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GeneralDCIAI/Documentos compartidos/Reporte FOGAPE/Reporte 2025 nuevos programas/"/>
    </mc:Choice>
  </mc:AlternateContent>
  <xr:revisionPtr revIDLastSave="1135" documentId="13_ncr:201_{89CB5613-CDF0-4C9C-BA0E-E0F7234F4351}" xr6:coauthVersionLast="47" xr6:coauthVersionMax="47" xr10:uidLastSave="{0E5375C4-C7E5-4DF5-AEEB-5B736C2C34F1}"/>
  <bookViews>
    <workbookView xWindow="-105" yWindow="0" windowWidth="14610" windowHeight="15585" tabRatio="682" xr2:uid="{8CC9E899-232C-49C9-9FFC-2E7BBE7CE6D6}"/>
  </bookViews>
  <sheets>
    <sheet name="índice" sheetId="7" r:id="rId1"/>
    <sheet name="Solicitudes y Curses" sheetId="17" r:id="rId2"/>
    <sheet name="Institucion" sheetId="8" r:id="rId3"/>
    <sheet name="Tamaño" sheetId="12" r:id="rId4"/>
    <sheet name="Sector" sheetId="23" r:id="rId5"/>
    <sheet name="Destino" sheetId="16" r:id="rId6"/>
    <sheet name="Programa" sheetId="18" r:id="rId7"/>
  </sheets>
  <definedNames>
    <definedName name="LOCAL_DATE_SEPARATOR" hidden="1">" "</definedName>
    <definedName name="LOCAL_MYSQL_DATE_FORMAT" localSheetId="4" hidden="1">REPT(LOCAL_YEAR_FORMAT,4)&amp;[0]!LOCAL_DATE_SEPARATOR&amp;REPT(LOCAL_MONTH_FORMAT,2)&amp;[0]!LOCAL_DATE_SEPARATOR&amp;REPT(LOCAL_DAY_FORMAT,2)&amp;"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61" i="17" l="1"/>
  <c r="X66" i="17" s="1"/>
  <c r="W61" i="17"/>
  <c r="W66" i="17" s="1"/>
  <c r="N65" i="17"/>
  <c r="N66" i="17" s="1"/>
  <c r="M65" i="17"/>
  <c r="M66" i="17" s="1"/>
  <c r="J66" i="17"/>
  <c r="K66" i="17"/>
  <c r="L66" i="17"/>
  <c r="O66" i="17"/>
  <c r="P66" i="17"/>
  <c r="Q66" i="17"/>
  <c r="R66" i="17"/>
  <c r="S66" i="17"/>
  <c r="T66" i="17"/>
  <c r="U66" i="17"/>
  <c r="V66" i="17"/>
  <c r="I66" i="17"/>
  <c r="B3" i="23"/>
  <c r="B3" i="18"/>
  <c r="D76" i="17" l="1"/>
  <c r="D77" i="17"/>
  <c r="C76" i="17"/>
  <c r="C77" i="17"/>
  <c r="D64" i="17"/>
  <c r="D63" i="17"/>
  <c r="D62" i="17"/>
  <c r="D61" i="17"/>
  <c r="D49" i="17"/>
  <c r="C49" i="17"/>
  <c r="D32" i="17"/>
  <c r="D33" i="17"/>
  <c r="D34" i="17"/>
  <c r="C32" i="17"/>
  <c r="C33" i="17"/>
  <c r="C34" i="17"/>
  <c r="D65" i="17" l="1"/>
  <c r="C62" i="17" l="1"/>
  <c r="C65" i="17"/>
  <c r="X36" i="17"/>
  <c r="W36" i="17"/>
  <c r="V36" i="17"/>
  <c r="U36" i="17"/>
  <c r="T36" i="17"/>
  <c r="S36" i="17"/>
  <c r="R36" i="17"/>
  <c r="Q36" i="17"/>
  <c r="P36" i="17"/>
  <c r="O36" i="17"/>
  <c r="N36" i="17"/>
  <c r="M36" i="17"/>
  <c r="L36" i="17"/>
  <c r="K36" i="17"/>
  <c r="J36" i="17"/>
  <c r="I36" i="17"/>
  <c r="H36" i="17"/>
  <c r="G36" i="17"/>
  <c r="F36" i="17"/>
  <c r="E36" i="17"/>
  <c r="D35" i="17"/>
  <c r="C35" i="17"/>
  <c r="D31" i="17"/>
  <c r="C31" i="17"/>
  <c r="D30" i="17"/>
  <c r="C30" i="17"/>
  <c r="D75" i="17"/>
  <c r="C63" i="17"/>
  <c r="C64" i="17"/>
  <c r="C75" i="17"/>
  <c r="V78" i="17"/>
  <c r="U78" i="17"/>
  <c r="T78" i="17"/>
  <c r="S78" i="17"/>
  <c r="R78" i="17"/>
  <c r="Q78" i="17"/>
  <c r="P78" i="17"/>
  <c r="O78" i="17"/>
  <c r="N78" i="17"/>
  <c r="M78" i="17"/>
  <c r="L78" i="17"/>
  <c r="K78" i="17"/>
  <c r="J78" i="17"/>
  <c r="I78" i="17"/>
  <c r="H78" i="17"/>
  <c r="G78" i="17"/>
  <c r="F78" i="17"/>
  <c r="E78" i="17"/>
  <c r="H66" i="17"/>
  <c r="G66" i="17"/>
  <c r="F66" i="17"/>
  <c r="E66" i="17"/>
  <c r="V51" i="17"/>
  <c r="U51" i="17"/>
  <c r="T51" i="17"/>
  <c r="S51" i="17"/>
  <c r="R51" i="17"/>
  <c r="Q51" i="17"/>
  <c r="P51" i="17"/>
  <c r="O51" i="17"/>
  <c r="L51" i="17"/>
  <c r="K51" i="17"/>
  <c r="J51" i="17"/>
  <c r="I51" i="17"/>
  <c r="H51" i="17"/>
  <c r="G51" i="17"/>
  <c r="F51" i="17"/>
  <c r="E51" i="17"/>
  <c r="D50" i="17"/>
  <c r="C50" i="17"/>
  <c r="D48" i="17"/>
  <c r="C48" i="17"/>
  <c r="D47" i="17"/>
  <c r="C47" i="17"/>
  <c r="D46" i="17"/>
  <c r="C46" i="17"/>
  <c r="D45" i="17"/>
  <c r="C45" i="17"/>
  <c r="X22" i="17"/>
  <c r="W22" i="17"/>
  <c r="V22" i="17"/>
  <c r="U22" i="17"/>
  <c r="T22" i="17"/>
  <c r="S22" i="17"/>
  <c r="R22" i="17"/>
  <c r="Q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1" i="17"/>
  <c r="C21" i="17"/>
  <c r="D20" i="17"/>
  <c r="C20" i="17"/>
  <c r="D19" i="17"/>
  <c r="C19" i="17"/>
  <c r="D18" i="17"/>
  <c r="C18" i="17"/>
  <c r="D17" i="17"/>
  <c r="C17" i="17"/>
  <c r="D16" i="17"/>
  <c r="C16" i="17"/>
  <c r="D15" i="17"/>
  <c r="C15" i="17"/>
  <c r="D14" i="17"/>
  <c r="C14" i="17"/>
  <c r="D13" i="17"/>
  <c r="C13" i="17"/>
  <c r="D12" i="17"/>
  <c r="C12" i="17"/>
  <c r="D11" i="17"/>
  <c r="C11" i="17"/>
  <c r="D10" i="17"/>
  <c r="C10" i="17"/>
  <c r="B3" i="16"/>
  <c r="B113" i="17"/>
  <c r="B110" i="17"/>
  <c r="AA21" i="17" l="1"/>
  <c r="AA64" i="17"/>
  <c r="AA36" i="17"/>
  <c r="AA34" i="17"/>
  <c r="Z34" i="17"/>
  <c r="Z36" i="17"/>
  <c r="Z35" i="17"/>
  <c r="AA35" i="17"/>
  <c r="Z21" i="17"/>
  <c r="AA20" i="17"/>
  <c r="AA22" i="17"/>
  <c r="Z22" i="17"/>
  <c r="Z20" i="17"/>
  <c r="C61" i="17"/>
  <c r="C36" i="17"/>
  <c r="D36" i="17"/>
  <c r="W78" i="17"/>
  <c r="C78" i="17" s="1"/>
  <c r="X78" i="17"/>
  <c r="D78" i="17" s="1"/>
  <c r="M51" i="17"/>
  <c r="W51" i="17"/>
  <c r="X51" i="17"/>
  <c r="N51" i="17"/>
  <c r="C22" i="17"/>
  <c r="D22" i="17"/>
  <c r="AA78" i="17" l="1"/>
  <c r="Z78" i="17"/>
  <c r="AA50" i="17"/>
  <c r="Z50" i="17"/>
  <c r="AA51" i="17"/>
  <c r="Z51" i="17"/>
  <c r="Z66" i="17"/>
  <c r="D66" i="17"/>
  <c r="AA65" i="17"/>
  <c r="AA66" i="17"/>
  <c r="C66" i="17"/>
  <c r="Z65" i="17"/>
  <c r="Z64" i="17"/>
  <c r="D51" i="17"/>
  <c r="C51" i="17"/>
  <c r="B3" i="12" l="1"/>
  <c r="B3" i="8"/>
</calcChain>
</file>

<file path=xl/sharedStrings.xml><?xml version="1.0" encoding="utf-8"?>
<sst xmlns="http://schemas.openxmlformats.org/spreadsheetml/2006/main" count="897" uniqueCount="175">
  <si>
    <t>Notas:</t>
  </si>
  <si>
    <t>Información sujeta a rectificación</t>
  </si>
  <si>
    <t>TOTAL</t>
  </si>
  <si>
    <t>Banco del Estado</t>
  </si>
  <si>
    <t>Índice</t>
  </si>
  <si>
    <t>Junio</t>
  </si>
  <si>
    <t>Julio</t>
  </si>
  <si>
    <t>Número de Operaciones</t>
  </si>
  <si>
    <t>A. Número de Operaciones</t>
  </si>
  <si>
    <t>C. Clientes</t>
  </si>
  <si>
    <t>Agosto</t>
  </si>
  <si>
    <t>Banco de Chile</t>
  </si>
  <si>
    <t>Internacional</t>
  </si>
  <si>
    <t>Scotiabank</t>
  </si>
  <si>
    <t>BCI</t>
  </si>
  <si>
    <t>BICE</t>
  </si>
  <si>
    <t>Santander</t>
  </si>
  <si>
    <t>ITAU</t>
  </si>
  <si>
    <t>Security</t>
  </si>
  <si>
    <t>Consorcio</t>
  </si>
  <si>
    <t>COOPEUCH</t>
  </si>
  <si>
    <t>D. Cobertura</t>
  </si>
  <si>
    <t>B. Monto de Operaciones (MMS)</t>
  </si>
  <si>
    <t>E. Tasa de interes Promedio ponderada (%)</t>
  </si>
  <si>
    <t>INDUSTRIA MANUFACTURERA</t>
  </si>
  <si>
    <t>CONSTRUCCIÓN</t>
  </si>
  <si>
    <t>COMERCIO AL POR MAYOR Y AL POR MENOR; REPARACIÓN DE VEHICULOS AUTOMOTORES Y MOTOCICLETAS</t>
  </si>
  <si>
    <t>ACTIVIDADES INMOBILIARIAS</t>
  </si>
  <si>
    <t>ACTIVIDADES DE SERVICIOS ADMINISTRATIVOS Y DE APOYO</t>
  </si>
  <si>
    <t>Adquisiciones de Activo Fijo</t>
  </si>
  <si>
    <t>Refinanciamiento</t>
  </si>
  <si>
    <t>Gastos de Capital de Trabajo</t>
  </si>
  <si>
    <t>A. Número de operaciones</t>
  </si>
  <si>
    <t>B. Monto de Operaciones</t>
  </si>
  <si>
    <t>C. Número de Clientes</t>
  </si>
  <si>
    <t>E. Tasa de Interes Promedio</t>
  </si>
  <si>
    <t>Solicitudes y curses por institución financiera (montos en Millones de Pesos)</t>
  </si>
  <si>
    <t>Institución</t>
  </si>
  <si>
    <t>Total de solicitudes (A+B+C+D+E)</t>
  </si>
  <si>
    <t>Solicitudes registradas (A)</t>
  </si>
  <si>
    <t>Solicitudes en estado de evaluación (B)</t>
  </si>
  <si>
    <t>Solicitudes Aprobadas sin cursar y/o desistidas (C)</t>
  </si>
  <si>
    <t>Solicitudes Cursadas (D)</t>
  </si>
  <si>
    <t>Solicitudes Rechazadas (E)</t>
  </si>
  <si>
    <t>Aprobada sin cursar</t>
  </si>
  <si>
    <t>Aprobada y no concretada por el solicitante (desistimiento)</t>
  </si>
  <si>
    <t>Total</t>
  </si>
  <si>
    <t>Cursada</t>
  </si>
  <si>
    <t>Rechazada por falta de información</t>
  </si>
  <si>
    <t>No cumple con los requisitos del programa</t>
  </si>
  <si>
    <t>Rechazada por no cumplimiento de las políticas de la propia institución</t>
  </si>
  <si>
    <t>Número</t>
  </si>
  <si>
    <t>Monto</t>
  </si>
  <si>
    <t xml:space="preserve">Fuente: CMF </t>
  </si>
  <si>
    <t>Solicitudes y curses por tipo de empresa (montos en Millones de Pesos)</t>
  </si>
  <si>
    <t>Tamaño</t>
  </si>
  <si>
    <t>Solicitudes y curses por sector económico (montos en Millones de Pesos)</t>
  </si>
  <si>
    <t>Solicitudes y curses por destino de financiamiento (montos en Millones de Pesos)</t>
  </si>
  <si>
    <t xml:space="preserve">1) Montos asociados al último estado de la solicitud. </t>
  </si>
  <si>
    <t xml:space="preserve">2) Datos sujetos a rectificación. </t>
  </si>
  <si>
    <t xml:space="preserve">3) Algunas operaciones clasificadas como Solicitudes Rechazadas pueden cambiar de estado si los solicitantes entregaron nuevos antecedentes y la institución acreedora los evalúa nuevamente. </t>
  </si>
  <si>
    <t>4) Debido a los procesos de evaluación internos de las instituciones, es posible que algunas Solicitudes Rechazadas no contemplen montos asociados.</t>
  </si>
  <si>
    <t>5) Según el Artículo 14 del Decreto Exento 130: "Cada institución financiera deberá ofertar condiciones estándares y homogéneas para cada uno de los segmentos de empresas a que hace referencia el artículo 13 precedente del presente Reglamento. Para aquellas instituciones, incluyendo sus filiales, que pueden acceder a financiamiento del Banco Central de Chile, la tasa de interés anual y nominal no podrá, en ningún caso, exceder la tasa de política monetaria de dicha entidad, vigente al momento del otorgamiento del financiamiento, más 300 puntos base (3% nominal anual)".</t>
  </si>
  <si>
    <t>Definiciones</t>
  </si>
  <si>
    <r>
      <rPr>
        <b/>
        <sz val="11"/>
        <color theme="1"/>
        <rFont val="Calibri"/>
        <family val="2"/>
        <scheme val="minor"/>
      </rPr>
      <t>Total de solicitudes:</t>
    </r>
    <r>
      <rPr>
        <sz val="11"/>
        <rFont val="Calibri"/>
        <family val="2"/>
      </rPr>
      <t xml:space="preserve"> Total de solicitudes gestionadas por la institución desde el inicio del programa de garantías a la fecha de referencia de la información. Corresponde a la suma de las magnitudes incluidas en los siguientes categorías.</t>
    </r>
  </si>
  <si>
    <r>
      <t>Solicitudes registradas:</t>
    </r>
    <r>
      <rPr>
        <sz val="11"/>
        <rFont val="Calibri"/>
        <family val="2"/>
      </rPr>
      <t xml:space="preserve"> Solicitudes recibidas que aún no se encuentran en proceso de evaluación. Se entenderá que una solicitud ha sido válidamente recibida por su institución, para efectos de su análisis y tramitación, cuando ésta contenga el nombre del solicitante, su RUT, el monto de crédito solicitado para este tipo de financiamientos y, además, la entrega o acceso a los antecedentes necesarios para la determinación de la elegibilidad por ventas establecida en el artículo 3 del Decreto Supremo N°130, que contiene el Reglamento de Administración del Fondo de Garantía para Pequeños y Medianos Empresarios, aplicables a las Líneas de Garantía COVID-19 o, cuando corresponda, la respectiva declaración jurada simple del nivel de ventas anuales estimado de la empresa que solicita el crédito.</t>
    </r>
  </si>
  <si>
    <r>
      <t>Solicitudes en estado de evaluación:</t>
    </r>
    <r>
      <rPr>
        <sz val="11"/>
        <rFont val="Calibri"/>
        <family val="2"/>
      </rPr>
      <t xml:space="preserve"> Solicitudes sometidas instancias de evaluación que permitan verificar los requisitos exigidos por el FOGAPE y antecedentes crediticios. Acá también deben incorporarse las solicitudes pre aprobadas que cuentan con la aceptación por parte del cliente, pero que luego de esto, deben ser sometidas a un proceso de evaluación, si fuera el caso.</t>
    </r>
  </si>
  <si>
    <r>
      <t xml:space="preserve">Solicitudes aprobadas sin cursar: </t>
    </r>
    <r>
      <rPr>
        <sz val="11"/>
        <rFont val="Calibri"/>
        <family val="2"/>
      </rPr>
      <t>Las que fueron aprobadas, pero aún no han sido cursadas. También debe incluir las ofertas pre-aprobadas, si no media ningún tipo de evaluación adicional para su aprobación y posterior curse del crédito.</t>
    </r>
  </si>
  <si>
    <r>
      <t>Solicitudes aprobadas y no concretadas por el solicitante (desistimiento):</t>
    </r>
    <r>
      <rPr>
        <sz val="11"/>
        <rFont val="Calibri"/>
        <family val="2"/>
      </rPr>
      <t xml:space="preserve"> Las que fueron evaluadas y aprobadas por la institución financiera, pero el cliente desistió del curse o se cumplió el plazo definido por la entidad para su aceptación. Estas solicitudes no deben ser consideradas como “aprobadas sin cursar”.</t>
    </r>
  </si>
  <si>
    <r>
      <t>Solicitudes cursadas:</t>
    </r>
    <r>
      <rPr>
        <sz val="11"/>
        <rFont val="Calibri"/>
        <family val="2"/>
      </rPr>
      <t xml:space="preserve"> Las solicitudes cuyos fondos ya se encuentran a disposición de los solicitantes.</t>
    </r>
  </si>
  <si>
    <r>
      <t xml:space="preserve">Solicitudes rechazadas </t>
    </r>
    <r>
      <rPr>
        <sz val="11"/>
        <rFont val="Calibri"/>
        <family val="2"/>
      </rPr>
      <t>por falta de información: Las solicitudes que no pudieron procesarse, porque el cliente no provee de antecedentes que permitan su evaluación.</t>
    </r>
  </si>
  <si>
    <r>
      <t>Solicitudes que no cumplen los requisitos del programa:</t>
    </r>
    <r>
      <rPr>
        <sz val="11"/>
        <rFont val="Calibri"/>
        <family val="2"/>
      </rPr>
      <t xml:space="preserve"> Aquellas que no cumplen con los requisitos específicos establecidos por el programa garantía FOGAPE COVID-19.</t>
    </r>
  </si>
  <si>
    <r>
      <t>Solicitudes rechazadas por no cumplimiento de las políticas de la propia institución:</t>
    </r>
    <r>
      <rPr>
        <sz val="11"/>
        <rFont val="Calibri"/>
        <family val="2"/>
      </rPr>
      <t xml:space="preserve"> Las solicitudes que, cumpliendo con los requisitos del programa específico, son rechazadas los criterios establecidos en sus políticas internas de riesgo de crédito.</t>
    </r>
  </si>
  <si>
    <t>Información sujeta a revisión</t>
  </si>
  <si>
    <t>2. Caracteristicas de Operaciones por Institucion Financiera</t>
  </si>
  <si>
    <t>3. Caracteristicas de Operaciones por Tamaño de Empresa</t>
  </si>
  <si>
    <t>4. Caracteristicas de Operaciones por Sector Económico</t>
  </si>
  <si>
    <t>5. Caracteristicas de Operaciones por Destino del Financiamiento</t>
  </si>
  <si>
    <t>1. Solicitudes y Curses</t>
  </si>
  <si>
    <t>A. Solicitudes y curses por institución financiera (montos en Millones de Pesos)</t>
  </si>
  <si>
    <t>B. Solicitudes y curses por tipo de empresa (montos en Millones de Pesos)</t>
  </si>
  <si>
    <t>C. Solicitudes y curses por sector económico (montos en Millones de Pesos)</t>
  </si>
  <si>
    <t>D. Solicitudes y curses por destino de financiamiento (montos en Millones de Pesos)</t>
  </si>
  <si>
    <t>Septiembre</t>
  </si>
  <si>
    <t>Banco del Estado de Chile</t>
  </si>
  <si>
    <t>Banco de Crédito e Inversiones</t>
  </si>
  <si>
    <t>Banco Bice</t>
  </si>
  <si>
    <t>Banco Itaú Chile</t>
  </si>
  <si>
    <t>Banco Security</t>
  </si>
  <si>
    <t>Banco Consorcio</t>
  </si>
  <si>
    <t>Cooperativa de Ahorro y Crédito Coopeuc</t>
  </si>
  <si>
    <t>Octubre</t>
  </si>
  <si>
    <t>*</t>
  </si>
  <si>
    <t>Falabella</t>
  </si>
  <si>
    <t>Financiamiento de Vivienda</t>
  </si>
  <si>
    <t>Solicitudes y curses por programa (montos en Millones de Pesos)</t>
  </si>
  <si>
    <t>Apoyo a la Vivienda</t>
  </si>
  <si>
    <t>Apoyo a la Construcción</t>
  </si>
  <si>
    <t>Banco Falabella</t>
  </si>
  <si>
    <t>Fuente primaria: Archivos E26 y D62</t>
  </si>
  <si>
    <t>6. Características de Operaciones por tipo de programa</t>
  </si>
  <si>
    <t>SOLICITUDES Y CURSES DE CRÉDITO ASOCIADOS AL PROGRAMA DE GARANTÍAS DEL FONDO DE GARANTÍAS ESPECIALES (FOGAES), CREADO POR LA LEY N°21.543.</t>
  </si>
  <si>
    <r>
      <t>CRÉDITOS</t>
    </r>
    <r>
      <rPr>
        <b/>
        <sz val="14"/>
        <color rgb="FF000000"/>
        <rFont val="Calibri"/>
        <family val="2"/>
        <scheme val="minor"/>
      </rPr>
      <t xml:space="preserve"> PROGRAMA DE GARANTÍAS DEL FONDO DE GARANTÍAS ESPECIALES (FOGAES), CREADO POR LA LEY N°21.543.</t>
    </r>
  </si>
  <si>
    <t>Operaciones de crédito cursadas con garantía FOGAES por Institución</t>
  </si>
  <si>
    <t>Operaciones de crédito cursadas con garantía FOGAES por sector económico</t>
  </si>
  <si>
    <t>Operaciones de crédito cursadas con garantía FOGAES por tipo de programa</t>
  </si>
  <si>
    <t>Operaciones de crédito cursadas con garantía FOGAES por destino del financiamiento</t>
  </si>
  <si>
    <t>Operaciones de crédito cursadas con garantía FOGAES por tamaño de la firma</t>
  </si>
  <si>
    <t>Otros</t>
  </si>
  <si>
    <t>Banco Internacional</t>
  </si>
  <si>
    <t>Banco Santander-Chile</t>
  </si>
  <si>
    <t>Micro y Pequeñas</t>
  </si>
  <si>
    <t>Medianas</t>
  </si>
  <si>
    <t>Grandes I</t>
  </si>
  <si>
    <t>Grandes II</t>
  </si>
  <si>
    <t>Grandes III</t>
  </si>
  <si>
    <t>Apoyo al Endeudamiento</t>
  </si>
  <si>
    <t>Sector económico</t>
  </si>
  <si>
    <t>Destino de financiamiento</t>
  </si>
  <si>
    <t>Programa</t>
  </si>
  <si>
    <t>E. Tasa promedio ponderada (por monto pactado)</t>
  </si>
  <si>
    <t>Apoyo a la vivienda nueva</t>
  </si>
  <si>
    <t>B. Monto de operaciones (Millones de pesos)</t>
  </si>
  <si>
    <t>Otros programas</t>
  </si>
  <si>
    <t>Monto de operaciones</t>
  </si>
  <si>
    <t>Número de clientes</t>
  </si>
  <si>
    <t>Porcentaje de cobertura</t>
  </si>
  <si>
    <t>Tasa promedio ponderada</t>
  </si>
  <si>
    <t>Scotiabank Chile</t>
  </si>
  <si>
    <t>Oriencoop</t>
  </si>
  <si>
    <t>Abril</t>
  </si>
  <si>
    <t>Mayo</t>
  </si>
  <si>
    <t>Noviembre</t>
  </si>
  <si>
    <t>Diciembre</t>
  </si>
  <si>
    <t>1</t>
  </si>
  <si>
    <t>Clientes</t>
  </si>
  <si>
    <t>3</t>
  </si>
  <si>
    <t>Apoyo al endeudamiento</t>
  </si>
  <si>
    <t>Fecha de confección del informe: 01/11/2025</t>
  </si>
  <si>
    <t>1. Tabla A corresponde al número de operaciones para cada institución y mes</t>
  </si>
  <si>
    <t>2. Tabla B corresponde a la suma de los montos pactados, para cada institución y mes</t>
  </si>
  <si>
    <t>3. Tabla C corresponde al recuento de ruts distintos, para cada institución y mes</t>
  </si>
  <si>
    <t>4. Tabla D corresponde al cociente entre el monto garantizado total y monto pactado total, para cada institución y mes</t>
  </si>
  <si>
    <t>5. Tabla E corresponde al promedio de las tasas ponderado por los montos pactados de las operaciones, para cada institución y mes</t>
  </si>
  <si>
    <t>Porcentaje de Cobertura</t>
  </si>
  <si>
    <t>Tasa de intéres promedio ponderada</t>
  </si>
  <si>
    <t>Tasa de interés promedio ponderada</t>
  </si>
  <si>
    <t>Monto de las operaciones</t>
  </si>
  <si>
    <t>Cierre estadístico al 01-11-2025</t>
  </si>
  <si>
    <t>1. Tabla A corresponde al número de operaciones para cada Tipo de empresa y mes</t>
  </si>
  <si>
    <t>2. Tabla B corresponde a la suma de los montos pactados, para cada Tipo de empresa y mes</t>
  </si>
  <si>
    <t>3. Tabla C corresponde al recuento de ruts distintos, para cada Tipo de empresa y mes</t>
  </si>
  <si>
    <t>4. Tabla D corresponde al cociente entre el monto garantizado total y monto pactado total, para cada Tipo de empresa y mes</t>
  </si>
  <si>
    <t>5. Tabla E corresponde al promedio de las tasas ponderado por los montos pactados de las operaciones, para cada Tipo de empresa y mes</t>
  </si>
  <si>
    <t>1. Tabla A corresponde al número de operaciones para cada sector económico y mes</t>
  </si>
  <si>
    <t>2. Tabla B corresponde a la suma de los montos pactados, para cada sector económico y mes</t>
  </si>
  <si>
    <t>3. Tabla C corresponde al recuento de ruts distintos, para cada sector económico y mes</t>
  </si>
  <si>
    <t>4. Tabla D corresponde al cociente entre el monto garantizado total y monto pactado total, para cada sector económico y mes</t>
  </si>
  <si>
    <t>5. Tabla E corresponde al promedio de las tasas ponderado por los montos pactados de las operaciones, para cada sector económico y mes</t>
  </si>
  <si>
    <t>1. Tabla A corresponde al número de operaciones para cada destino de financiamiento y mes</t>
  </si>
  <si>
    <t>2. Tabla B corresponde a la suma de los montos pactados, para cada destino de financiamiento y mes</t>
  </si>
  <si>
    <t>3. Tabla C corresponde al recuento de ruts distintos, para cada destino de financiamiento y mes</t>
  </si>
  <si>
    <t>4. Tabla D corresponde al cociente entre el monto garantizado total y monto pactado total, para cada destino de financiamiento y mes</t>
  </si>
  <si>
    <t>5. Tabla E corresponde al promedio de las tasas ponderado por los montos pactados de las operaciones, para cada destino de financiamiento y mes</t>
  </si>
  <si>
    <t>1. Tabla A corresponde al número de operaciones para cada programa asociado al FOGAES y mes</t>
  </si>
  <si>
    <t>2. Tabla B corresponde a la suma de los montos pactados, para cada programa asociado al FOGAES y mes</t>
  </si>
  <si>
    <t>3. Tabla C corresponde al recuento de ruts distintos, para cada programa asociado al FOGAES y mes</t>
  </si>
  <si>
    <t>4. Tabla D corresponde al cociente entre el monto garantizado total y monto pactado total, para cada programa asociado al FOGAES y mes</t>
  </si>
  <si>
    <t>5. Tabla E corresponde al promedio de las tasas ponderado por los montos pactados de las operaciones, para cada programa asociado al FOGAES y mes</t>
  </si>
  <si>
    <t>Información al: 29/12/2024</t>
  </si>
  <si>
    <t>Otros(Nota A)</t>
  </si>
  <si>
    <t>Otros programas (Nota A)</t>
  </si>
  <si>
    <t xml:space="preserve">(*) Otras notas: </t>
  </si>
  <si>
    <t>Nota A: Corresponde a los programas Apoyo a la Vivienda (Decreto Exento 84) o Apoyo al Endeudamiento (Decreto Exento 244).</t>
  </si>
  <si>
    <t>Otros programas corresponde a los programas Apoyo a la Vivienda (Decreto Exento 84) o Apoyo al Endeudamiento (Decreto Exento 244).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</si>
</sst>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_);_(* \(#,##0\);_(* &quot;-&quot;_);_(@_)"/>
    <numFmt numFmtId="165" formatCode="0.0%"/>
    <numFmt numFmtId="166" formatCode="#,##0.0"/>
  </numFmts>
  <fonts count="32" x14ac:knownFonts="1"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4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u/>
      <sz val="11"/>
      <color theme="10"/>
      <name val="Calibri"/>
      <family val="2"/>
    </font>
    <font>
      <u/>
      <sz val="12"/>
      <color theme="10"/>
      <name val="Calibri"/>
      <family val="2"/>
      <scheme val="minor"/>
    </font>
    <font>
      <u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rgb="FFFF0000"/>
      <name val="Calibri"/>
      <family val="2"/>
    </font>
    <font>
      <b/>
      <sz val="12"/>
      <color theme="0"/>
      <name val="Calibri"/>
      <family val="2"/>
      <scheme val="minor"/>
    </font>
    <font>
      <b/>
      <sz val="12"/>
      <color rgb="FF009999"/>
      <name val="Calibri"/>
      <family val="2"/>
      <scheme val="minor"/>
    </font>
    <font>
      <sz val="12"/>
      <color rgb="FF009999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 Light"/>
      <family val="2"/>
      <scheme val="major"/>
    </font>
    <font>
      <sz val="11"/>
      <name val="Calibri"/>
      <family val="2"/>
      <scheme val="minor"/>
    </font>
    <font>
      <i/>
      <sz val="11"/>
      <color theme="0" tint="-0.499984740745262"/>
      <name val="Calibri"/>
      <family val="2"/>
      <scheme val="minor"/>
    </font>
    <font>
      <b/>
      <i/>
      <sz val="11"/>
      <color theme="0" tint="-0.499984740745262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</font>
    <font>
      <b/>
      <sz val="11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4.88906521805475E-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 style="hair">
        <color auto="1"/>
      </bottom>
      <diagonal/>
    </border>
    <border>
      <left/>
      <right/>
      <top style="thin">
        <color indexed="64"/>
      </top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auto="1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thick">
        <color auto="1"/>
      </bottom>
      <diagonal/>
    </border>
    <border>
      <left/>
      <right/>
      <top/>
      <bottom style="double">
        <color indexed="64"/>
      </bottom>
      <diagonal/>
    </border>
    <border>
      <left/>
      <right style="mediumDashed">
        <color theme="1"/>
      </right>
      <top style="thin">
        <color theme="0"/>
      </top>
      <bottom/>
      <diagonal/>
    </border>
    <border>
      <left/>
      <right style="mediumDashed">
        <color theme="1"/>
      </right>
      <top/>
      <bottom/>
      <diagonal/>
    </border>
    <border>
      <left/>
      <right style="mediumDashed">
        <color theme="1"/>
      </right>
      <top/>
      <bottom style="thick">
        <color theme="1"/>
      </bottom>
      <diagonal/>
    </border>
    <border>
      <left style="mediumDashed">
        <color auto="1"/>
      </left>
      <right/>
      <top style="thin">
        <color theme="0"/>
      </top>
      <bottom/>
      <diagonal/>
    </border>
    <border>
      <left style="mediumDashed">
        <color auto="1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mediumDashed">
        <color theme="1"/>
      </right>
      <top/>
      <bottom style="medium">
        <color indexed="64"/>
      </bottom>
      <diagonal/>
    </border>
  </borders>
  <cellStyleXfs count="10">
    <xf numFmtId="0" fontId="0" fillId="0" borderId="0"/>
    <xf numFmtId="0" fontId="6" fillId="0" borderId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</cellStyleXfs>
  <cellXfs count="171">
    <xf numFmtId="0" fontId="0" fillId="0" borderId="0" xfId="0"/>
    <xf numFmtId="0" fontId="9" fillId="2" borderId="0" xfId="1" applyFont="1" applyFill="1"/>
    <xf numFmtId="0" fontId="10" fillId="3" borderId="0" xfId="1" applyFont="1" applyFill="1" applyAlignment="1">
      <alignment vertical="center"/>
    </xf>
    <xf numFmtId="0" fontId="13" fillId="3" borderId="0" xfId="1" applyFont="1" applyFill="1" applyAlignment="1">
      <alignment vertical="center"/>
    </xf>
    <xf numFmtId="0" fontId="12" fillId="2" borderId="0" xfId="3" applyFont="1" applyFill="1" applyAlignment="1">
      <alignment horizontal="left"/>
    </xf>
    <xf numFmtId="0" fontId="15" fillId="2" borderId="0" xfId="1" applyFont="1" applyFill="1" applyAlignment="1">
      <alignment horizontal="left"/>
    </xf>
    <xf numFmtId="0" fontId="7" fillId="2" borderId="1" xfId="1" applyFont="1" applyFill="1" applyBorder="1"/>
    <xf numFmtId="0" fontId="7" fillId="2" borderId="0" xfId="1" applyFont="1" applyFill="1"/>
    <xf numFmtId="0" fontId="18" fillId="2" borderId="0" xfId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4" fillId="2" borderId="0" xfId="1" applyFont="1" applyFill="1"/>
    <xf numFmtId="0" fontId="18" fillId="2" borderId="0" xfId="1" applyFont="1" applyFill="1"/>
    <xf numFmtId="0" fontId="16" fillId="2" borderId="0" xfId="1" applyFont="1" applyFill="1"/>
    <xf numFmtId="0" fontId="17" fillId="2" borderId="0" xfId="1" applyFont="1" applyFill="1"/>
    <xf numFmtId="0" fontId="16" fillId="2" borderId="0" xfId="1" applyFont="1" applyFill="1" applyAlignment="1">
      <alignment horizontal="left"/>
    </xf>
    <xf numFmtId="0" fontId="18" fillId="4" borderId="0" xfId="1" applyFont="1" applyFill="1"/>
    <xf numFmtId="17" fontId="18" fillId="4" borderId="2" xfId="1" applyNumberFormat="1" applyFont="1" applyFill="1" applyBorder="1" applyAlignment="1">
      <alignment horizontal="center"/>
    </xf>
    <xf numFmtId="3" fontId="9" fillId="2" borderId="0" xfId="1" applyNumberFormat="1" applyFont="1" applyFill="1"/>
    <xf numFmtId="0" fontId="19" fillId="5" borderId="0" xfId="1" applyFont="1" applyFill="1"/>
    <xf numFmtId="9" fontId="14" fillId="5" borderId="0" xfId="4" applyFont="1" applyFill="1" applyBorder="1" applyAlignment="1"/>
    <xf numFmtId="164" fontId="19" fillId="5" borderId="0" xfId="5" applyFont="1" applyFill="1" applyBorder="1" applyAlignment="1"/>
    <xf numFmtId="0" fontId="19" fillId="2" borderId="0" xfId="1" applyFont="1" applyFill="1"/>
    <xf numFmtId="164" fontId="20" fillId="2" borderId="0" xfId="5" applyFont="1" applyFill="1" applyBorder="1" applyAlignment="1"/>
    <xf numFmtId="164" fontId="19" fillId="2" borderId="0" xfId="5" applyFont="1" applyFill="1" applyBorder="1" applyAlignment="1"/>
    <xf numFmtId="0" fontId="9" fillId="2" borderId="1" xfId="1" applyFont="1" applyFill="1" applyBorder="1"/>
    <xf numFmtId="0" fontId="11" fillId="3" borderId="0" xfId="7" applyFill="1" applyBorder="1" applyAlignment="1">
      <alignment vertical="center"/>
    </xf>
    <xf numFmtId="0" fontId="11" fillId="2" borderId="0" xfId="7" applyFill="1" applyAlignment="1">
      <alignment horizontal="left"/>
    </xf>
    <xf numFmtId="0" fontId="11" fillId="3" borderId="0" xfId="7" applyFill="1" applyAlignment="1">
      <alignment vertical="center"/>
    </xf>
    <xf numFmtId="0" fontId="22" fillId="2" borderId="0" xfId="8" applyFont="1" applyFill="1"/>
    <xf numFmtId="0" fontId="5" fillId="2" borderId="0" xfId="8" applyFill="1"/>
    <xf numFmtId="0" fontId="21" fillId="6" borderId="14" xfId="8" applyFont="1" applyFill="1" applyBorder="1" applyAlignment="1">
      <alignment horizontal="center"/>
    </xf>
    <xf numFmtId="0" fontId="23" fillId="6" borderId="15" xfId="8" applyFont="1" applyFill="1" applyBorder="1" applyAlignment="1">
      <alignment horizontal="center"/>
    </xf>
    <xf numFmtId="0" fontId="23" fillId="6" borderId="16" xfId="8" applyFont="1" applyFill="1" applyBorder="1" applyAlignment="1">
      <alignment horizontal="center"/>
    </xf>
    <xf numFmtId="0" fontId="23" fillId="6" borderId="14" xfId="8" applyFont="1" applyFill="1" applyBorder="1" applyAlignment="1">
      <alignment horizontal="center"/>
    </xf>
    <xf numFmtId="0" fontId="25" fillId="2" borderId="0" xfId="8" applyFont="1" applyFill="1" applyAlignment="1">
      <alignment vertical="center"/>
    </xf>
    <xf numFmtId="164" fontId="22" fillId="2" borderId="0" xfId="9" applyFont="1" applyFill="1"/>
    <xf numFmtId="164" fontId="0" fillId="2" borderId="5" xfId="9" applyFont="1" applyFill="1" applyBorder="1"/>
    <xf numFmtId="164" fontId="0" fillId="2" borderId="6" xfId="9" applyFont="1" applyFill="1" applyBorder="1"/>
    <xf numFmtId="164" fontId="0" fillId="2" borderId="0" xfId="9" applyFont="1" applyFill="1"/>
    <xf numFmtId="164" fontId="0" fillId="2" borderId="0" xfId="9" applyFont="1" applyFill="1" applyBorder="1"/>
    <xf numFmtId="0" fontId="5" fillId="2" borderId="1" xfId="8" applyFill="1" applyBorder="1"/>
    <xf numFmtId="164" fontId="22" fillId="2" borderId="1" xfId="9" applyFont="1" applyFill="1" applyBorder="1"/>
    <xf numFmtId="164" fontId="0" fillId="2" borderId="17" xfId="9" applyFont="1" applyFill="1" applyBorder="1"/>
    <xf numFmtId="164" fontId="0" fillId="2" borderId="18" xfId="9" applyFont="1" applyFill="1" applyBorder="1"/>
    <xf numFmtId="164" fontId="0" fillId="2" borderId="1" xfId="9" applyFont="1" applyFill="1" applyBorder="1"/>
    <xf numFmtId="164" fontId="22" fillId="2" borderId="0" xfId="8" applyNumberFormat="1" applyFont="1" applyFill="1"/>
    <xf numFmtId="0" fontId="26" fillId="2" borderId="0" xfId="8" applyFont="1" applyFill="1"/>
    <xf numFmtId="0" fontId="27" fillId="2" borderId="0" xfId="8" applyFont="1" applyFill="1"/>
    <xf numFmtId="164" fontId="5" fillId="2" borderId="0" xfId="8" applyNumberFormat="1" applyFill="1"/>
    <xf numFmtId="0" fontId="22" fillId="2" borderId="3" xfId="8" applyFont="1" applyFill="1" applyBorder="1"/>
    <xf numFmtId="164" fontId="22" fillId="2" borderId="3" xfId="8" applyNumberFormat="1" applyFont="1" applyFill="1" applyBorder="1"/>
    <xf numFmtId="164" fontId="22" fillId="2" borderId="19" xfId="8" applyNumberFormat="1" applyFont="1" applyFill="1" applyBorder="1"/>
    <xf numFmtId="164" fontId="22" fillId="2" borderId="20" xfId="8" applyNumberFormat="1" applyFont="1" applyFill="1" applyBorder="1"/>
    <xf numFmtId="0" fontId="22" fillId="2" borderId="1" xfId="8" applyFont="1" applyFill="1" applyBorder="1"/>
    <xf numFmtId="0" fontId="29" fillId="2" borderId="0" xfId="8" applyFont="1" applyFill="1"/>
    <xf numFmtId="164" fontId="22" fillId="2" borderId="18" xfId="9" applyFont="1" applyFill="1" applyBorder="1"/>
    <xf numFmtId="164" fontId="0" fillId="2" borderId="19" xfId="9" applyFont="1" applyFill="1" applyBorder="1"/>
    <xf numFmtId="164" fontId="0" fillId="2" borderId="20" xfId="9" applyFont="1" applyFill="1" applyBorder="1"/>
    <xf numFmtId="3" fontId="14" fillId="2" borderId="0" xfId="1" applyNumberFormat="1" applyFont="1" applyFill="1"/>
    <xf numFmtId="0" fontId="19" fillId="0" borderId="0" xfId="1" applyFont="1"/>
    <xf numFmtId="0" fontId="18" fillId="0" borderId="0" xfId="1" applyFont="1"/>
    <xf numFmtId="0" fontId="17" fillId="0" borderId="0" xfId="1" applyFont="1"/>
    <xf numFmtId="0" fontId="9" fillId="0" borderId="0" xfId="1" applyFont="1"/>
    <xf numFmtId="164" fontId="22" fillId="2" borderId="0" xfId="9" applyFont="1" applyFill="1" applyBorder="1"/>
    <xf numFmtId="164" fontId="0" fillId="2" borderId="3" xfId="9" applyFont="1" applyFill="1" applyBorder="1"/>
    <xf numFmtId="0" fontId="5" fillId="2" borderId="0" xfId="8" applyFill="1" applyAlignment="1">
      <alignment horizontal="left" vertical="top" wrapText="1"/>
    </xf>
    <xf numFmtId="0" fontId="4" fillId="2" borderId="0" xfId="8" applyFont="1" applyFill="1"/>
    <xf numFmtId="0" fontId="4" fillId="2" borderId="1" xfId="8" applyFont="1" applyFill="1" applyBorder="1"/>
    <xf numFmtId="0" fontId="9" fillId="7" borderId="0" xfId="1" applyFont="1" applyFill="1"/>
    <xf numFmtId="165" fontId="18" fillId="0" borderId="0" xfId="1" applyNumberFormat="1" applyFont="1"/>
    <xf numFmtId="165" fontId="9" fillId="2" borderId="0" xfId="6" applyNumberFormat="1" applyFont="1" applyFill="1"/>
    <xf numFmtId="165" fontId="14" fillId="2" borderId="0" xfId="6" applyNumberFormat="1" applyFont="1" applyFill="1"/>
    <xf numFmtId="14" fontId="9" fillId="2" borderId="0" xfId="1" applyNumberFormat="1" applyFont="1" applyFill="1"/>
    <xf numFmtId="4" fontId="5" fillId="2" borderId="0" xfId="8" applyNumberFormat="1" applyFill="1"/>
    <xf numFmtId="0" fontId="3" fillId="2" borderId="0" xfId="8" applyFont="1" applyFill="1"/>
    <xf numFmtId="164" fontId="3" fillId="2" borderId="3" xfId="9" applyFont="1" applyFill="1" applyBorder="1"/>
    <xf numFmtId="164" fontId="3" fillId="2" borderId="20" xfId="9" applyFont="1" applyFill="1" applyBorder="1"/>
    <xf numFmtId="164" fontId="3" fillId="2" borderId="0" xfId="9" applyFont="1" applyFill="1" applyBorder="1"/>
    <xf numFmtId="164" fontId="3" fillId="2" borderId="6" xfId="9" applyFont="1" applyFill="1" applyBorder="1"/>
    <xf numFmtId="164" fontId="3" fillId="2" borderId="1" xfId="9" applyFont="1" applyFill="1" applyBorder="1"/>
    <xf numFmtId="164" fontId="3" fillId="2" borderId="18" xfId="9" applyFont="1" applyFill="1" applyBorder="1"/>
    <xf numFmtId="0" fontId="31" fillId="2" borderId="0" xfId="8" applyFont="1" applyFill="1"/>
    <xf numFmtId="0" fontId="3" fillId="2" borderId="0" xfId="8" applyFont="1" applyFill="1" applyAlignment="1">
      <alignment horizontal="left" vertical="top" wrapText="1"/>
    </xf>
    <xf numFmtId="0" fontId="3" fillId="2" borderId="1" xfId="8" applyFont="1" applyFill="1" applyBorder="1"/>
    <xf numFmtId="0" fontId="18" fillId="2" borderId="2" xfId="1" applyFont="1" applyFill="1" applyBorder="1"/>
    <xf numFmtId="165" fontId="18" fillId="2" borderId="0" xfId="1" applyNumberFormat="1" applyFont="1" applyFill="1"/>
    <xf numFmtId="3" fontId="9" fillId="2" borderId="29" xfId="1" applyNumberFormat="1" applyFont="1" applyFill="1" applyBorder="1"/>
    <xf numFmtId="3" fontId="14" fillId="2" borderId="29" xfId="1" applyNumberFormat="1" applyFont="1" applyFill="1" applyBorder="1"/>
    <xf numFmtId="165" fontId="9" fillId="2" borderId="29" xfId="6" applyNumberFormat="1" applyFont="1" applyFill="1" applyBorder="1"/>
    <xf numFmtId="165" fontId="14" fillId="2" borderId="29" xfId="6" applyNumberFormat="1" applyFont="1" applyFill="1" applyBorder="1"/>
    <xf numFmtId="0" fontId="9" fillId="2" borderId="30" xfId="1" applyFont="1" applyFill="1" applyBorder="1" applyAlignment="1">
      <alignment horizontal="left"/>
    </xf>
    <xf numFmtId="166" fontId="9" fillId="2" borderId="0" xfId="1" applyNumberFormat="1" applyFont="1" applyFill="1"/>
    <xf numFmtId="166" fontId="14" fillId="2" borderId="0" xfId="1" applyNumberFormat="1" applyFont="1" applyFill="1"/>
    <xf numFmtId="0" fontId="18" fillId="4" borderId="21" xfId="1" applyFont="1" applyFill="1" applyBorder="1"/>
    <xf numFmtId="3" fontId="9" fillId="2" borderId="31" xfId="1" applyNumberFormat="1" applyFont="1" applyFill="1" applyBorder="1"/>
    <xf numFmtId="3" fontId="9" fillId="2" borderId="32" xfId="1" applyNumberFormat="1" applyFont="1" applyFill="1" applyBorder="1"/>
    <xf numFmtId="3" fontId="9" fillId="2" borderId="33" xfId="1" applyNumberFormat="1" applyFont="1" applyFill="1" applyBorder="1"/>
    <xf numFmtId="165" fontId="9" fillId="2" borderId="31" xfId="6" applyNumberFormat="1" applyFont="1" applyFill="1" applyBorder="1"/>
    <xf numFmtId="165" fontId="9" fillId="2" borderId="32" xfId="6" applyNumberFormat="1" applyFont="1" applyFill="1" applyBorder="1"/>
    <xf numFmtId="165" fontId="9" fillId="2" borderId="33" xfId="6" applyNumberFormat="1" applyFont="1" applyFill="1" applyBorder="1"/>
    <xf numFmtId="17" fontId="18" fillId="4" borderId="35" xfId="1" applyNumberFormat="1" applyFont="1" applyFill="1" applyBorder="1" applyAlignment="1">
      <alignment horizontal="center"/>
    </xf>
    <xf numFmtId="17" fontId="18" fillId="4" borderId="36" xfId="1" applyNumberFormat="1" applyFont="1" applyFill="1" applyBorder="1" applyAlignment="1">
      <alignment horizontal="center"/>
    </xf>
    <xf numFmtId="166" fontId="9" fillId="2" borderId="31" xfId="1" applyNumberFormat="1" applyFont="1" applyFill="1" applyBorder="1"/>
    <xf numFmtId="166" fontId="9" fillId="2" borderId="32" xfId="1" applyNumberFormat="1" applyFont="1" applyFill="1" applyBorder="1"/>
    <xf numFmtId="166" fontId="9" fillId="2" borderId="29" xfId="1" applyNumberFormat="1" applyFont="1" applyFill="1" applyBorder="1"/>
    <xf numFmtId="166" fontId="9" fillId="2" borderId="33" xfId="1" applyNumberFormat="1" applyFont="1" applyFill="1" applyBorder="1"/>
    <xf numFmtId="166" fontId="14" fillId="2" borderId="29" xfId="1" applyNumberFormat="1" applyFont="1" applyFill="1" applyBorder="1"/>
    <xf numFmtId="0" fontId="9" fillId="2" borderId="31" xfId="1" applyFont="1" applyFill="1" applyBorder="1"/>
    <xf numFmtId="0" fontId="9" fillId="2" borderId="32" xfId="1" applyFont="1" applyFill="1" applyBorder="1"/>
    <xf numFmtId="0" fontId="9" fillId="2" borderId="29" xfId="1" applyFont="1" applyFill="1" applyBorder="1"/>
    <xf numFmtId="0" fontId="9" fillId="2" borderId="33" xfId="1" applyFont="1" applyFill="1" applyBorder="1"/>
    <xf numFmtId="0" fontId="9" fillId="2" borderId="25" xfId="1" applyFont="1" applyFill="1" applyBorder="1"/>
    <xf numFmtId="3" fontId="9" fillId="2" borderId="25" xfId="1" applyNumberFormat="1" applyFont="1" applyFill="1" applyBorder="1"/>
    <xf numFmtId="3" fontId="9" fillId="2" borderId="37" xfId="1" applyNumberFormat="1" applyFont="1" applyFill="1" applyBorder="1"/>
    <xf numFmtId="3" fontId="14" fillId="2" borderId="25" xfId="1" applyNumberFormat="1" applyFont="1" applyFill="1" applyBorder="1"/>
    <xf numFmtId="166" fontId="9" fillId="2" borderId="25" xfId="1" applyNumberFormat="1" applyFont="1" applyFill="1" applyBorder="1"/>
    <xf numFmtId="166" fontId="9" fillId="2" borderId="37" xfId="1" applyNumberFormat="1" applyFont="1" applyFill="1" applyBorder="1"/>
    <xf numFmtId="166" fontId="14" fillId="2" borderId="25" xfId="1" applyNumberFormat="1" applyFont="1" applyFill="1" applyBorder="1"/>
    <xf numFmtId="165" fontId="9" fillId="2" borderId="25" xfId="6" applyNumberFormat="1" applyFont="1" applyFill="1" applyBorder="1"/>
    <xf numFmtId="165" fontId="9" fillId="2" borderId="37" xfId="6" applyNumberFormat="1" applyFont="1" applyFill="1" applyBorder="1"/>
    <xf numFmtId="165" fontId="14" fillId="2" borderId="25" xfId="6" applyNumberFormat="1" applyFont="1" applyFill="1" applyBorder="1"/>
    <xf numFmtId="0" fontId="15" fillId="0" borderId="0" xfId="1" applyFont="1" applyAlignment="1">
      <alignment horizontal="left"/>
    </xf>
    <xf numFmtId="9" fontId="14" fillId="0" borderId="0" xfId="4" applyFont="1" applyFill="1" applyBorder="1" applyAlignment="1"/>
    <xf numFmtId="164" fontId="19" fillId="0" borderId="0" xfId="5" applyFont="1" applyFill="1" applyBorder="1" applyAlignment="1"/>
    <xf numFmtId="0" fontId="2" fillId="2" borderId="0" xfId="8" applyFont="1" applyFill="1"/>
    <xf numFmtId="0" fontId="23" fillId="6" borderId="9" xfId="8" applyFont="1" applyFill="1" applyBorder="1" applyAlignment="1">
      <alignment horizontal="center" vertical="center" wrapText="1"/>
    </xf>
    <xf numFmtId="0" fontId="23" fillId="6" borderId="11" xfId="8" applyFont="1" applyFill="1" applyBorder="1" applyAlignment="1">
      <alignment horizontal="center" vertical="center" wrapText="1"/>
    </xf>
    <xf numFmtId="0" fontId="23" fillId="6" borderId="12" xfId="8" applyFont="1" applyFill="1" applyBorder="1" applyAlignment="1">
      <alignment horizontal="center" vertical="center" wrapText="1"/>
    </xf>
    <xf numFmtId="0" fontId="23" fillId="6" borderId="4" xfId="8" applyFont="1" applyFill="1" applyBorder="1" applyAlignment="1">
      <alignment horizontal="center" vertical="center" wrapText="1"/>
    </xf>
    <xf numFmtId="0" fontId="23" fillId="6" borderId="8" xfId="8" applyFont="1" applyFill="1" applyBorder="1" applyAlignment="1">
      <alignment horizontal="center" vertical="center" wrapText="1"/>
    </xf>
    <xf numFmtId="0" fontId="24" fillId="2" borderId="0" xfId="8" applyFont="1" applyFill="1" applyAlignment="1">
      <alignment horizontal="left"/>
    </xf>
    <xf numFmtId="0" fontId="21" fillId="6" borderId="0" xfId="8" applyFont="1" applyFill="1" applyAlignment="1">
      <alignment horizontal="center" vertical="center"/>
    </xf>
    <xf numFmtId="0" fontId="21" fillId="6" borderId="1" xfId="8" applyFont="1" applyFill="1" applyBorder="1" applyAlignment="1">
      <alignment horizontal="center" vertical="center"/>
    </xf>
    <xf numFmtId="0" fontId="21" fillId="6" borderId="4" xfId="8" applyFont="1" applyFill="1" applyBorder="1" applyAlignment="1">
      <alignment horizontal="center" vertical="center" wrapText="1"/>
    </xf>
    <xf numFmtId="0" fontId="21" fillId="6" borderId="9" xfId="8" applyFont="1" applyFill="1" applyBorder="1" applyAlignment="1">
      <alignment horizontal="center" vertical="center" wrapText="1"/>
    </xf>
    <xf numFmtId="0" fontId="21" fillId="6" borderId="5" xfId="8" applyFont="1" applyFill="1" applyBorder="1" applyAlignment="1">
      <alignment horizontal="center" vertical="center" wrapText="1"/>
    </xf>
    <xf numFmtId="0" fontId="21" fillId="6" borderId="0" xfId="8" applyFont="1" applyFill="1" applyAlignment="1">
      <alignment horizontal="center" vertical="center" wrapText="1"/>
    </xf>
    <xf numFmtId="0" fontId="21" fillId="6" borderId="7" xfId="8" applyFont="1" applyFill="1" applyBorder="1" applyAlignment="1">
      <alignment horizontal="center" vertical="center" wrapText="1"/>
    </xf>
    <xf numFmtId="0" fontId="21" fillId="6" borderId="8" xfId="8" applyFont="1" applyFill="1" applyBorder="1" applyAlignment="1">
      <alignment horizontal="center" vertical="center" wrapText="1"/>
    </xf>
    <xf numFmtId="0" fontId="21" fillId="6" borderId="10" xfId="8" applyFont="1" applyFill="1" applyBorder="1" applyAlignment="1">
      <alignment horizontal="center" vertical="center" wrapText="1"/>
    </xf>
    <xf numFmtId="0" fontId="21" fillId="6" borderId="13" xfId="8" applyFont="1" applyFill="1" applyBorder="1" applyAlignment="1">
      <alignment horizontal="center" vertical="center" wrapText="1"/>
    </xf>
    <xf numFmtId="0" fontId="21" fillId="6" borderId="7" xfId="8" applyFont="1" applyFill="1" applyBorder="1" applyAlignment="1">
      <alignment horizontal="center"/>
    </xf>
    <xf numFmtId="0" fontId="21" fillId="6" borderId="4" xfId="8" applyFont="1" applyFill="1" applyBorder="1" applyAlignment="1">
      <alignment horizontal="center"/>
    </xf>
    <xf numFmtId="0" fontId="21" fillId="6" borderId="8" xfId="8" applyFont="1" applyFill="1" applyBorder="1" applyAlignment="1">
      <alignment horizontal="center"/>
    </xf>
    <xf numFmtId="0" fontId="23" fillId="6" borderId="10" xfId="8" applyFont="1" applyFill="1" applyBorder="1" applyAlignment="1">
      <alignment horizontal="center" vertical="center" wrapText="1"/>
    </xf>
    <xf numFmtId="0" fontId="23" fillId="6" borderId="13" xfId="8" applyFont="1" applyFill="1" applyBorder="1" applyAlignment="1">
      <alignment horizontal="center" vertical="center" wrapText="1"/>
    </xf>
    <xf numFmtId="0" fontId="21" fillId="6" borderId="6" xfId="8" applyFont="1" applyFill="1" applyBorder="1" applyAlignment="1">
      <alignment horizontal="center" vertical="center" wrapText="1"/>
    </xf>
    <xf numFmtId="0" fontId="21" fillId="6" borderId="22" xfId="8" applyFont="1" applyFill="1" applyBorder="1" applyAlignment="1">
      <alignment horizontal="center"/>
    </xf>
    <xf numFmtId="0" fontId="21" fillId="6" borderId="24" xfId="8" applyFont="1" applyFill="1" applyBorder="1" applyAlignment="1">
      <alignment horizontal="center"/>
    </xf>
    <xf numFmtId="0" fontId="21" fillId="6" borderId="23" xfId="8" applyFont="1" applyFill="1" applyBorder="1" applyAlignment="1">
      <alignment horizontal="center"/>
    </xf>
    <xf numFmtId="0" fontId="22" fillId="2" borderId="0" xfId="8" applyFont="1" applyFill="1" applyAlignment="1">
      <alignment horizontal="left" vertical="center"/>
    </xf>
    <xf numFmtId="0" fontId="5" fillId="2" borderId="0" xfId="8" applyFill="1" applyAlignment="1">
      <alignment horizontal="left" vertical="top" wrapText="1"/>
    </xf>
    <xf numFmtId="0" fontId="22" fillId="2" borderId="1" xfId="8" applyFont="1" applyFill="1" applyBorder="1" applyAlignment="1">
      <alignment horizontal="left"/>
    </xf>
    <xf numFmtId="0" fontId="5" fillId="2" borderId="0" xfId="8" applyFill="1" applyAlignment="1">
      <alignment horizontal="left"/>
    </xf>
    <xf numFmtId="0" fontId="22" fillId="2" borderId="0" xfId="8" applyFont="1" applyFill="1" applyAlignment="1">
      <alignment horizontal="left" vertical="top" wrapText="1"/>
    </xf>
    <xf numFmtId="0" fontId="21" fillId="6" borderId="19" xfId="8" applyFont="1" applyFill="1" applyBorder="1" applyAlignment="1">
      <alignment horizontal="center" vertical="center" wrapText="1"/>
    </xf>
    <xf numFmtId="0" fontId="21" fillId="6" borderId="20" xfId="8" applyFont="1" applyFill="1" applyBorder="1" applyAlignment="1">
      <alignment horizontal="center" vertical="center" wrapText="1"/>
    </xf>
    <xf numFmtId="0" fontId="22" fillId="2" borderId="0" xfId="8" applyFont="1" applyFill="1" applyAlignment="1">
      <alignment horizontal="left" vertical="center" wrapText="1"/>
    </xf>
    <xf numFmtId="0" fontId="18" fillId="4" borderId="21" xfId="1" applyFont="1" applyFill="1" applyBorder="1" applyAlignment="1">
      <alignment horizontal="center"/>
    </xf>
    <xf numFmtId="0" fontId="18" fillId="4" borderId="34" xfId="1" applyFont="1" applyFill="1" applyBorder="1" applyAlignment="1">
      <alignment horizontal="center"/>
    </xf>
    <xf numFmtId="0" fontId="18" fillId="4" borderId="28" xfId="1" applyFont="1" applyFill="1" applyBorder="1" applyAlignment="1">
      <alignment horizontal="center"/>
    </xf>
    <xf numFmtId="0" fontId="18" fillId="4" borderId="2" xfId="1" applyFont="1" applyFill="1" applyBorder="1" applyAlignment="1">
      <alignment horizontal="center"/>
    </xf>
    <xf numFmtId="17" fontId="18" fillId="4" borderId="26" xfId="1" applyNumberFormat="1" applyFont="1" applyFill="1" applyBorder="1" applyAlignment="1">
      <alignment horizontal="center" vertical="center"/>
    </xf>
    <xf numFmtId="17" fontId="18" fillId="4" borderId="27" xfId="1" applyNumberFormat="1" applyFont="1" applyFill="1" applyBorder="1" applyAlignment="1">
      <alignment horizontal="center" vertical="center"/>
    </xf>
    <xf numFmtId="0" fontId="1" fillId="2" borderId="0" xfId="8" applyFont="1" applyFill="1"/>
    <xf numFmtId="0" fontId="28" fillId="0" borderId="0" xfId="8" applyFont="1" applyFill="1"/>
    <xf numFmtId="0" fontId="9" fillId="0" borderId="0" xfId="1" applyFont="1" applyFill="1"/>
    <xf numFmtId="0" fontId="5" fillId="0" borderId="0" xfId="8" applyFill="1"/>
    <xf numFmtId="164" fontId="22" fillId="0" borderId="0" xfId="8" applyNumberFormat="1" applyFont="1" applyFill="1"/>
    <xf numFmtId="0" fontId="3" fillId="0" borderId="0" xfId="8" applyFont="1" applyFill="1"/>
    <xf numFmtId="0" fontId="9" fillId="0" borderId="30" xfId="1" applyFont="1" applyFill="1" applyBorder="1" applyAlignment="1">
      <alignment horizontal="left"/>
    </xf>
  </cellXfs>
  <cellStyles count="10">
    <cellStyle name="Hipervínculo" xfId="7" builtinId="8"/>
    <cellStyle name="Hipervínculo 2" xfId="2" xr:uid="{E5C020F3-BD53-4969-90AD-8B22A8812840}"/>
    <cellStyle name="Hipervínculo 2 2" xfId="3" xr:uid="{2C2D4D5E-D763-4350-8987-CCAB66E428DD}"/>
    <cellStyle name="Millares [0] 2" xfId="9" xr:uid="{C09EC4A9-C075-4330-9870-F427115A895D}"/>
    <cellStyle name="Millares [0] 3" xfId="5" xr:uid="{5A8B1190-B2B2-4D2E-87FE-9CBFAC823F21}"/>
    <cellStyle name="Normal" xfId="0" builtinId="0"/>
    <cellStyle name="Normal 2" xfId="1" xr:uid="{E1770F5C-499B-4D14-A275-919A2650E790}"/>
    <cellStyle name="Normal 3" xfId="8" xr:uid="{16209F23-8F36-48F1-BA08-5537624361FB}"/>
    <cellStyle name="Porcentaje" xfId="6" builtinId="5"/>
    <cellStyle name="Porcentaje 2" xfId="4" xr:uid="{289C905B-7B9E-4FBF-8C24-F3E9AA4B825B}"/>
  </cellStyles>
  <dxfs count="27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704BE176-E336-4D00-AADC-57EB7323961A}">
      <tableStyleElement type="wholeTable" dxfId="26"/>
      <tableStyleElement type="headerRow" dxfId="2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64E563-C15F-498C-9A44-2EAE941AB7C1}">
  <sheetPr codeName="Hoja1"/>
  <dimension ref="A1:K122"/>
  <sheetViews>
    <sheetView tabSelected="1" zoomScale="85" zoomScaleNormal="85" workbookViewId="0">
      <selection activeCell="E3" sqref="E3"/>
    </sheetView>
  </sheetViews>
  <sheetFormatPr baseColWidth="10" defaultColWidth="11.42578125" defaultRowHeight="15.75" x14ac:dyDescent="0.25"/>
  <cols>
    <col min="1" max="1" width="6.85546875" style="5" bestFit="1" customWidth="1"/>
    <col min="2" max="2" width="36.7109375" style="1" customWidth="1"/>
    <col min="3" max="16384" width="11.42578125" style="1"/>
  </cols>
  <sheetData>
    <row r="1" spans="1:11" x14ac:dyDescent="0.25">
      <c r="A1" s="4"/>
    </row>
    <row r="2" spans="1:11" ht="18.75" x14ac:dyDescent="0.3">
      <c r="B2" s="6" t="s">
        <v>102</v>
      </c>
      <c r="C2" s="24"/>
      <c r="D2" s="24"/>
      <c r="E2" s="24"/>
      <c r="F2" s="24"/>
      <c r="G2" s="24"/>
      <c r="H2" s="24"/>
      <c r="I2" s="24"/>
      <c r="J2" s="24"/>
      <c r="K2" s="24"/>
    </row>
    <row r="3" spans="1:11" ht="18.75" x14ac:dyDescent="0.3">
      <c r="B3" s="7"/>
    </row>
    <row r="4" spans="1:11" x14ac:dyDescent="0.25">
      <c r="B4" s="2" t="s">
        <v>138</v>
      </c>
    </row>
    <row r="5" spans="1:11" x14ac:dyDescent="0.25">
      <c r="B5" s="2" t="s">
        <v>169</v>
      </c>
    </row>
    <row r="6" spans="1:11" x14ac:dyDescent="0.25">
      <c r="B6" s="2" t="s">
        <v>99</v>
      </c>
    </row>
    <row r="7" spans="1:11" x14ac:dyDescent="0.25">
      <c r="B7" s="2"/>
    </row>
    <row r="8" spans="1:11" x14ac:dyDescent="0.25">
      <c r="B8" s="25" t="s">
        <v>78</v>
      </c>
    </row>
    <row r="9" spans="1:11" x14ac:dyDescent="0.25">
      <c r="B9" s="27" t="s">
        <v>79</v>
      </c>
    </row>
    <row r="10" spans="1:11" x14ac:dyDescent="0.25">
      <c r="B10" s="27" t="s">
        <v>80</v>
      </c>
    </row>
    <row r="11" spans="1:11" x14ac:dyDescent="0.25">
      <c r="B11" s="27" t="s">
        <v>81</v>
      </c>
    </row>
    <row r="12" spans="1:11" x14ac:dyDescent="0.25">
      <c r="B12" s="27" t="s">
        <v>82</v>
      </c>
    </row>
    <row r="13" spans="1:11" x14ac:dyDescent="0.25">
      <c r="B13" s="2"/>
    </row>
    <row r="14" spans="1:11" x14ac:dyDescent="0.25">
      <c r="B14" s="25" t="s">
        <v>74</v>
      </c>
    </row>
    <row r="15" spans="1:11" x14ac:dyDescent="0.25">
      <c r="B15" s="27" t="s">
        <v>32</v>
      </c>
    </row>
    <row r="16" spans="1:11" x14ac:dyDescent="0.25">
      <c r="B16" s="27" t="s">
        <v>33</v>
      </c>
    </row>
    <row r="17" spans="2:2" x14ac:dyDescent="0.25">
      <c r="B17" s="27" t="s">
        <v>34</v>
      </c>
    </row>
    <row r="18" spans="2:2" x14ac:dyDescent="0.25">
      <c r="B18" s="27" t="s">
        <v>21</v>
      </c>
    </row>
    <row r="19" spans="2:2" x14ac:dyDescent="0.25">
      <c r="B19" s="27" t="s">
        <v>35</v>
      </c>
    </row>
    <row r="20" spans="2:2" x14ac:dyDescent="0.25">
      <c r="B20" s="25"/>
    </row>
    <row r="21" spans="2:2" x14ac:dyDescent="0.25">
      <c r="B21" s="25" t="s">
        <v>75</v>
      </c>
    </row>
    <row r="22" spans="2:2" x14ac:dyDescent="0.25">
      <c r="B22" s="27" t="s">
        <v>32</v>
      </c>
    </row>
    <row r="23" spans="2:2" x14ac:dyDescent="0.25">
      <c r="B23" s="27" t="s">
        <v>33</v>
      </c>
    </row>
    <row r="24" spans="2:2" x14ac:dyDescent="0.25">
      <c r="B24" s="27" t="s">
        <v>34</v>
      </c>
    </row>
    <row r="25" spans="2:2" x14ac:dyDescent="0.25">
      <c r="B25" s="27" t="s">
        <v>21</v>
      </c>
    </row>
    <row r="26" spans="2:2" x14ac:dyDescent="0.25">
      <c r="B26" s="27" t="s">
        <v>35</v>
      </c>
    </row>
    <row r="27" spans="2:2" x14ac:dyDescent="0.25">
      <c r="B27" s="25"/>
    </row>
    <row r="29" spans="2:2" x14ac:dyDescent="0.25">
      <c r="B29" s="25" t="s">
        <v>76</v>
      </c>
    </row>
    <row r="30" spans="2:2" x14ac:dyDescent="0.25">
      <c r="B30" s="27" t="s">
        <v>32</v>
      </c>
    </row>
    <row r="31" spans="2:2" x14ac:dyDescent="0.25">
      <c r="B31" s="27" t="s">
        <v>33</v>
      </c>
    </row>
    <row r="32" spans="2:2" x14ac:dyDescent="0.25">
      <c r="B32" s="27" t="s">
        <v>34</v>
      </c>
    </row>
    <row r="33" spans="2:2" x14ac:dyDescent="0.25">
      <c r="B33" s="27" t="s">
        <v>21</v>
      </c>
    </row>
    <row r="34" spans="2:2" x14ac:dyDescent="0.25">
      <c r="B34" s="27" t="s">
        <v>35</v>
      </c>
    </row>
    <row r="35" spans="2:2" x14ac:dyDescent="0.25">
      <c r="B35" s="25"/>
    </row>
    <row r="36" spans="2:2" x14ac:dyDescent="0.25">
      <c r="B36" s="25" t="s">
        <v>77</v>
      </c>
    </row>
    <row r="37" spans="2:2" x14ac:dyDescent="0.25">
      <c r="B37" s="27" t="s">
        <v>32</v>
      </c>
    </row>
    <row r="38" spans="2:2" x14ac:dyDescent="0.25">
      <c r="B38" s="27" t="s">
        <v>33</v>
      </c>
    </row>
    <row r="39" spans="2:2" x14ac:dyDescent="0.25">
      <c r="B39" s="27" t="s">
        <v>34</v>
      </c>
    </row>
    <row r="40" spans="2:2" x14ac:dyDescent="0.25">
      <c r="B40" s="27" t="s">
        <v>21</v>
      </c>
    </row>
    <row r="41" spans="2:2" x14ac:dyDescent="0.25">
      <c r="B41" s="27" t="s">
        <v>35</v>
      </c>
    </row>
    <row r="42" spans="2:2" x14ac:dyDescent="0.25">
      <c r="B42" s="25"/>
    </row>
    <row r="43" spans="2:2" x14ac:dyDescent="0.25">
      <c r="B43" s="25" t="s">
        <v>100</v>
      </c>
    </row>
    <row r="44" spans="2:2" x14ac:dyDescent="0.25">
      <c r="B44" s="27" t="s">
        <v>32</v>
      </c>
    </row>
    <row r="45" spans="2:2" x14ac:dyDescent="0.25">
      <c r="B45" s="27" t="s">
        <v>33</v>
      </c>
    </row>
    <row r="46" spans="2:2" x14ac:dyDescent="0.25">
      <c r="B46" s="27" t="s">
        <v>34</v>
      </c>
    </row>
    <row r="47" spans="2:2" x14ac:dyDescent="0.25">
      <c r="B47" s="27" t="s">
        <v>21</v>
      </c>
    </row>
    <row r="48" spans="2:2" x14ac:dyDescent="0.25">
      <c r="B48" s="27" t="s">
        <v>35</v>
      </c>
    </row>
    <row r="49" spans="1:2" x14ac:dyDescent="0.25">
      <c r="B49" s="25"/>
    </row>
    <row r="50" spans="1:2" x14ac:dyDescent="0.25">
      <c r="B50" s="3" t="s">
        <v>0</v>
      </c>
    </row>
    <row r="51" spans="1:2" x14ac:dyDescent="0.25">
      <c r="B51" s="2" t="s">
        <v>1</v>
      </c>
    </row>
    <row r="59" spans="1:2" x14ac:dyDescent="0.25">
      <c r="A59" s="8"/>
    </row>
    <row r="99" spans="1:1" x14ac:dyDescent="0.25">
      <c r="A99" s="9"/>
    </row>
    <row r="100" spans="1:1" x14ac:dyDescent="0.25">
      <c r="A100" s="9"/>
    </row>
    <row r="101" spans="1:1" x14ac:dyDescent="0.25">
      <c r="A101" s="9"/>
    </row>
    <row r="102" spans="1:1" x14ac:dyDescent="0.25">
      <c r="A102" s="9"/>
    </row>
    <row r="103" spans="1:1" x14ac:dyDescent="0.25">
      <c r="A103" s="9"/>
    </row>
    <row r="104" spans="1:1" x14ac:dyDescent="0.25">
      <c r="A104" s="9"/>
    </row>
    <row r="105" spans="1:1" x14ac:dyDescent="0.25">
      <c r="A105" s="9"/>
    </row>
    <row r="106" spans="1:1" x14ac:dyDescent="0.25">
      <c r="A106" s="9"/>
    </row>
    <row r="107" spans="1:1" x14ac:dyDescent="0.25">
      <c r="A107" s="9"/>
    </row>
    <row r="108" spans="1:1" x14ac:dyDescent="0.25">
      <c r="A108" s="9"/>
    </row>
    <row r="109" spans="1:1" x14ac:dyDescent="0.25">
      <c r="A109" s="9"/>
    </row>
    <row r="110" spans="1:1" x14ac:dyDescent="0.25">
      <c r="A110" s="9"/>
    </row>
    <row r="111" spans="1:1" x14ac:dyDescent="0.25">
      <c r="A111" s="9"/>
    </row>
    <row r="112" spans="1:1" x14ac:dyDescent="0.25">
      <c r="A112" s="9"/>
    </row>
    <row r="113" spans="1:1" x14ac:dyDescent="0.25">
      <c r="A113" s="9"/>
    </row>
    <row r="114" spans="1:1" x14ac:dyDescent="0.25">
      <c r="A114" s="9"/>
    </row>
    <row r="115" spans="1:1" x14ac:dyDescent="0.25">
      <c r="A115" s="9"/>
    </row>
    <row r="116" spans="1:1" x14ac:dyDescent="0.25">
      <c r="A116" s="9"/>
    </row>
    <row r="117" spans="1:1" x14ac:dyDescent="0.25">
      <c r="A117" s="9"/>
    </row>
    <row r="118" spans="1:1" x14ac:dyDescent="0.25">
      <c r="A118" s="9"/>
    </row>
    <row r="119" spans="1:1" x14ac:dyDescent="0.25">
      <c r="A119" s="9"/>
    </row>
    <row r="120" spans="1:1" x14ac:dyDescent="0.25">
      <c r="A120" s="9"/>
    </row>
    <row r="121" spans="1:1" x14ac:dyDescent="0.25">
      <c r="A121" s="9"/>
    </row>
    <row r="122" spans="1:1" x14ac:dyDescent="0.25">
      <c r="A122" s="9"/>
    </row>
  </sheetData>
  <hyperlinks>
    <hyperlink ref="B21" location="Tamaño!A1" display="2. Caracteristicas de Operaciones por Tamaño de Empresa" xr:uid="{717FDBD0-16C4-4B71-9573-B1DF89CF31ED}"/>
    <hyperlink ref="B29" location="Sector!A1" display="3. Caracteristicas de Operaciones por Sector Económico" xr:uid="{4B9E754C-9ABA-4588-AA93-B5F15DA1F630}"/>
    <hyperlink ref="B36" location="Destino!A1" display="4. Caracteristicas de Operaciones por Destino del Financiamiento" xr:uid="{CF5E718B-F774-48BC-9872-6042646EE448}"/>
    <hyperlink ref="B16" location="Institucion!B24" display="B. Monto de Operaciones" xr:uid="{63A81DE2-23B7-46F2-A1B0-08688CEEE25B}"/>
    <hyperlink ref="B17" location="Institucion!B43" display="C. Número de Clientes" xr:uid="{4F0B46B7-CDC3-47F6-9F5F-7C7A48E22531}"/>
    <hyperlink ref="B18" location="Institucion!B62" display="D. Cobertura" xr:uid="{03C5124D-E19F-4A57-83EC-2433E3814B98}"/>
    <hyperlink ref="B19" location="Institucion!B81" display="E. Tasa de Interes Promedio" xr:uid="{F0C3B4B3-0ECB-4588-914E-2BB934B7911E}"/>
    <hyperlink ref="B22" location="Tamaño!B5" display="A. Número de operaciones" xr:uid="{AAD4A82E-DA9D-4632-B8C3-6862FB729DCE}"/>
    <hyperlink ref="B23" location="Tamaño!B16" display="B. Monto de Operaciones" xr:uid="{6DA0A9ED-186F-4DA9-A60C-E42202A6A100}"/>
    <hyperlink ref="B24" location="Tamaño!B27" display="C. Número de Clientes" xr:uid="{6E6C97E0-FBE2-42BE-994B-DB7BFBC58D31}"/>
    <hyperlink ref="B25" location="Tamaño!B38" display="D. Cobertura" xr:uid="{B70F6160-BEC6-4A27-B14F-C6715212B5F8}"/>
    <hyperlink ref="B26" location="Tamaño!B49" display="E. Tasa de Interes Promedio" xr:uid="{1672789F-990A-429F-A458-8C3BA9B23A15}"/>
    <hyperlink ref="B30" location="Sector!B5" display="A. Número de operaciones" xr:uid="{43E4C93A-EE85-426E-9088-17179ECF5726}"/>
    <hyperlink ref="B31" location="Sector!B36" display="B. Monto de Operaciones" xr:uid="{17AC8517-7C68-4C9D-8A4E-B6468CAF15E2}"/>
    <hyperlink ref="B32" location="Sector!B67" display="C. Número de Clientes" xr:uid="{46787A53-6FF7-43DD-8BA8-3F1F813C26B4}"/>
    <hyperlink ref="B33" location="Sector!B98" display="D. Cobertura" xr:uid="{839B941F-C24A-40FD-89E2-470BAA62FB86}"/>
    <hyperlink ref="B34" location="Tamaño!B49" display="E. Tasa de Interes Promedio" xr:uid="{DCEBF081-3F54-4C8F-BB68-FB74F0D53503}"/>
    <hyperlink ref="B37" location="Destino!B5" display="A. Número de operaciones" xr:uid="{716104EF-63D4-44E2-9330-0CF70BEAAE3E}"/>
    <hyperlink ref="B38" location="Destino!B16" display="B. Monto de Operaciones" xr:uid="{F7528E47-120A-4DBC-8751-A01542BF9008}"/>
    <hyperlink ref="B39" location="Destino!B27" display="C. Número de Clientes" xr:uid="{3A74DEFC-D29E-4F6F-B8C6-1C8EFF3BC007}"/>
    <hyperlink ref="B40" location="Destino!B38" display="D. Cobertura" xr:uid="{A286148A-1780-4836-8C00-ED8FF6D0A02A}"/>
    <hyperlink ref="B41" location="Destino!B49" display="E. Tasa de Interes Promedio" xr:uid="{3F555B62-B97E-4B6E-B48C-D001DFB41704}"/>
    <hyperlink ref="B15" location="Institucion!B5" display="A. Número de operaciones" xr:uid="{9648C60F-902F-4A79-B797-95CE1F69FD1D}"/>
    <hyperlink ref="B14" location="Institucion!A1" display="1. Caracteristicas de Operaciones por Institucion Financiera" xr:uid="{FB61A771-6E3F-4008-8E1B-E6C7742D7851}"/>
    <hyperlink ref="B10" location="'Solicitudes y Curses'!B28" display="B. Solicitudes y curses por tipo de empresa (montos en Millones de Pesos)" xr:uid="{833B674B-F9ED-4BA8-A3DB-4800E20126B6}"/>
    <hyperlink ref="B11" location="'Solicitudes y Curses'!B43" display="C. Número de Clientes" xr:uid="{44349FAB-2B66-4C51-9B21-EAB94D42C0E7}"/>
    <hyperlink ref="B12" location="'Solicitudes y Curses'!B78" display="D. Cobertura" xr:uid="{A3C3DA6B-FD25-4E6F-87F9-F711B4EBAB35}"/>
    <hyperlink ref="B9" location="'Solicitudes y Curses'!B5" display="A. Solicitudes y curses por institución financiera (montos en Millones de Pesos)" xr:uid="{726F2E3A-07A4-4F93-8B9A-62E92747DBD7}"/>
    <hyperlink ref="B8" location="'Solicitudes y Curses'!A1" display="1. Solicitudes y Curses" xr:uid="{7F636511-28C6-47AF-9426-9D22CEF078AD}"/>
    <hyperlink ref="B44" location="Programa!B5" display="A. Número de operaciones" xr:uid="{57E3ED7A-1EE8-4E13-A03A-D72FCD225E5B}"/>
    <hyperlink ref="B45" location="Programa!B16" display="B. Monto de Operaciones" xr:uid="{76DBA0BF-F4C0-492B-A210-7A32B191F0AB}"/>
    <hyperlink ref="B46" location="Programa!B27" display="C. Número de Clientes" xr:uid="{1156B9B5-49AC-4C83-ACF5-A1D7E86C4B11}"/>
    <hyperlink ref="B47" location="Programa!B38" display="D. Cobertura" xr:uid="{26FB6355-392E-4D81-B927-F50C75D762B7}"/>
    <hyperlink ref="B48" location="Programa!B49" display="E. Tasa de Interes Promedio" xr:uid="{99151789-7F38-4C78-92FD-E5675717114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A831C-05DD-4C56-BB22-DAEBAB73DDA0}">
  <sheetPr codeName="Hoja2"/>
  <dimension ref="B2:AA114"/>
  <sheetViews>
    <sheetView showGridLines="0" topLeftCell="A45" zoomScale="55" zoomScaleNormal="55" workbookViewId="0">
      <selection activeCell="B82" sqref="B82"/>
    </sheetView>
  </sheetViews>
  <sheetFormatPr baseColWidth="10" defaultColWidth="11.42578125" defaultRowHeight="15" x14ac:dyDescent="0.25"/>
  <cols>
    <col min="1" max="1" width="5.7109375" style="29" customWidth="1"/>
    <col min="2" max="2" width="46.5703125" style="29" customWidth="1"/>
    <col min="3" max="3" width="14.5703125" style="28" bestFit="1" customWidth="1"/>
    <col min="4" max="4" width="18.5703125" style="28" bestFit="1" customWidth="1"/>
    <col min="5" max="5" width="12.28515625" style="29" customWidth="1"/>
    <col min="6" max="6" width="16.7109375" style="29" bestFit="1" customWidth="1"/>
    <col min="7" max="7" width="12.42578125" style="29" customWidth="1"/>
    <col min="8" max="8" width="18.5703125" style="29" bestFit="1" customWidth="1"/>
    <col min="9" max="9" width="12" style="29" customWidth="1"/>
    <col min="10" max="10" width="18.5703125" style="29" bestFit="1" customWidth="1"/>
    <col min="11" max="11" width="12.42578125" style="29" customWidth="1"/>
    <col min="12" max="12" width="15.7109375" style="29" bestFit="1" customWidth="1"/>
    <col min="13" max="13" width="13" style="74" bestFit="1" customWidth="1"/>
    <col min="14" max="14" width="19.28515625" style="74" bestFit="1" customWidth="1"/>
    <col min="15" max="15" width="12.42578125" style="29" bestFit="1" customWidth="1"/>
    <col min="16" max="16" width="18.5703125" style="29" bestFit="1" customWidth="1"/>
    <col min="17" max="17" width="14.7109375" style="29" customWidth="1"/>
    <col min="18" max="18" width="16.7109375" style="29" bestFit="1" customWidth="1"/>
    <col min="19" max="19" width="12.5703125" style="29" customWidth="1"/>
    <col min="20" max="20" width="16.7109375" style="29" bestFit="1" customWidth="1"/>
    <col min="21" max="21" width="12" style="29" customWidth="1"/>
    <col min="22" max="22" width="16.7109375" style="29" bestFit="1" customWidth="1"/>
    <col min="23" max="23" width="14" style="74" bestFit="1" customWidth="1"/>
    <col min="24" max="24" width="19.28515625" style="74" bestFit="1" customWidth="1"/>
    <col min="25" max="25" width="11.42578125" style="29"/>
    <col min="26" max="26" width="16.28515625" style="29" bestFit="1" customWidth="1"/>
    <col min="27" max="27" width="15.140625" style="29" bestFit="1" customWidth="1"/>
    <col min="28" max="16384" width="11.42578125" style="29"/>
  </cols>
  <sheetData>
    <row r="2" spans="2:24" x14ac:dyDescent="0.25">
      <c r="B2" s="28" t="s">
        <v>101</v>
      </c>
    </row>
    <row r="3" spans="2:24" x14ac:dyDescent="0.25">
      <c r="B3" s="28"/>
    </row>
    <row r="5" spans="2:24" x14ac:dyDescent="0.25">
      <c r="B5" s="130" t="s">
        <v>36</v>
      </c>
      <c r="C5" s="130"/>
      <c r="D5" s="130"/>
      <c r="E5" s="130"/>
      <c r="F5" s="130"/>
      <c r="G5" s="130"/>
      <c r="H5" s="130"/>
      <c r="I5" s="130"/>
      <c r="J5" s="130"/>
      <c r="K5" s="130"/>
      <c r="L5" s="130"/>
      <c r="P5" s="48"/>
    </row>
    <row r="6" spans="2:24" x14ac:dyDescent="0.25">
      <c r="B6" s="131" t="s">
        <v>37</v>
      </c>
      <c r="C6" s="133" t="s">
        <v>38</v>
      </c>
      <c r="D6" s="133"/>
      <c r="E6" s="155" t="s">
        <v>39</v>
      </c>
      <c r="F6" s="156"/>
      <c r="G6" s="133" t="s">
        <v>40</v>
      </c>
      <c r="H6" s="133"/>
      <c r="I6" s="147" t="s">
        <v>41</v>
      </c>
      <c r="J6" s="149"/>
      <c r="K6" s="149"/>
      <c r="L6" s="149"/>
      <c r="M6" s="149"/>
      <c r="N6" s="148"/>
      <c r="O6" s="147" t="s">
        <v>42</v>
      </c>
      <c r="P6" s="148"/>
      <c r="Q6" s="147" t="s">
        <v>43</v>
      </c>
      <c r="R6" s="149"/>
      <c r="S6" s="149"/>
      <c r="T6" s="149"/>
      <c r="U6" s="149"/>
      <c r="V6" s="149"/>
      <c r="W6" s="149"/>
      <c r="X6" s="148"/>
    </row>
    <row r="7" spans="2:24" x14ac:dyDescent="0.25">
      <c r="B7" s="131"/>
      <c r="C7" s="134"/>
      <c r="D7" s="134"/>
      <c r="E7" s="135"/>
      <c r="F7" s="146"/>
      <c r="G7" s="134"/>
      <c r="H7" s="134"/>
      <c r="I7" s="144" t="s">
        <v>44</v>
      </c>
      <c r="J7" s="125"/>
      <c r="K7" s="125" t="s">
        <v>45</v>
      </c>
      <c r="L7" s="125"/>
      <c r="M7" s="126" t="s">
        <v>46</v>
      </c>
      <c r="N7" s="127"/>
      <c r="O7" s="144" t="s">
        <v>47</v>
      </c>
      <c r="P7" s="145"/>
      <c r="Q7" s="144" t="s">
        <v>48</v>
      </c>
      <c r="R7" s="125"/>
      <c r="S7" s="125" t="s">
        <v>49</v>
      </c>
      <c r="T7" s="125"/>
      <c r="U7" s="125" t="s">
        <v>50</v>
      </c>
      <c r="V7" s="125"/>
      <c r="W7" s="126" t="s">
        <v>46</v>
      </c>
      <c r="X7" s="127"/>
    </row>
    <row r="8" spans="2:24" ht="45" customHeight="1" x14ac:dyDescent="0.25">
      <c r="B8" s="131"/>
      <c r="C8" s="134"/>
      <c r="D8" s="134"/>
      <c r="E8" s="137"/>
      <c r="F8" s="138"/>
      <c r="G8" s="134"/>
      <c r="H8" s="134"/>
      <c r="I8" s="144"/>
      <c r="J8" s="125"/>
      <c r="K8" s="125"/>
      <c r="L8" s="125"/>
      <c r="M8" s="128"/>
      <c r="N8" s="129"/>
      <c r="O8" s="144"/>
      <c r="P8" s="145"/>
      <c r="Q8" s="144"/>
      <c r="R8" s="125"/>
      <c r="S8" s="125"/>
      <c r="T8" s="125"/>
      <c r="U8" s="125"/>
      <c r="V8" s="125"/>
      <c r="W8" s="128"/>
      <c r="X8" s="129"/>
    </row>
    <row r="9" spans="2:24" x14ac:dyDescent="0.25">
      <c r="B9" s="132"/>
      <c r="C9" s="30" t="s">
        <v>51</v>
      </c>
      <c r="D9" s="30" t="s">
        <v>52</v>
      </c>
      <c r="E9" s="31" t="s">
        <v>51</v>
      </c>
      <c r="F9" s="32" t="s">
        <v>52</v>
      </c>
      <c r="G9" s="33" t="s">
        <v>51</v>
      </c>
      <c r="H9" s="33" t="s">
        <v>52</v>
      </c>
      <c r="I9" s="31" t="s">
        <v>51</v>
      </c>
      <c r="J9" s="33" t="s">
        <v>52</v>
      </c>
      <c r="K9" s="33" t="s">
        <v>51</v>
      </c>
      <c r="L9" s="33" t="s">
        <v>52</v>
      </c>
      <c r="M9" s="33" t="s">
        <v>51</v>
      </c>
      <c r="N9" s="32" t="s">
        <v>52</v>
      </c>
      <c r="O9" s="31" t="s">
        <v>51</v>
      </c>
      <c r="P9" s="32" t="s">
        <v>52</v>
      </c>
      <c r="Q9" s="31" t="s">
        <v>51</v>
      </c>
      <c r="R9" s="33" t="s">
        <v>52</v>
      </c>
      <c r="S9" s="33" t="s">
        <v>51</v>
      </c>
      <c r="T9" s="33" t="s">
        <v>52</v>
      </c>
      <c r="U9" s="33" t="s">
        <v>51</v>
      </c>
      <c r="V9" s="33" t="s">
        <v>52</v>
      </c>
      <c r="W9" s="33" t="s">
        <v>51</v>
      </c>
      <c r="X9" s="32" t="s">
        <v>52</v>
      </c>
    </row>
    <row r="10" spans="2:24" x14ac:dyDescent="0.25">
      <c r="B10" s="34" t="s">
        <v>11</v>
      </c>
      <c r="C10" s="35">
        <f>+E10+G10+O10+M10+W10</f>
        <v>991</v>
      </c>
      <c r="D10" s="35">
        <f>+F10+H10+P10+N10+X10</f>
        <v>145036.87206999998</v>
      </c>
      <c r="E10" s="36"/>
      <c r="F10" s="37"/>
      <c r="G10" s="38">
        <v>60</v>
      </c>
      <c r="H10" s="38">
        <v>1271.620298</v>
      </c>
      <c r="I10" s="56">
        <v>94</v>
      </c>
      <c r="J10" s="64">
        <v>24758.354985999998</v>
      </c>
      <c r="K10" s="64">
        <v>48</v>
      </c>
      <c r="L10" s="64">
        <v>4745.1730360000001</v>
      </c>
      <c r="M10" s="75">
        <v>142</v>
      </c>
      <c r="N10" s="76">
        <v>29503.528021999999</v>
      </c>
      <c r="O10" s="56">
        <v>591</v>
      </c>
      <c r="P10" s="57">
        <v>82080.879983999999</v>
      </c>
      <c r="Q10" s="56">
        <v>42</v>
      </c>
      <c r="R10" s="64">
        <v>8348.2842330000003</v>
      </c>
      <c r="S10" s="64">
        <v>6</v>
      </c>
      <c r="T10" s="64">
        <v>584.585735</v>
      </c>
      <c r="U10" s="64">
        <v>150</v>
      </c>
      <c r="V10" s="64">
        <v>23247.973797999999</v>
      </c>
      <c r="W10" s="75">
        <v>198</v>
      </c>
      <c r="X10" s="76">
        <v>32180.843766000002</v>
      </c>
    </row>
    <row r="11" spans="2:24" x14ac:dyDescent="0.25">
      <c r="B11" s="34" t="s">
        <v>12</v>
      </c>
      <c r="C11" s="35">
        <f t="shared" ref="C11:C21" si="0">+E11+G11+O11+M11+W11</f>
        <v>609</v>
      </c>
      <c r="D11" s="35">
        <f t="shared" ref="D11:D21" si="1">+F11+H11+P11+N11+X11</f>
        <v>248006.223134</v>
      </c>
      <c r="E11" s="36"/>
      <c r="F11" s="37"/>
      <c r="G11" s="38">
        <v>123</v>
      </c>
      <c r="H11" s="38">
        <v>90286.307660999999</v>
      </c>
      <c r="I11" s="36">
        <v>166</v>
      </c>
      <c r="J11" s="39">
        <v>44510.508953999997</v>
      </c>
      <c r="K11" s="39">
        <v>1</v>
      </c>
      <c r="L11" s="39">
        <v>107</v>
      </c>
      <c r="M11" s="77">
        <v>167</v>
      </c>
      <c r="N11" s="78">
        <v>44617.508953999997</v>
      </c>
      <c r="O11" s="36">
        <v>263</v>
      </c>
      <c r="P11" s="37">
        <v>93516.406518999996</v>
      </c>
      <c r="Q11" s="36"/>
      <c r="R11" s="39"/>
      <c r="S11" s="39"/>
      <c r="T11" s="39"/>
      <c r="U11" s="39">
        <v>56</v>
      </c>
      <c r="V11" s="39">
        <v>19586</v>
      </c>
      <c r="W11" s="77">
        <v>56</v>
      </c>
      <c r="X11" s="78">
        <v>19586</v>
      </c>
    </row>
    <row r="12" spans="2:24" x14ac:dyDescent="0.25">
      <c r="B12" s="29" t="s">
        <v>3</v>
      </c>
      <c r="C12" s="35">
        <f t="shared" si="0"/>
        <v>23867</v>
      </c>
      <c r="D12" s="35">
        <f t="shared" si="1"/>
        <v>1764222.949023</v>
      </c>
      <c r="E12" s="36">
        <v>3</v>
      </c>
      <c r="F12" s="37">
        <v>295.04057299999999</v>
      </c>
      <c r="G12" s="38">
        <v>16</v>
      </c>
      <c r="H12" s="38">
        <v>1750.999163</v>
      </c>
      <c r="I12" s="36">
        <v>253</v>
      </c>
      <c r="J12" s="39">
        <v>32728.667010000001</v>
      </c>
      <c r="K12" s="39">
        <v>10362</v>
      </c>
      <c r="L12" s="39">
        <v>898429.37160700001</v>
      </c>
      <c r="M12" s="77">
        <v>10615</v>
      </c>
      <c r="N12" s="78">
        <v>931158.03861699998</v>
      </c>
      <c r="O12" s="36">
        <v>10445</v>
      </c>
      <c r="P12" s="37">
        <v>597647.78822999995</v>
      </c>
      <c r="Q12" s="36">
        <v>9</v>
      </c>
      <c r="R12" s="39">
        <v>9</v>
      </c>
      <c r="S12" s="39">
        <v>2276</v>
      </c>
      <c r="T12" s="39">
        <v>191770.26363</v>
      </c>
      <c r="U12" s="39">
        <v>503</v>
      </c>
      <c r="V12" s="39">
        <v>41591.818809999997</v>
      </c>
      <c r="W12" s="77">
        <v>2788</v>
      </c>
      <c r="X12" s="78">
        <v>233371.08244</v>
      </c>
    </row>
    <row r="13" spans="2:24" x14ac:dyDescent="0.25">
      <c r="B13" s="34" t="s">
        <v>13</v>
      </c>
      <c r="C13" s="35">
        <f t="shared" si="0"/>
        <v>1000</v>
      </c>
      <c r="D13" s="35">
        <f t="shared" si="1"/>
        <v>101000.77130000001</v>
      </c>
      <c r="E13" s="36">
        <v>68</v>
      </c>
      <c r="F13" s="37">
        <v>6420.7391859999998</v>
      </c>
      <c r="G13" s="38">
        <v>70</v>
      </c>
      <c r="H13" s="38">
        <v>7129.2121800000004</v>
      </c>
      <c r="I13" s="36">
        <v>139</v>
      </c>
      <c r="J13" s="39">
        <v>13992.755143</v>
      </c>
      <c r="K13" s="39">
        <v>242</v>
      </c>
      <c r="L13" s="39">
        <v>22821.669933000001</v>
      </c>
      <c r="M13" s="77">
        <v>381</v>
      </c>
      <c r="N13" s="78">
        <v>36814.425076</v>
      </c>
      <c r="O13" s="36">
        <v>139</v>
      </c>
      <c r="P13" s="37">
        <v>16572.034736000001</v>
      </c>
      <c r="Q13" s="36"/>
      <c r="R13" s="39"/>
      <c r="S13" s="39">
        <v>20</v>
      </c>
      <c r="T13" s="39">
        <v>2101.9420490000002</v>
      </c>
      <c r="U13" s="39">
        <v>322</v>
      </c>
      <c r="V13" s="39">
        <v>31962.418073000001</v>
      </c>
      <c r="W13" s="77">
        <v>342</v>
      </c>
      <c r="X13" s="78">
        <v>34064.360121999998</v>
      </c>
    </row>
    <row r="14" spans="2:24" x14ac:dyDescent="0.25">
      <c r="B14" s="29" t="s">
        <v>14</v>
      </c>
      <c r="C14" s="35">
        <f t="shared" si="0"/>
        <v>116</v>
      </c>
      <c r="D14" s="35">
        <f t="shared" si="1"/>
        <v>29544.2677</v>
      </c>
      <c r="E14" s="36"/>
      <c r="F14" s="37"/>
      <c r="G14" s="38">
        <v>7</v>
      </c>
      <c r="H14" s="38">
        <v>3412.2705329999999</v>
      </c>
      <c r="I14" s="36">
        <v>12</v>
      </c>
      <c r="J14" s="39">
        <v>1338.6688300000001</v>
      </c>
      <c r="K14" s="39">
        <v>2</v>
      </c>
      <c r="L14" s="39">
        <v>850.14155800000003</v>
      </c>
      <c r="M14" s="77">
        <v>14</v>
      </c>
      <c r="N14" s="78">
        <v>2188.8103879999999</v>
      </c>
      <c r="O14" s="36">
        <v>84</v>
      </c>
      <c r="P14" s="37">
        <v>22865.160137999999</v>
      </c>
      <c r="Q14" s="36"/>
      <c r="R14" s="39"/>
      <c r="S14" s="39">
        <v>11</v>
      </c>
      <c r="T14" s="39">
        <v>1078.0266409999999</v>
      </c>
      <c r="U14" s="39"/>
      <c r="V14" s="39"/>
      <c r="W14" s="77">
        <v>11</v>
      </c>
      <c r="X14" s="78">
        <v>1078.0266409999999</v>
      </c>
    </row>
    <row r="15" spans="2:24" x14ac:dyDescent="0.25">
      <c r="B15" s="29" t="s">
        <v>15</v>
      </c>
      <c r="C15" s="35">
        <f t="shared" si="0"/>
        <v>171</v>
      </c>
      <c r="D15" s="35">
        <f t="shared" si="1"/>
        <v>46225.861070000006</v>
      </c>
      <c r="E15" s="36">
        <v>4</v>
      </c>
      <c r="F15" s="37">
        <v>2104.725508</v>
      </c>
      <c r="G15" s="38"/>
      <c r="H15" s="38"/>
      <c r="I15" s="36"/>
      <c r="J15" s="39"/>
      <c r="K15" s="39"/>
      <c r="L15" s="39"/>
      <c r="M15" s="77"/>
      <c r="N15" s="78"/>
      <c r="O15" s="36">
        <v>167</v>
      </c>
      <c r="P15" s="37">
        <v>44121.135562000003</v>
      </c>
      <c r="Q15" s="36"/>
      <c r="R15" s="39"/>
      <c r="S15" s="39"/>
      <c r="T15" s="39"/>
      <c r="U15" s="39"/>
      <c r="V15" s="39"/>
      <c r="W15" s="77"/>
      <c r="X15" s="78"/>
    </row>
    <row r="16" spans="2:24" x14ac:dyDescent="0.25">
      <c r="B16" s="29" t="s">
        <v>16</v>
      </c>
      <c r="C16" s="35">
        <f t="shared" si="0"/>
        <v>8323</v>
      </c>
      <c r="D16" s="35">
        <f t="shared" si="1"/>
        <v>841719.11057899985</v>
      </c>
      <c r="E16" s="36"/>
      <c r="F16" s="37"/>
      <c r="G16" s="38">
        <v>5437</v>
      </c>
      <c r="H16" s="38">
        <v>578457.17017699999</v>
      </c>
      <c r="I16" s="36">
        <v>1689</v>
      </c>
      <c r="J16" s="39">
        <v>151622.365208</v>
      </c>
      <c r="K16" s="39"/>
      <c r="L16" s="39"/>
      <c r="M16" s="77">
        <v>1689</v>
      </c>
      <c r="N16" s="78">
        <v>151622.365208</v>
      </c>
      <c r="O16" s="36">
        <v>788</v>
      </c>
      <c r="P16" s="37">
        <v>74492.255755999999</v>
      </c>
      <c r="Q16" s="36"/>
      <c r="R16" s="39"/>
      <c r="S16" s="39"/>
      <c r="T16" s="39"/>
      <c r="U16" s="39">
        <v>409</v>
      </c>
      <c r="V16" s="39">
        <v>37147.319437999999</v>
      </c>
      <c r="W16" s="77">
        <v>409</v>
      </c>
      <c r="X16" s="78">
        <v>37147.319437999999</v>
      </c>
    </row>
    <row r="17" spans="2:27" x14ac:dyDescent="0.25">
      <c r="B17" s="29" t="s">
        <v>17</v>
      </c>
      <c r="C17" s="35">
        <f t="shared" si="0"/>
        <v>5486</v>
      </c>
      <c r="D17" s="35">
        <f t="shared" si="1"/>
        <v>569693.94171300007</v>
      </c>
      <c r="E17" s="36"/>
      <c r="F17" s="37"/>
      <c r="G17" s="38">
        <v>337</v>
      </c>
      <c r="H17" s="38">
        <v>34308.954419000002</v>
      </c>
      <c r="I17" s="36">
        <v>1067</v>
      </c>
      <c r="J17" s="39">
        <v>111170.29790200001</v>
      </c>
      <c r="K17" s="39">
        <v>1945</v>
      </c>
      <c r="L17" s="39">
        <v>199211.48181100001</v>
      </c>
      <c r="M17" s="77">
        <v>3012</v>
      </c>
      <c r="N17" s="78">
        <v>310381.779713</v>
      </c>
      <c r="O17" s="36">
        <v>864</v>
      </c>
      <c r="P17" s="37">
        <v>93450.296786000006</v>
      </c>
      <c r="Q17" s="36">
        <v>208</v>
      </c>
      <c r="R17" s="39">
        <v>20932.430850000001</v>
      </c>
      <c r="S17" s="39">
        <v>987</v>
      </c>
      <c r="T17" s="39">
        <v>102247.98168500001</v>
      </c>
      <c r="U17" s="39">
        <v>78</v>
      </c>
      <c r="V17" s="39">
        <v>8372.4982600000003</v>
      </c>
      <c r="W17" s="77">
        <v>1273</v>
      </c>
      <c r="X17" s="78">
        <v>131552.910795</v>
      </c>
    </row>
    <row r="18" spans="2:27" x14ac:dyDescent="0.25">
      <c r="B18" s="29" t="s">
        <v>18</v>
      </c>
      <c r="C18" s="35">
        <f t="shared" si="0"/>
        <v>123</v>
      </c>
      <c r="D18" s="35">
        <f t="shared" si="1"/>
        <v>54994.399702000002</v>
      </c>
      <c r="E18" s="36"/>
      <c r="F18" s="37"/>
      <c r="G18" s="38">
        <v>4</v>
      </c>
      <c r="H18" s="38">
        <v>1563.5995250000001</v>
      </c>
      <c r="I18" s="36">
        <v>35</v>
      </c>
      <c r="J18" s="39">
        <v>11723.056994</v>
      </c>
      <c r="K18" s="39">
        <v>1</v>
      </c>
      <c r="L18" s="39">
        <v>143.4588</v>
      </c>
      <c r="M18" s="77">
        <v>36</v>
      </c>
      <c r="N18" s="78">
        <v>11866.515794000001</v>
      </c>
      <c r="O18" s="36">
        <v>80</v>
      </c>
      <c r="P18" s="37">
        <v>39341.886208000004</v>
      </c>
      <c r="Q18" s="36"/>
      <c r="R18" s="39"/>
      <c r="S18" s="39"/>
      <c r="T18" s="39"/>
      <c r="U18" s="39">
        <v>3</v>
      </c>
      <c r="V18" s="39">
        <v>2222.3981749999998</v>
      </c>
      <c r="W18" s="77">
        <v>3</v>
      </c>
      <c r="X18" s="78">
        <v>2222.3981749999998</v>
      </c>
    </row>
    <row r="19" spans="2:27" x14ac:dyDescent="0.25">
      <c r="B19" s="66" t="s">
        <v>93</v>
      </c>
      <c r="C19" s="35">
        <f t="shared" si="0"/>
        <v>22</v>
      </c>
      <c r="D19" s="35">
        <f t="shared" si="1"/>
        <v>214.99550499999998</v>
      </c>
      <c r="E19" s="36"/>
      <c r="F19" s="37"/>
      <c r="G19" s="38"/>
      <c r="H19" s="38"/>
      <c r="I19" s="36"/>
      <c r="J19" s="39"/>
      <c r="K19" s="39">
        <v>5</v>
      </c>
      <c r="L19" s="39">
        <v>49.460109000000003</v>
      </c>
      <c r="M19" s="77">
        <v>5</v>
      </c>
      <c r="N19" s="78">
        <v>49.460109000000003</v>
      </c>
      <c r="O19" s="36">
        <v>12</v>
      </c>
      <c r="P19" s="37">
        <v>120.240272</v>
      </c>
      <c r="Q19" s="36"/>
      <c r="R19" s="39"/>
      <c r="S19" s="39">
        <v>5</v>
      </c>
      <c r="T19" s="39">
        <v>45.295124000000001</v>
      </c>
      <c r="U19" s="39"/>
      <c r="V19" s="39"/>
      <c r="W19" s="77">
        <v>5</v>
      </c>
      <c r="X19" s="78">
        <v>45.295124000000001</v>
      </c>
    </row>
    <row r="20" spans="2:27" x14ac:dyDescent="0.25">
      <c r="B20" s="66" t="s">
        <v>19</v>
      </c>
      <c r="C20" s="63">
        <f t="shared" si="0"/>
        <v>131</v>
      </c>
      <c r="D20" s="63">
        <f t="shared" si="1"/>
        <v>73584.558920999989</v>
      </c>
      <c r="E20" s="36">
        <v>12</v>
      </c>
      <c r="F20" s="37">
        <v>2980.2</v>
      </c>
      <c r="G20" s="39">
        <v>47</v>
      </c>
      <c r="H20" s="39">
        <v>34887.940704000001</v>
      </c>
      <c r="I20" s="36">
        <v>7</v>
      </c>
      <c r="J20" s="39">
        <v>4063.2220000000002</v>
      </c>
      <c r="K20" s="39"/>
      <c r="L20" s="39"/>
      <c r="M20" s="77">
        <v>7</v>
      </c>
      <c r="N20" s="78">
        <v>4063.2220000000002</v>
      </c>
      <c r="O20" s="36">
        <v>62</v>
      </c>
      <c r="P20" s="37">
        <v>30753.196217000001</v>
      </c>
      <c r="Q20" s="36"/>
      <c r="R20" s="39"/>
      <c r="S20" s="39">
        <v>3</v>
      </c>
      <c r="T20" s="39">
        <v>900</v>
      </c>
      <c r="U20" s="39"/>
      <c r="V20" s="39"/>
      <c r="W20" s="77">
        <v>3</v>
      </c>
      <c r="X20" s="78">
        <v>900</v>
      </c>
      <c r="Z20" s="48">
        <f>SUM(C10:C21)</f>
        <v>41027</v>
      </c>
      <c r="AA20" s="48">
        <f>SUM(D10:D21)</f>
        <v>3890131.5770070003</v>
      </c>
    </row>
    <row r="21" spans="2:27" x14ac:dyDescent="0.25">
      <c r="B21" s="67" t="s">
        <v>20</v>
      </c>
      <c r="C21" s="41">
        <f t="shared" si="0"/>
        <v>188</v>
      </c>
      <c r="D21" s="55">
        <f t="shared" si="1"/>
        <v>15887.62629</v>
      </c>
      <c r="E21" s="42">
        <v>24</v>
      </c>
      <c r="F21" s="43">
        <v>1912.4961940000001</v>
      </c>
      <c r="G21" s="44"/>
      <c r="H21" s="44"/>
      <c r="I21" s="42">
        <v>43</v>
      </c>
      <c r="J21" s="44">
        <v>3116.6080010000001</v>
      </c>
      <c r="K21" s="44"/>
      <c r="L21" s="44"/>
      <c r="M21" s="79">
        <v>43</v>
      </c>
      <c r="N21" s="80">
        <v>3116.6080010000001</v>
      </c>
      <c r="O21" s="42">
        <v>109</v>
      </c>
      <c r="P21" s="43">
        <v>9939.0346040000004</v>
      </c>
      <c r="Q21" s="42"/>
      <c r="R21" s="44"/>
      <c r="S21" s="44"/>
      <c r="T21" s="44"/>
      <c r="U21" s="44">
        <v>12</v>
      </c>
      <c r="V21" s="44">
        <v>919.48749099999998</v>
      </c>
      <c r="W21" s="79">
        <v>12</v>
      </c>
      <c r="X21" s="80">
        <v>919.48749099999998</v>
      </c>
      <c r="Z21" s="73">
        <f>+SUM(E22,G22,M22,O22,W22)</f>
        <v>41027</v>
      </c>
      <c r="AA21" s="73">
        <f>+SUM(F22,H22,N22,P22,X22)</f>
        <v>3890131.5770069999</v>
      </c>
    </row>
    <row r="22" spans="2:27" x14ac:dyDescent="0.25">
      <c r="B22" s="28" t="s">
        <v>46</v>
      </c>
      <c r="C22" s="45">
        <f t="shared" ref="C22:I22" si="2">SUM(C10:C21)</f>
        <v>41027</v>
      </c>
      <c r="D22" s="45">
        <f t="shared" si="2"/>
        <v>3890131.5770070003</v>
      </c>
      <c r="E22" s="51">
        <f t="shared" si="2"/>
        <v>111</v>
      </c>
      <c r="F22" s="52">
        <f t="shared" si="2"/>
        <v>13713.201461000001</v>
      </c>
      <c r="G22" s="51">
        <f t="shared" si="2"/>
        <v>6101</v>
      </c>
      <c r="H22" s="52">
        <f t="shared" si="2"/>
        <v>753068.07465999981</v>
      </c>
      <c r="I22" s="51">
        <f t="shared" si="2"/>
        <v>3505</v>
      </c>
      <c r="J22" s="50">
        <f t="shared" ref="J22:X22" si="3">SUM(J10:J21)</f>
        <v>399024.50502800004</v>
      </c>
      <c r="K22" s="50">
        <f t="shared" si="3"/>
        <v>12606</v>
      </c>
      <c r="L22" s="50">
        <f t="shared" si="3"/>
        <v>1126357.756854</v>
      </c>
      <c r="M22" s="50">
        <f t="shared" si="3"/>
        <v>16111</v>
      </c>
      <c r="N22" s="52">
        <f t="shared" si="3"/>
        <v>1525382.2618820001</v>
      </c>
      <c r="O22" s="51">
        <f t="shared" si="3"/>
        <v>13604</v>
      </c>
      <c r="P22" s="52">
        <f t="shared" si="3"/>
        <v>1104900.3150119998</v>
      </c>
      <c r="Q22" s="51">
        <f t="shared" si="3"/>
        <v>259</v>
      </c>
      <c r="R22" s="50">
        <f t="shared" si="3"/>
        <v>29289.715083000003</v>
      </c>
      <c r="S22" s="50">
        <f t="shared" si="3"/>
        <v>3308</v>
      </c>
      <c r="T22" s="50">
        <f t="shared" si="3"/>
        <v>298728.09486400004</v>
      </c>
      <c r="U22" s="50">
        <f t="shared" si="3"/>
        <v>1533</v>
      </c>
      <c r="V22" s="50">
        <f t="shared" si="3"/>
        <v>165049.91404500001</v>
      </c>
      <c r="W22" s="50">
        <f t="shared" si="3"/>
        <v>5100</v>
      </c>
      <c r="X22" s="52">
        <f t="shared" si="3"/>
        <v>493067.72399199993</v>
      </c>
      <c r="Z22" s="29" t="b">
        <f>+SUM(C10:C21)=SUM(E22,G22,M22,O22,W22)</f>
        <v>1</v>
      </c>
      <c r="AA22" s="29" t="b">
        <f>+SUM(D10:D21)=SUM(F22,H22,N22,P22,X22)</f>
        <v>1</v>
      </c>
    </row>
    <row r="23" spans="2:27" x14ac:dyDescent="0.25">
      <c r="B23" s="28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</row>
    <row r="24" spans="2:27" x14ac:dyDescent="0.25">
      <c r="P24" s="48"/>
    </row>
    <row r="25" spans="2:27" x14ac:dyDescent="0.25">
      <c r="B25" s="130" t="s">
        <v>54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</row>
    <row r="26" spans="2:27" ht="15" customHeight="1" x14ac:dyDescent="0.25">
      <c r="B26" s="131" t="s">
        <v>55</v>
      </c>
      <c r="C26" s="133" t="s">
        <v>38</v>
      </c>
      <c r="D26" s="133"/>
      <c r="E26" s="135" t="s">
        <v>39</v>
      </c>
      <c r="F26" s="136"/>
      <c r="G26" s="137" t="s">
        <v>40</v>
      </c>
      <c r="H26" s="138"/>
      <c r="I26" s="141" t="s">
        <v>41</v>
      </c>
      <c r="J26" s="142"/>
      <c r="K26" s="142"/>
      <c r="L26" s="142"/>
      <c r="M26" s="142"/>
      <c r="N26" s="143"/>
      <c r="O26" s="141" t="s">
        <v>42</v>
      </c>
      <c r="P26" s="143"/>
      <c r="Q26" s="141" t="s">
        <v>43</v>
      </c>
      <c r="R26" s="142"/>
      <c r="S26" s="142"/>
      <c r="T26" s="142"/>
      <c r="U26" s="142"/>
      <c r="V26" s="142"/>
      <c r="W26" s="142"/>
      <c r="X26" s="143"/>
    </row>
    <row r="27" spans="2:27" ht="15" customHeight="1" x14ac:dyDescent="0.25">
      <c r="B27" s="131"/>
      <c r="C27" s="134"/>
      <c r="D27" s="134"/>
      <c r="E27" s="135"/>
      <c r="F27" s="136"/>
      <c r="G27" s="139"/>
      <c r="H27" s="140"/>
      <c r="I27" s="144" t="s">
        <v>44</v>
      </c>
      <c r="J27" s="125"/>
      <c r="K27" s="125" t="s">
        <v>45</v>
      </c>
      <c r="L27" s="125"/>
      <c r="M27" s="126" t="s">
        <v>46</v>
      </c>
      <c r="N27" s="127"/>
      <c r="O27" s="144" t="s">
        <v>47</v>
      </c>
      <c r="P27" s="145"/>
      <c r="Q27" s="144" t="s">
        <v>48</v>
      </c>
      <c r="R27" s="125"/>
      <c r="S27" s="125" t="s">
        <v>49</v>
      </c>
      <c r="T27" s="125"/>
      <c r="U27" s="125" t="s">
        <v>50</v>
      </c>
      <c r="V27" s="125"/>
      <c r="W27" s="126" t="s">
        <v>46</v>
      </c>
      <c r="X27" s="127"/>
    </row>
    <row r="28" spans="2:27" ht="45" customHeight="1" x14ac:dyDescent="0.25">
      <c r="B28" s="131"/>
      <c r="C28" s="134"/>
      <c r="D28" s="134"/>
      <c r="E28" s="137"/>
      <c r="F28" s="133"/>
      <c r="G28" s="139"/>
      <c r="H28" s="140"/>
      <c r="I28" s="144"/>
      <c r="J28" s="125"/>
      <c r="K28" s="125"/>
      <c r="L28" s="125"/>
      <c r="M28" s="128"/>
      <c r="N28" s="129"/>
      <c r="O28" s="144"/>
      <c r="P28" s="145"/>
      <c r="Q28" s="144"/>
      <c r="R28" s="125"/>
      <c r="S28" s="125"/>
      <c r="T28" s="125"/>
      <c r="U28" s="125"/>
      <c r="V28" s="125"/>
      <c r="W28" s="128"/>
      <c r="X28" s="129"/>
    </row>
    <row r="29" spans="2:27" x14ac:dyDescent="0.25">
      <c r="B29" s="132"/>
      <c r="C29" s="30" t="s">
        <v>51</v>
      </c>
      <c r="D29" s="30" t="s">
        <v>52</v>
      </c>
      <c r="E29" s="31" t="s">
        <v>51</v>
      </c>
      <c r="F29" s="33" t="s">
        <v>52</v>
      </c>
      <c r="G29" s="31" t="s">
        <v>51</v>
      </c>
      <c r="H29" s="32" t="s">
        <v>52</v>
      </c>
      <c r="I29" s="31" t="s">
        <v>51</v>
      </c>
      <c r="J29" s="33" t="s">
        <v>52</v>
      </c>
      <c r="K29" s="33" t="s">
        <v>51</v>
      </c>
      <c r="L29" s="33" t="s">
        <v>52</v>
      </c>
      <c r="M29" s="33" t="s">
        <v>51</v>
      </c>
      <c r="N29" s="32" t="s">
        <v>52</v>
      </c>
      <c r="O29" s="31" t="s">
        <v>51</v>
      </c>
      <c r="P29" s="32" t="s">
        <v>52</v>
      </c>
      <c r="Q29" s="31" t="s">
        <v>51</v>
      </c>
      <c r="R29" s="33" t="s">
        <v>52</v>
      </c>
      <c r="S29" s="33" t="s">
        <v>51</v>
      </c>
      <c r="T29" s="33" t="s">
        <v>52</v>
      </c>
      <c r="U29" s="33" t="s">
        <v>51</v>
      </c>
      <c r="V29" s="33" t="s">
        <v>52</v>
      </c>
      <c r="W29" s="33" t="s">
        <v>51</v>
      </c>
      <c r="X29" s="32" t="s">
        <v>52</v>
      </c>
    </row>
    <row r="30" spans="2:27" ht="15.75" x14ac:dyDescent="0.25">
      <c r="B30" s="1" t="s">
        <v>111</v>
      </c>
      <c r="C30" s="35">
        <f>+E30+G30+O30+M30+W30</f>
        <v>110</v>
      </c>
      <c r="D30" s="35">
        <f>+F30+H30+P30+N30+X30</f>
        <v>32402.871326</v>
      </c>
      <c r="E30" s="36">
        <v>0</v>
      </c>
      <c r="F30" s="39">
        <v>0</v>
      </c>
      <c r="G30" s="36">
        <v>0</v>
      </c>
      <c r="H30" s="37">
        <v>0</v>
      </c>
      <c r="I30" s="36">
        <v>2</v>
      </c>
      <c r="J30" s="39">
        <v>454.14122800000001</v>
      </c>
      <c r="K30" s="39">
        <v>0</v>
      </c>
      <c r="L30" s="39">
        <v>0</v>
      </c>
      <c r="M30" s="77">
        <v>2</v>
      </c>
      <c r="N30" s="78">
        <v>454.14122800000001</v>
      </c>
      <c r="O30" s="36">
        <v>108</v>
      </c>
      <c r="P30" s="37">
        <v>31948.730098</v>
      </c>
      <c r="Q30" s="36">
        <v>0</v>
      </c>
      <c r="R30" s="39">
        <v>0</v>
      </c>
      <c r="S30" s="39">
        <v>0</v>
      </c>
      <c r="T30" s="39">
        <v>0</v>
      </c>
      <c r="U30" s="39">
        <v>0</v>
      </c>
      <c r="V30" s="39">
        <v>0</v>
      </c>
      <c r="W30" s="77">
        <v>0</v>
      </c>
      <c r="X30" s="78">
        <v>0</v>
      </c>
    </row>
    <row r="31" spans="2:27" ht="15.75" x14ac:dyDescent="0.25">
      <c r="B31" s="1" t="s">
        <v>112</v>
      </c>
      <c r="C31" s="35">
        <f t="shared" ref="C31:C34" si="4">+E31+G31+O31+M31+W31</f>
        <v>194</v>
      </c>
      <c r="D31" s="35">
        <f>+F31+H31+P31+N31+X31</f>
        <v>50816.219675999993</v>
      </c>
      <c r="E31" s="36">
        <v>0</v>
      </c>
      <c r="F31" s="39">
        <v>0</v>
      </c>
      <c r="G31" s="36">
        <v>38</v>
      </c>
      <c r="H31" s="37">
        <v>17729.768661999999</v>
      </c>
      <c r="I31" s="36">
        <v>26</v>
      </c>
      <c r="J31" s="39">
        <v>5525</v>
      </c>
      <c r="K31" s="39">
        <v>0</v>
      </c>
      <c r="L31" s="39">
        <v>0</v>
      </c>
      <c r="M31" s="77">
        <v>26</v>
      </c>
      <c r="N31" s="78">
        <v>5525</v>
      </c>
      <c r="O31" s="36">
        <v>121</v>
      </c>
      <c r="P31" s="37">
        <v>25777.451013999998</v>
      </c>
      <c r="Q31" s="36">
        <v>0</v>
      </c>
      <c r="R31" s="39">
        <v>0</v>
      </c>
      <c r="S31" s="39">
        <v>0</v>
      </c>
      <c r="T31" s="39">
        <v>0</v>
      </c>
      <c r="U31" s="39">
        <v>9</v>
      </c>
      <c r="V31" s="39">
        <v>1784</v>
      </c>
      <c r="W31" s="77">
        <v>9</v>
      </c>
      <c r="X31" s="78">
        <v>1784</v>
      </c>
    </row>
    <row r="32" spans="2:27" ht="15.75" x14ac:dyDescent="0.25">
      <c r="B32" s="1" t="s">
        <v>113</v>
      </c>
      <c r="C32" s="35">
        <f t="shared" si="4"/>
        <v>1563</v>
      </c>
      <c r="D32" s="35">
        <f t="shared" ref="D32:D34" si="5">+F32+H32+P32+N32+X32</f>
        <v>592225.0480549999</v>
      </c>
      <c r="E32" s="36">
        <v>14</v>
      </c>
      <c r="F32" s="39">
        <v>4985.3191299999999</v>
      </c>
      <c r="G32" s="36">
        <v>125</v>
      </c>
      <c r="H32" s="37">
        <v>83831.480228999993</v>
      </c>
      <c r="I32" s="36">
        <v>191</v>
      </c>
      <c r="J32" s="39">
        <v>79636.239631999997</v>
      </c>
      <c r="K32" s="39">
        <v>40</v>
      </c>
      <c r="L32" s="39">
        <v>14877.961782</v>
      </c>
      <c r="M32" s="77">
        <v>231</v>
      </c>
      <c r="N32" s="78">
        <v>94514.201413999996</v>
      </c>
      <c r="O32" s="36">
        <v>1096</v>
      </c>
      <c r="P32" s="37">
        <v>372876.88743200002</v>
      </c>
      <c r="Q32" s="36">
        <v>26</v>
      </c>
      <c r="R32" s="39">
        <v>6416.2529569999997</v>
      </c>
      <c r="S32" s="39">
        <v>3</v>
      </c>
      <c r="T32" s="39">
        <v>900</v>
      </c>
      <c r="U32" s="39">
        <v>68</v>
      </c>
      <c r="V32" s="39">
        <v>28700.906892999999</v>
      </c>
      <c r="W32" s="77">
        <v>97</v>
      </c>
      <c r="X32" s="78">
        <v>36017.159849999996</v>
      </c>
    </row>
    <row r="33" spans="2:27" ht="15.75" x14ac:dyDescent="0.25">
      <c r="B33" s="1" t="s">
        <v>114</v>
      </c>
      <c r="C33" s="35">
        <f t="shared" si="4"/>
        <v>171</v>
      </c>
      <c r="D33" s="35">
        <f t="shared" si="5"/>
        <v>126415.27205300001</v>
      </c>
      <c r="E33" s="36">
        <v>2</v>
      </c>
      <c r="F33" s="39">
        <v>99.606378000000007</v>
      </c>
      <c r="G33" s="36">
        <v>20</v>
      </c>
      <c r="H33" s="37">
        <v>27588.210998999999</v>
      </c>
      <c r="I33" s="36">
        <v>21</v>
      </c>
      <c r="J33" s="39">
        <v>8631.6267029999999</v>
      </c>
      <c r="K33" s="39">
        <v>2</v>
      </c>
      <c r="L33" s="39">
        <v>2700</v>
      </c>
      <c r="M33" s="77">
        <v>23</v>
      </c>
      <c r="N33" s="78">
        <v>11331.626703</v>
      </c>
      <c r="O33" s="36">
        <v>116</v>
      </c>
      <c r="P33" s="37">
        <v>83729.124913000007</v>
      </c>
      <c r="Q33" s="36">
        <v>3</v>
      </c>
      <c r="R33" s="39">
        <v>811.14319999999998</v>
      </c>
      <c r="S33" s="39">
        <v>0</v>
      </c>
      <c r="T33" s="39">
        <v>0</v>
      </c>
      <c r="U33" s="39">
        <v>7</v>
      </c>
      <c r="V33" s="39">
        <v>2855.5598599999998</v>
      </c>
      <c r="W33" s="77">
        <v>10</v>
      </c>
      <c r="X33" s="78">
        <v>3666.7030599999998</v>
      </c>
    </row>
    <row r="34" spans="2:27" ht="15.75" x14ac:dyDescent="0.25">
      <c r="B34" s="1" t="s">
        <v>115</v>
      </c>
      <c r="C34" s="35">
        <f t="shared" si="4"/>
        <v>2</v>
      </c>
      <c r="D34" s="35">
        <f t="shared" si="5"/>
        <v>779</v>
      </c>
      <c r="E34" s="36">
        <v>0</v>
      </c>
      <c r="F34" s="39">
        <v>0</v>
      </c>
      <c r="G34" s="36">
        <v>1</v>
      </c>
      <c r="H34" s="37">
        <v>379</v>
      </c>
      <c r="I34" s="36">
        <v>0</v>
      </c>
      <c r="J34" s="39">
        <v>0</v>
      </c>
      <c r="K34" s="39">
        <v>0</v>
      </c>
      <c r="L34" s="39">
        <v>0</v>
      </c>
      <c r="M34" s="77">
        <v>0</v>
      </c>
      <c r="N34" s="78">
        <v>0</v>
      </c>
      <c r="O34" s="36">
        <v>1</v>
      </c>
      <c r="P34" s="37">
        <v>400</v>
      </c>
      <c r="Q34" s="36">
        <v>0</v>
      </c>
      <c r="R34" s="39">
        <v>0</v>
      </c>
      <c r="S34" s="39">
        <v>0</v>
      </c>
      <c r="T34" s="39">
        <v>0</v>
      </c>
      <c r="U34" s="39">
        <v>0</v>
      </c>
      <c r="V34" s="39">
        <v>0</v>
      </c>
      <c r="W34" s="77">
        <v>0</v>
      </c>
      <c r="X34" s="78">
        <v>0</v>
      </c>
      <c r="Z34" s="48">
        <f>SUM(C24:C35)</f>
        <v>41027</v>
      </c>
      <c r="AA34" s="48">
        <f>SUM(D24:D35)</f>
        <v>3890131.5770070003</v>
      </c>
    </row>
    <row r="35" spans="2:27" ht="15.75" x14ac:dyDescent="0.25">
      <c r="B35" s="1" t="s">
        <v>171</v>
      </c>
      <c r="C35" s="35">
        <f>+E35+G35+O35+M35+W35</f>
        <v>38987</v>
      </c>
      <c r="D35" s="35">
        <f>+F35+H35+P35+N35+X35</f>
        <v>3087493.1658970001</v>
      </c>
      <c r="E35" s="36">
        <v>95</v>
      </c>
      <c r="F35" s="39">
        <v>8628.2759530000003</v>
      </c>
      <c r="G35" s="36">
        <v>5917</v>
      </c>
      <c r="H35" s="37">
        <v>623539.61476999999</v>
      </c>
      <c r="I35" s="36">
        <v>3265</v>
      </c>
      <c r="J35" s="39">
        <v>304777.49746500002</v>
      </c>
      <c r="K35" s="39">
        <v>12564</v>
      </c>
      <c r="L35" s="39">
        <v>1108779.795072</v>
      </c>
      <c r="M35" s="77">
        <v>15829</v>
      </c>
      <c r="N35" s="78">
        <v>1413557.292537</v>
      </c>
      <c r="O35" s="36">
        <v>12162</v>
      </c>
      <c r="P35" s="37">
        <v>590168.12155499996</v>
      </c>
      <c r="Q35" s="36">
        <v>230</v>
      </c>
      <c r="R35" s="39">
        <v>22062.318926</v>
      </c>
      <c r="S35" s="39">
        <v>3305</v>
      </c>
      <c r="T35" s="39">
        <v>297828.09486399998</v>
      </c>
      <c r="U35" s="39">
        <v>1449</v>
      </c>
      <c r="V35" s="39">
        <v>131709.447292</v>
      </c>
      <c r="W35" s="77">
        <v>4984</v>
      </c>
      <c r="X35" s="78">
        <v>451599.86108200002</v>
      </c>
      <c r="Z35" s="73">
        <f>+SUM(E36,G36,M36,O36,W36)</f>
        <v>41027</v>
      </c>
      <c r="AA35" s="73">
        <f>+SUM(F36,H36,N36,P36,X36)</f>
        <v>3890131.5770069999</v>
      </c>
    </row>
    <row r="36" spans="2:27" x14ac:dyDescent="0.25">
      <c r="B36" s="49" t="s">
        <v>46</v>
      </c>
      <c r="C36" s="50">
        <f>+E36+G36+O36+M36+W36</f>
        <v>41027</v>
      </c>
      <c r="D36" s="50">
        <f>+F36+H36+P36+N36+X36</f>
        <v>3890131.5770069999</v>
      </c>
      <c r="E36" s="51">
        <f t="shared" ref="E36:X36" si="6">SUM(E25:E35)</f>
        <v>111</v>
      </c>
      <c r="F36" s="50">
        <f t="shared" si="6"/>
        <v>13713.201461000001</v>
      </c>
      <c r="G36" s="51">
        <f t="shared" si="6"/>
        <v>6101</v>
      </c>
      <c r="H36" s="52">
        <f t="shared" si="6"/>
        <v>753068.07465999993</v>
      </c>
      <c r="I36" s="51">
        <f t="shared" si="6"/>
        <v>3505</v>
      </c>
      <c r="J36" s="50">
        <f t="shared" si="6"/>
        <v>399024.50502800004</v>
      </c>
      <c r="K36" s="50">
        <f t="shared" si="6"/>
        <v>12606</v>
      </c>
      <c r="L36" s="50">
        <f t="shared" si="6"/>
        <v>1126357.756854</v>
      </c>
      <c r="M36" s="50">
        <f t="shared" si="6"/>
        <v>16111</v>
      </c>
      <c r="N36" s="52">
        <f t="shared" si="6"/>
        <v>1525382.2618820001</v>
      </c>
      <c r="O36" s="51">
        <f t="shared" si="6"/>
        <v>13604</v>
      </c>
      <c r="P36" s="52">
        <f t="shared" si="6"/>
        <v>1104900.315012</v>
      </c>
      <c r="Q36" s="51">
        <f t="shared" si="6"/>
        <v>259</v>
      </c>
      <c r="R36" s="50">
        <f t="shared" si="6"/>
        <v>29289.715082999999</v>
      </c>
      <c r="S36" s="50">
        <f t="shared" si="6"/>
        <v>3308</v>
      </c>
      <c r="T36" s="50">
        <f t="shared" si="6"/>
        <v>298728.09486399998</v>
      </c>
      <c r="U36" s="50">
        <f t="shared" si="6"/>
        <v>1533</v>
      </c>
      <c r="V36" s="50">
        <f t="shared" si="6"/>
        <v>165049.91404499998</v>
      </c>
      <c r="W36" s="50">
        <f t="shared" si="6"/>
        <v>5100</v>
      </c>
      <c r="X36" s="52">
        <f t="shared" si="6"/>
        <v>493067.72399199998</v>
      </c>
      <c r="Z36" s="29" t="b">
        <f>+SUM(C30:C35)=SUM(E36,G36,M36,O36,W36)</f>
        <v>1</v>
      </c>
      <c r="AA36" s="29" t="b">
        <f>+SUM(D24:D35)=SUM(F36,H36,N36,P36,X36)</f>
        <v>1</v>
      </c>
    </row>
    <row r="37" spans="2:27" x14ac:dyDescent="0.25">
      <c r="B37" s="28"/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</row>
    <row r="38" spans="2:27" s="167" customFormat="1" x14ac:dyDescent="0.25"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9"/>
      <c r="N38" s="169"/>
      <c r="W38" s="169"/>
      <c r="X38" s="169"/>
    </row>
    <row r="40" spans="2:27" x14ac:dyDescent="0.25">
      <c r="B40" s="130" t="s">
        <v>56</v>
      </c>
      <c r="C40" s="130"/>
      <c r="D40" s="130"/>
      <c r="E40" s="130"/>
      <c r="F40" s="130"/>
      <c r="G40" s="130"/>
      <c r="H40" s="130"/>
      <c r="I40" s="130"/>
      <c r="J40" s="130"/>
      <c r="K40" s="130"/>
      <c r="L40" s="130"/>
    </row>
    <row r="41" spans="2:27" x14ac:dyDescent="0.25">
      <c r="B41" s="131" t="s">
        <v>117</v>
      </c>
      <c r="C41" s="133" t="s">
        <v>38</v>
      </c>
      <c r="D41" s="133"/>
      <c r="E41" s="135" t="s">
        <v>39</v>
      </c>
      <c r="F41" s="146"/>
      <c r="G41" s="133" t="s">
        <v>40</v>
      </c>
      <c r="H41" s="133"/>
      <c r="I41" s="141" t="s">
        <v>41</v>
      </c>
      <c r="J41" s="142"/>
      <c r="K41" s="142"/>
      <c r="L41" s="142"/>
      <c r="M41" s="142"/>
      <c r="N41" s="143"/>
      <c r="O41" s="142" t="s">
        <v>42</v>
      </c>
      <c r="P41" s="143"/>
      <c r="Q41" s="141" t="s">
        <v>43</v>
      </c>
      <c r="R41" s="142"/>
      <c r="S41" s="142"/>
      <c r="T41" s="142"/>
      <c r="U41" s="142"/>
      <c r="V41" s="142"/>
      <c r="W41" s="142"/>
      <c r="X41" s="143"/>
    </row>
    <row r="42" spans="2:27" x14ac:dyDescent="0.25">
      <c r="B42" s="131"/>
      <c r="C42" s="134"/>
      <c r="D42" s="134"/>
      <c r="E42" s="135"/>
      <c r="F42" s="146"/>
      <c r="G42" s="134"/>
      <c r="H42" s="134"/>
      <c r="I42" s="144" t="s">
        <v>44</v>
      </c>
      <c r="J42" s="125"/>
      <c r="K42" s="125" t="s">
        <v>45</v>
      </c>
      <c r="L42" s="125"/>
      <c r="M42" s="126" t="s">
        <v>46</v>
      </c>
      <c r="N42" s="127"/>
      <c r="O42" s="125" t="s">
        <v>47</v>
      </c>
      <c r="P42" s="145"/>
      <c r="Q42" s="144" t="s">
        <v>48</v>
      </c>
      <c r="R42" s="125"/>
      <c r="S42" s="125" t="s">
        <v>49</v>
      </c>
      <c r="T42" s="125"/>
      <c r="U42" s="125" t="s">
        <v>50</v>
      </c>
      <c r="V42" s="125"/>
      <c r="W42" s="126" t="s">
        <v>46</v>
      </c>
      <c r="X42" s="127"/>
    </row>
    <row r="43" spans="2:27" ht="45" customHeight="1" x14ac:dyDescent="0.25">
      <c r="B43" s="131"/>
      <c r="C43" s="134"/>
      <c r="D43" s="134"/>
      <c r="E43" s="137"/>
      <c r="F43" s="138"/>
      <c r="G43" s="134"/>
      <c r="H43" s="134"/>
      <c r="I43" s="144"/>
      <c r="J43" s="125"/>
      <c r="K43" s="125"/>
      <c r="L43" s="125"/>
      <c r="M43" s="128"/>
      <c r="N43" s="129"/>
      <c r="O43" s="125"/>
      <c r="P43" s="145"/>
      <c r="Q43" s="144"/>
      <c r="R43" s="125"/>
      <c r="S43" s="125"/>
      <c r="T43" s="125"/>
      <c r="U43" s="125"/>
      <c r="V43" s="125"/>
      <c r="W43" s="128"/>
      <c r="X43" s="129"/>
    </row>
    <row r="44" spans="2:27" x14ac:dyDescent="0.25">
      <c r="B44" s="132"/>
      <c r="C44" s="30" t="s">
        <v>51</v>
      </c>
      <c r="D44" s="30" t="s">
        <v>52</v>
      </c>
      <c r="E44" s="31" t="s">
        <v>51</v>
      </c>
      <c r="F44" s="32" t="s">
        <v>52</v>
      </c>
      <c r="G44" s="33" t="s">
        <v>51</v>
      </c>
      <c r="H44" s="33" t="s">
        <v>52</v>
      </c>
      <c r="I44" s="31" t="s">
        <v>51</v>
      </c>
      <c r="J44" s="33" t="s">
        <v>52</v>
      </c>
      <c r="K44" s="33" t="s">
        <v>51</v>
      </c>
      <c r="L44" s="33" t="s">
        <v>52</v>
      </c>
      <c r="M44" s="33" t="s">
        <v>51</v>
      </c>
      <c r="N44" s="32" t="s">
        <v>52</v>
      </c>
      <c r="O44" s="33" t="s">
        <v>51</v>
      </c>
      <c r="P44" s="32" t="s">
        <v>52</v>
      </c>
      <c r="Q44" s="31" t="s">
        <v>51</v>
      </c>
      <c r="R44" s="33" t="s">
        <v>52</v>
      </c>
      <c r="S44" s="33" t="s">
        <v>51</v>
      </c>
      <c r="T44" s="33" t="s">
        <v>52</v>
      </c>
      <c r="U44" s="33" t="s">
        <v>51</v>
      </c>
      <c r="V44" s="33" t="s">
        <v>52</v>
      </c>
      <c r="W44" s="33" t="s">
        <v>51</v>
      </c>
      <c r="X44" s="32" t="s">
        <v>52</v>
      </c>
    </row>
    <row r="45" spans="2:27" x14ac:dyDescent="0.25">
      <c r="B45" t="s">
        <v>28</v>
      </c>
      <c r="C45" s="35">
        <f>+E45+G45+O45+M45+W45</f>
        <v>24</v>
      </c>
      <c r="D45" s="35">
        <f>+F45+H45+P45+N45+X45</f>
        <v>8702.1163959999994</v>
      </c>
      <c r="E45" s="36">
        <v>1</v>
      </c>
      <c r="F45" s="37">
        <v>300</v>
      </c>
      <c r="G45" s="38">
        <v>1</v>
      </c>
      <c r="H45" s="38">
        <v>361.77030000000002</v>
      </c>
      <c r="I45" s="36">
        <v>7</v>
      </c>
      <c r="J45" s="39">
        <v>4226.7879359999997</v>
      </c>
      <c r="K45" s="39"/>
      <c r="L45" s="39"/>
      <c r="M45" s="77">
        <v>7</v>
      </c>
      <c r="N45" s="77">
        <v>4226.7879359999997</v>
      </c>
      <c r="O45" s="56">
        <v>11</v>
      </c>
      <c r="P45" s="57">
        <v>2983.3542040000002</v>
      </c>
      <c r="Q45" s="36">
        <v>1</v>
      </c>
      <c r="R45" s="39">
        <v>1</v>
      </c>
      <c r="S45" s="39"/>
      <c r="T45" s="39"/>
      <c r="U45" s="39">
        <v>3</v>
      </c>
      <c r="V45" s="39">
        <v>829.20395599999995</v>
      </c>
      <c r="W45" s="77">
        <v>4</v>
      </c>
      <c r="X45" s="78">
        <v>830.20395599999995</v>
      </c>
    </row>
    <row r="46" spans="2:27" x14ac:dyDescent="0.25">
      <c r="B46" t="s">
        <v>27</v>
      </c>
      <c r="C46" s="35">
        <f t="shared" ref="C46:C50" si="7">+E46+G46+O46+M46+W46</f>
        <v>300</v>
      </c>
      <c r="D46" s="35">
        <f t="shared" ref="D46:D50" si="8">+F46+H46+P46+N46+X46</f>
        <v>239070.36000299998</v>
      </c>
      <c r="E46" s="36">
        <v>3</v>
      </c>
      <c r="F46" s="37">
        <v>2358.765574</v>
      </c>
      <c r="G46" s="38">
        <v>46</v>
      </c>
      <c r="H46" s="38">
        <v>47521.160026999998</v>
      </c>
      <c r="I46" s="36">
        <v>39</v>
      </c>
      <c r="J46" s="39">
        <v>28260.166313999998</v>
      </c>
      <c r="K46" s="39">
        <v>4</v>
      </c>
      <c r="L46" s="39">
        <v>3811.9725629999998</v>
      </c>
      <c r="M46" s="77">
        <v>43</v>
      </c>
      <c r="N46" s="77">
        <v>32072.138877000001</v>
      </c>
      <c r="O46" s="36">
        <v>191</v>
      </c>
      <c r="P46" s="37">
        <v>149782.20180499999</v>
      </c>
      <c r="Q46" s="36">
        <v>1</v>
      </c>
      <c r="R46" s="39">
        <v>300</v>
      </c>
      <c r="S46" s="39">
        <v>1</v>
      </c>
      <c r="T46" s="39">
        <v>300</v>
      </c>
      <c r="U46" s="39">
        <v>15</v>
      </c>
      <c r="V46" s="39">
        <v>6736.0937199999998</v>
      </c>
      <c r="W46" s="77">
        <v>17</v>
      </c>
      <c r="X46" s="78">
        <v>7336.0937199999998</v>
      </c>
    </row>
    <row r="47" spans="2:27" x14ac:dyDescent="0.25">
      <c r="B47" t="s">
        <v>26</v>
      </c>
      <c r="C47" s="35">
        <f t="shared" si="7"/>
        <v>106</v>
      </c>
      <c r="D47" s="35">
        <f t="shared" si="8"/>
        <v>37392.443034999997</v>
      </c>
      <c r="E47" s="36">
        <v>1</v>
      </c>
      <c r="F47" s="37">
        <v>300</v>
      </c>
      <c r="G47" s="38">
        <v>5</v>
      </c>
      <c r="H47" s="38">
        <v>984.37980000000005</v>
      </c>
      <c r="I47" s="36">
        <v>18</v>
      </c>
      <c r="J47" s="39">
        <v>5770.031293</v>
      </c>
      <c r="K47" s="39">
        <v>6</v>
      </c>
      <c r="L47" s="39">
        <v>1545.4588000000001</v>
      </c>
      <c r="M47" s="77">
        <v>24</v>
      </c>
      <c r="N47" s="77">
        <v>7315.4900930000003</v>
      </c>
      <c r="O47" s="36">
        <v>68</v>
      </c>
      <c r="P47" s="37">
        <v>22070.013282</v>
      </c>
      <c r="Q47" s="36">
        <v>1</v>
      </c>
      <c r="R47" s="39">
        <v>100</v>
      </c>
      <c r="S47" s="39">
        <v>1</v>
      </c>
      <c r="T47" s="39">
        <v>300</v>
      </c>
      <c r="U47" s="39">
        <v>6</v>
      </c>
      <c r="V47" s="39">
        <v>6322.5598600000003</v>
      </c>
      <c r="W47" s="77">
        <v>8</v>
      </c>
      <c r="X47" s="78">
        <v>6722.5598600000003</v>
      </c>
    </row>
    <row r="48" spans="2:27" x14ac:dyDescent="0.25">
      <c r="B48" t="s">
        <v>25</v>
      </c>
      <c r="C48" s="35">
        <f t="shared" si="7"/>
        <v>1581</v>
      </c>
      <c r="D48" s="35">
        <f t="shared" si="8"/>
        <v>507537.91476799996</v>
      </c>
      <c r="E48" s="36">
        <v>10</v>
      </c>
      <c r="F48" s="37">
        <v>2026.159934</v>
      </c>
      <c r="G48" s="38">
        <v>128</v>
      </c>
      <c r="H48" s="38">
        <v>78996.149762999994</v>
      </c>
      <c r="I48" s="36">
        <v>172</v>
      </c>
      <c r="J48" s="39">
        <v>52593.022019999997</v>
      </c>
      <c r="K48" s="39">
        <v>32</v>
      </c>
      <c r="L48" s="39">
        <v>12220.530419000001</v>
      </c>
      <c r="M48" s="77">
        <v>204</v>
      </c>
      <c r="N48" s="77">
        <v>64813.552438999999</v>
      </c>
      <c r="O48" s="36">
        <v>1155</v>
      </c>
      <c r="P48" s="37">
        <v>335709.04725800001</v>
      </c>
      <c r="Q48" s="36">
        <v>26</v>
      </c>
      <c r="R48" s="39">
        <v>6826.3961570000001</v>
      </c>
      <c r="S48" s="39"/>
      <c r="T48" s="39"/>
      <c r="U48" s="39">
        <v>58</v>
      </c>
      <c r="V48" s="39">
        <v>19166.609217000001</v>
      </c>
      <c r="W48" s="77">
        <v>84</v>
      </c>
      <c r="X48" s="78">
        <v>25993.005374</v>
      </c>
    </row>
    <row r="49" spans="2:27" x14ac:dyDescent="0.25">
      <c r="B49" t="s">
        <v>24</v>
      </c>
      <c r="C49" s="35">
        <f t="shared" si="7"/>
        <v>29</v>
      </c>
      <c r="D49" s="35">
        <f t="shared" si="8"/>
        <v>9935.5769079999991</v>
      </c>
      <c r="E49" s="36">
        <v>1</v>
      </c>
      <c r="F49" s="37">
        <v>100</v>
      </c>
      <c r="G49" s="38">
        <v>4</v>
      </c>
      <c r="H49" s="38">
        <v>1665</v>
      </c>
      <c r="I49" s="36">
        <v>4</v>
      </c>
      <c r="J49" s="39">
        <v>3397</v>
      </c>
      <c r="K49" s="39"/>
      <c r="L49" s="39"/>
      <c r="M49" s="77">
        <v>4</v>
      </c>
      <c r="N49" s="77">
        <v>3397</v>
      </c>
      <c r="O49" s="36">
        <v>17</v>
      </c>
      <c r="P49" s="37">
        <v>4187.576908</v>
      </c>
      <c r="Q49" s="36"/>
      <c r="R49" s="39"/>
      <c r="S49" s="39">
        <v>1</v>
      </c>
      <c r="T49" s="39">
        <v>300</v>
      </c>
      <c r="U49" s="39">
        <v>2</v>
      </c>
      <c r="V49" s="39">
        <v>286</v>
      </c>
      <c r="W49" s="77">
        <v>3</v>
      </c>
      <c r="X49" s="78">
        <v>586</v>
      </c>
    </row>
    <row r="50" spans="2:27" ht="15.75" x14ac:dyDescent="0.25">
      <c r="B50" s="166" t="s">
        <v>170</v>
      </c>
      <c r="C50" s="35">
        <f t="shared" si="7"/>
        <v>38987</v>
      </c>
      <c r="D50" s="35">
        <f t="shared" si="8"/>
        <v>3087493.1658970001</v>
      </c>
      <c r="E50" s="36">
        <v>95</v>
      </c>
      <c r="F50" s="37">
        <v>8628.2759530000003</v>
      </c>
      <c r="G50" s="38">
        <v>5917</v>
      </c>
      <c r="H50" s="38">
        <v>623539.61476999999</v>
      </c>
      <c r="I50" s="36">
        <v>3265</v>
      </c>
      <c r="J50" s="39">
        <v>304777.49746500002</v>
      </c>
      <c r="K50" s="39">
        <v>12564</v>
      </c>
      <c r="L50" s="39">
        <v>1108779.795072</v>
      </c>
      <c r="M50" s="77">
        <v>15829</v>
      </c>
      <c r="N50" s="77">
        <v>1413557.292537</v>
      </c>
      <c r="O50" s="36">
        <v>12162</v>
      </c>
      <c r="P50" s="37">
        <v>590168.12155499996</v>
      </c>
      <c r="Q50" s="36">
        <v>230</v>
      </c>
      <c r="R50" s="39">
        <v>22062.318926</v>
      </c>
      <c r="S50" s="39">
        <v>3305</v>
      </c>
      <c r="T50" s="39">
        <v>297828.09486399998</v>
      </c>
      <c r="U50" s="39">
        <v>1449</v>
      </c>
      <c r="V50" s="39">
        <v>131709.447292</v>
      </c>
      <c r="W50" s="77">
        <v>4984</v>
      </c>
      <c r="X50" s="78">
        <v>451599.86108200002</v>
      </c>
      <c r="Z50" s="73">
        <f>+SUM(E51,G51,M51,O51,W51)</f>
        <v>41027</v>
      </c>
      <c r="AA50" s="73">
        <f>+SUM(F51,H51,N51,P51,X51)</f>
        <v>3890131.5770069999</v>
      </c>
    </row>
    <row r="51" spans="2:27" x14ac:dyDescent="0.25">
      <c r="B51" s="49" t="s">
        <v>46</v>
      </c>
      <c r="C51" s="50">
        <f>+E51+G51+O51+M51+W51</f>
        <v>41027</v>
      </c>
      <c r="D51" s="50">
        <f>+F51+H51+P51+N51+X51</f>
        <v>3890131.5770069999</v>
      </c>
      <c r="E51" s="51">
        <f t="shared" ref="E51:L51" si="9">SUM(E45:E50)</f>
        <v>111</v>
      </c>
      <c r="F51" s="52">
        <f t="shared" si="9"/>
        <v>13713.201461000001</v>
      </c>
      <c r="G51" s="50">
        <f t="shared" si="9"/>
        <v>6101</v>
      </c>
      <c r="H51" s="50">
        <f t="shared" si="9"/>
        <v>753068.07465999993</v>
      </c>
      <c r="I51" s="51">
        <f t="shared" si="9"/>
        <v>3505</v>
      </c>
      <c r="J51" s="50">
        <f t="shared" si="9"/>
        <v>399024.50502799999</v>
      </c>
      <c r="K51" s="50">
        <f t="shared" si="9"/>
        <v>12606</v>
      </c>
      <c r="L51" s="50">
        <f t="shared" si="9"/>
        <v>1126357.756854</v>
      </c>
      <c r="M51" s="50">
        <f t="shared" ref="M51" si="10">+I51+K51</f>
        <v>16111</v>
      </c>
      <c r="N51" s="52">
        <f t="shared" ref="N51" si="11">+J51+L51</f>
        <v>1525382.2618820001</v>
      </c>
      <c r="O51" s="50">
        <f t="shared" ref="O51:V51" si="12">SUM(O45:O50)</f>
        <v>13604</v>
      </c>
      <c r="P51" s="52">
        <f t="shared" si="12"/>
        <v>1104900.315012</v>
      </c>
      <c r="Q51" s="51">
        <f t="shared" si="12"/>
        <v>259</v>
      </c>
      <c r="R51" s="50">
        <f t="shared" si="12"/>
        <v>29289.715082999999</v>
      </c>
      <c r="S51" s="50">
        <f t="shared" si="12"/>
        <v>3308</v>
      </c>
      <c r="T51" s="50">
        <f t="shared" si="12"/>
        <v>298728.09486399998</v>
      </c>
      <c r="U51" s="50">
        <f t="shared" si="12"/>
        <v>1533</v>
      </c>
      <c r="V51" s="50">
        <f t="shared" si="12"/>
        <v>165049.91404499998</v>
      </c>
      <c r="W51" s="50">
        <f t="shared" ref="W51" si="13">+Q51+S51+U51</f>
        <v>5100</v>
      </c>
      <c r="X51" s="52">
        <f t="shared" ref="X51" si="14">+R51+T51+V51</f>
        <v>493067.72399199998</v>
      </c>
      <c r="Z51" s="29" t="b">
        <f>+SUM(C45:C50)=SUM(E51,G51,M51,O51,W51)</f>
        <v>1</v>
      </c>
      <c r="AA51" s="29" t="b">
        <f>+SUM(D45:D50)=SUM(F51,H51,N51,P51,X51)</f>
        <v>1</v>
      </c>
    </row>
    <row r="52" spans="2:27" s="46" customFormat="1" x14ac:dyDescent="0.25"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81"/>
      <c r="N52" s="81"/>
      <c r="O52" s="47"/>
      <c r="P52" s="47"/>
      <c r="Q52" s="47"/>
      <c r="R52" s="47"/>
      <c r="S52" s="47"/>
      <c r="T52" s="47"/>
      <c r="U52" s="47"/>
      <c r="V52" s="47"/>
      <c r="W52" s="81"/>
      <c r="X52" s="81"/>
    </row>
    <row r="55" spans="2:27" x14ac:dyDescent="0.25">
      <c r="P55" s="48"/>
    </row>
    <row r="56" spans="2:27" x14ac:dyDescent="0.25">
      <c r="B56" s="130" t="s">
        <v>57</v>
      </c>
      <c r="C56" s="130"/>
      <c r="D56" s="130"/>
      <c r="E56" s="130"/>
      <c r="F56" s="130"/>
      <c r="G56" s="130"/>
      <c r="H56" s="130"/>
      <c r="I56" s="130"/>
      <c r="J56" s="130"/>
      <c r="K56" s="130"/>
      <c r="L56" s="130"/>
    </row>
    <row r="57" spans="2:27" ht="15" customHeight="1" x14ac:dyDescent="0.25">
      <c r="B57" s="131" t="s">
        <v>118</v>
      </c>
      <c r="C57" s="133" t="s">
        <v>38</v>
      </c>
      <c r="D57" s="133"/>
      <c r="E57" s="135" t="s">
        <v>39</v>
      </c>
      <c r="F57" s="136"/>
      <c r="G57" s="137" t="s">
        <v>40</v>
      </c>
      <c r="H57" s="138"/>
      <c r="I57" s="141" t="s">
        <v>41</v>
      </c>
      <c r="J57" s="142"/>
      <c r="K57" s="142"/>
      <c r="L57" s="142"/>
      <c r="M57" s="142"/>
      <c r="N57" s="143"/>
      <c r="O57" s="141" t="s">
        <v>42</v>
      </c>
      <c r="P57" s="143"/>
      <c r="Q57" s="141" t="s">
        <v>43</v>
      </c>
      <c r="R57" s="142"/>
      <c r="S57" s="142"/>
      <c r="T57" s="142"/>
      <c r="U57" s="142"/>
      <c r="V57" s="142"/>
      <c r="W57" s="142"/>
      <c r="X57" s="143"/>
    </row>
    <row r="58" spans="2:27" ht="15" customHeight="1" x14ac:dyDescent="0.25">
      <c r="B58" s="131"/>
      <c r="C58" s="134"/>
      <c r="D58" s="134"/>
      <c r="E58" s="135"/>
      <c r="F58" s="136"/>
      <c r="G58" s="139"/>
      <c r="H58" s="140"/>
      <c r="I58" s="144" t="s">
        <v>44</v>
      </c>
      <c r="J58" s="125"/>
      <c r="K58" s="125" t="s">
        <v>45</v>
      </c>
      <c r="L58" s="125"/>
      <c r="M58" s="126" t="s">
        <v>46</v>
      </c>
      <c r="N58" s="127"/>
      <c r="O58" s="144" t="s">
        <v>47</v>
      </c>
      <c r="P58" s="145"/>
      <c r="Q58" s="144" t="s">
        <v>48</v>
      </c>
      <c r="R58" s="125"/>
      <c r="S58" s="125" t="s">
        <v>49</v>
      </c>
      <c r="T58" s="125"/>
      <c r="U58" s="125" t="s">
        <v>50</v>
      </c>
      <c r="V58" s="125"/>
      <c r="W58" s="126" t="s">
        <v>46</v>
      </c>
      <c r="X58" s="127"/>
    </row>
    <row r="59" spans="2:27" ht="45" customHeight="1" x14ac:dyDescent="0.25">
      <c r="B59" s="131"/>
      <c r="C59" s="134"/>
      <c r="D59" s="134"/>
      <c r="E59" s="137"/>
      <c r="F59" s="133"/>
      <c r="G59" s="139"/>
      <c r="H59" s="140"/>
      <c r="I59" s="144"/>
      <c r="J59" s="125"/>
      <c r="K59" s="125"/>
      <c r="L59" s="125"/>
      <c r="M59" s="128"/>
      <c r="N59" s="129"/>
      <c r="O59" s="144"/>
      <c r="P59" s="145"/>
      <c r="Q59" s="144"/>
      <c r="R59" s="125"/>
      <c r="S59" s="125"/>
      <c r="T59" s="125"/>
      <c r="U59" s="125"/>
      <c r="V59" s="125"/>
      <c r="W59" s="128"/>
      <c r="X59" s="129"/>
    </row>
    <row r="60" spans="2:27" x14ac:dyDescent="0.25">
      <c r="B60" s="132"/>
      <c r="C60" s="30" t="s">
        <v>51</v>
      </c>
      <c r="D60" s="30" t="s">
        <v>52</v>
      </c>
      <c r="E60" s="31" t="s">
        <v>51</v>
      </c>
      <c r="F60" s="33" t="s">
        <v>52</v>
      </c>
      <c r="G60" s="31" t="s">
        <v>51</v>
      </c>
      <c r="H60" s="32" t="s">
        <v>52</v>
      </c>
      <c r="I60" s="31" t="s">
        <v>51</v>
      </c>
      <c r="J60" s="33" t="s">
        <v>52</v>
      </c>
      <c r="K60" s="33" t="s">
        <v>51</v>
      </c>
      <c r="L60" s="33" t="s">
        <v>52</v>
      </c>
      <c r="M60" s="33" t="s">
        <v>51</v>
      </c>
      <c r="N60" s="32" t="s">
        <v>52</v>
      </c>
      <c r="O60" s="31" t="s">
        <v>51</v>
      </c>
      <c r="P60" s="32" t="s">
        <v>52</v>
      </c>
      <c r="Q60" s="31" t="s">
        <v>51</v>
      </c>
      <c r="R60" s="33" t="s">
        <v>52</v>
      </c>
      <c r="S60" s="33" t="s">
        <v>51</v>
      </c>
      <c r="T60" s="33" t="s">
        <v>52</v>
      </c>
      <c r="U60" s="33" t="s">
        <v>51</v>
      </c>
      <c r="V60" s="33" t="s">
        <v>52</v>
      </c>
      <c r="W60" s="33" t="s">
        <v>51</v>
      </c>
      <c r="X60" s="32" t="s">
        <v>52</v>
      </c>
    </row>
    <row r="61" spans="2:27" ht="15.75" x14ac:dyDescent="0.25">
      <c r="B61" s="1" t="s">
        <v>29</v>
      </c>
      <c r="C61" s="35">
        <f t="shared" ref="C61:C63" si="15">+E61+G61+O61+M61+W61</f>
        <v>207</v>
      </c>
      <c r="D61" s="35">
        <f t="shared" ref="D61:D66" si="16">+F61+H61+P61+N61+X61</f>
        <v>79219.978432999997</v>
      </c>
      <c r="E61" s="36">
        <v>2</v>
      </c>
      <c r="F61" s="39">
        <v>650</v>
      </c>
      <c r="G61" s="36">
        <v>38</v>
      </c>
      <c r="H61" s="37">
        <v>24224.053477000001</v>
      </c>
      <c r="I61" s="56">
        <v>41</v>
      </c>
      <c r="J61" s="64">
        <v>13315.6059</v>
      </c>
      <c r="K61" s="64">
        <v>3</v>
      </c>
      <c r="L61" s="64">
        <v>2308</v>
      </c>
      <c r="M61" s="75">
        <v>44</v>
      </c>
      <c r="N61" s="76">
        <v>15623.6059</v>
      </c>
      <c r="O61" s="56">
        <v>102</v>
      </c>
      <c r="P61" s="57">
        <v>35650.319056</v>
      </c>
      <c r="Q61" s="56">
        <v>8</v>
      </c>
      <c r="R61" s="64">
        <v>87</v>
      </c>
      <c r="S61" s="64"/>
      <c r="T61" s="64"/>
      <c r="U61" s="64">
        <v>13</v>
      </c>
      <c r="V61" s="64">
        <v>2985</v>
      </c>
      <c r="W61" s="75">
        <f>+Q61+U61</f>
        <v>21</v>
      </c>
      <c r="X61" s="76">
        <f>+R61+V61</f>
        <v>3072</v>
      </c>
    </row>
    <row r="62" spans="2:27" ht="15.75" x14ac:dyDescent="0.25">
      <c r="B62" s="1" t="s">
        <v>30</v>
      </c>
      <c r="C62" s="35">
        <f t="shared" si="15"/>
        <v>6142</v>
      </c>
      <c r="D62" s="35">
        <f t="shared" si="16"/>
        <v>91691.546006999997</v>
      </c>
      <c r="E62" s="36"/>
      <c r="F62" s="39"/>
      <c r="G62" s="36">
        <v>48</v>
      </c>
      <c r="H62" s="37">
        <v>5231.6202979999998</v>
      </c>
      <c r="I62" s="36">
        <v>42</v>
      </c>
      <c r="J62" s="39">
        <v>5299.7525299999998</v>
      </c>
      <c r="K62" s="39">
        <v>78</v>
      </c>
      <c r="L62" s="39">
        <v>483.19203199999998</v>
      </c>
      <c r="M62" s="77">
        <v>120</v>
      </c>
      <c r="N62" s="78">
        <v>5782.9445619999997</v>
      </c>
      <c r="O62" s="36">
        <v>5934</v>
      </c>
      <c r="P62" s="37">
        <v>78564.057423999999</v>
      </c>
      <c r="Q62" s="36">
        <v>13</v>
      </c>
      <c r="R62" s="39">
        <v>46.568308999999999</v>
      </c>
      <c r="S62" s="39">
        <v>10</v>
      </c>
      <c r="T62" s="39">
        <v>15.372049000000001</v>
      </c>
      <c r="U62" s="39">
        <v>17</v>
      </c>
      <c r="V62" s="39">
        <v>2050.983365</v>
      </c>
      <c r="W62" s="77">
        <v>40</v>
      </c>
      <c r="X62" s="78">
        <v>2112.9237229999999</v>
      </c>
    </row>
    <row r="63" spans="2:27" ht="15.75" x14ac:dyDescent="0.25">
      <c r="B63" s="1" t="s">
        <v>31</v>
      </c>
      <c r="C63" s="35">
        <f t="shared" si="15"/>
        <v>1735</v>
      </c>
      <c r="D63" s="35">
        <f t="shared" si="16"/>
        <v>638308.46948900004</v>
      </c>
      <c r="E63" s="36">
        <v>14</v>
      </c>
      <c r="F63" s="39">
        <v>4434.9255080000003</v>
      </c>
      <c r="G63" s="36">
        <v>140</v>
      </c>
      <c r="H63" s="37">
        <v>100302.406413</v>
      </c>
      <c r="I63" s="36">
        <v>194</v>
      </c>
      <c r="J63" s="39">
        <v>75508.629134999996</v>
      </c>
      <c r="K63" s="39">
        <v>38</v>
      </c>
      <c r="L63" s="39">
        <v>14869.961782</v>
      </c>
      <c r="M63" s="77">
        <v>232</v>
      </c>
      <c r="N63" s="78">
        <v>90378.590916999994</v>
      </c>
      <c r="O63" s="36">
        <v>1257</v>
      </c>
      <c r="P63" s="37">
        <v>406810.68374100002</v>
      </c>
      <c r="Q63" s="36">
        <v>21</v>
      </c>
      <c r="R63" s="39">
        <v>7140.3961570000001</v>
      </c>
      <c r="S63" s="39">
        <v>3</v>
      </c>
      <c r="T63" s="39">
        <v>900</v>
      </c>
      <c r="U63" s="39">
        <v>68</v>
      </c>
      <c r="V63" s="39">
        <v>28341.466753000001</v>
      </c>
      <c r="W63" s="77">
        <v>92</v>
      </c>
      <c r="X63" s="78">
        <v>36381.862910000003</v>
      </c>
    </row>
    <row r="64" spans="2:27" ht="15.75" x14ac:dyDescent="0.25">
      <c r="B64" s="1" t="s">
        <v>94</v>
      </c>
      <c r="C64" s="35">
        <f>+E64+G64+O64+M64+W64</f>
        <v>32941</v>
      </c>
      <c r="D64" s="35">
        <f t="shared" si="16"/>
        <v>3079660.06751</v>
      </c>
      <c r="E64" s="36">
        <v>95</v>
      </c>
      <c r="F64" s="39">
        <v>8628.2759530000003</v>
      </c>
      <c r="G64" s="36">
        <v>5875</v>
      </c>
      <c r="H64" s="37">
        <v>623309.99447200005</v>
      </c>
      <c r="I64" s="36">
        <v>3227</v>
      </c>
      <c r="J64" s="39">
        <v>304646.74493500002</v>
      </c>
      <c r="K64" s="39">
        <v>12487</v>
      </c>
      <c r="L64" s="39">
        <v>1108696.60304</v>
      </c>
      <c r="M64" s="77">
        <v>15714</v>
      </c>
      <c r="N64" s="78">
        <v>1413343.347975</v>
      </c>
      <c r="O64" s="36">
        <v>6310</v>
      </c>
      <c r="P64" s="37">
        <v>582877.51175099995</v>
      </c>
      <c r="Q64" s="36">
        <v>217</v>
      </c>
      <c r="R64" s="39">
        <v>22015.750617000002</v>
      </c>
      <c r="S64" s="39">
        <v>3295</v>
      </c>
      <c r="T64" s="39">
        <v>297812.72281499999</v>
      </c>
      <c r="U64" s="39">
        <v>1435</v>
      </c>
      <c r="V64" s="39">
        <v>131672.463927</v>
      </c>
      <c r="W64" s="77">
        <v>4947</v>
      </c>
      <c r="X64" s="78">
        <v>451500.93735899997</v>
      </c>
      <c r="Z64" s="48">
        <f>SUM(C54:C65)</f>
        <v>41027</v>
      </c>
      <c r="AA64" s="48">
        <f>SUM(D61:D65)</f>
        <v>3890131.5770069999</v>
      </c>
    </row>
    <row r="65" spans="2:27" ht="15.75" x14ac:dyDescent="0.25">
      <c r="B65" s="1" t="s">
        <v>108</v>
      </c>
      <c r="C65" s="35">
        <f>+E65+G65+O65+M65+W65</f>
        <v>2</v>
      </c>
      <c r="D65" s="35">
        <f t="shared" si="16"/>
        <v>1251.515568</v>
      </c>
      <c r="E65" s="36"/>
      <c r="F65" s="39"/>
      <c r="G65" s="36"/>
      <c r="H65" s="37"/>
      <c r="I65" s="42">
        <v>1</v>
      </c>
      <c r="J65" s="44">
        <v>253.77252799999999</v>
      </c>
      <c r="K65" s="44"/>
      <c r="L65" s="44"/>
      <c r="M65" s="79">
        <f>+I65</f>
        <v>1</v>
      </c>
      <c r="N65" s="80">
        <f>+J65</f>
        <v>253.77252799999999</v>
      </c>
      <c r="O65" s="42">
        <v>1</v>
      </c>
      <c r="P65" s="43">
        <v>997.74303999999995</v>
      </c>
      <c r="Q65" s="42"/>
      <c r="R65" s="44"/>
      <c r="S65" s="44"/>
      <c r="T65" s="44"/>
      <c r="U65" s="44"/>
      <c r="V65" s="44"/>
      <c r="W65" s="79"/>
      <c r="X65" s="80"/>
      <c r="Z65" s="73">
        <f>+SUM(E66,G66,M66,O66,W66)</f>
        <v>41027</v>
      </c>
      <c r="AA65" s="73">
        <f>+SUM(F66,H66,N66,P66,X66)</f>
        <v>3890131.5770069999</v>
      </c>
    </row>
    <row r="66" spans="2:27" x14ac:dyDescent="0.25">
      <c r="B66" s="49" t="s">
        <v>46</v>
      </c>
      <c r="C66" s="50">
        <f>+E66+G66+O66+M66+W66</f>
        <v>41027</v>
      </c>
      <c r="D66" s="50">
        <f t="shared" si="16"/>
        <v>3890131.5770069999</v>
      </c>
      <c r="E66" s="51">
        <f>SUM(E61:E64)</f>
        <v>111</v>
      </c>
      <c r="F66" s="50">
        <f t="shared" ref="F66:H66" si="17">SUM(F61:F64)</f>
        <v>13713.201461000001</v>
      </c>
      <c r="G66" s="51">
        <f t="shared" si="17"/>
        <v>6101</v>
      </c>
      <c r="H66" s="50">
        <f t="shared" si="17"/>
        <v>753068.07466000004</v>
      </c>
      <c r="I66" s="45">
        <f>SUM(I61:I65)</f>
        <v>3505</v>
      </c>
      <c r="J66" s="45">
        <f t="shared" ref="J66:X66" si="18">SUM(J61:J65)</f>
        <v>399024.50502800004</v>
      </c>
      <c r="K66" s="45">
        <f t="shared" si="18"/>
        <v>12606</v>
      </c>
      <c r="L66" s="45">
        <f t="shared" si="18"/>
        <v>1126357.756854</v>
      </c>
      <c r="M66" s="45">
        <f t="shared" si="18"/>
        <v>16111</v>
      </c>
      <c r="N66" s="45">
        <f t="shared" si="18"/>
        <v>1525382.2618819999</v>
      </c>
      <c r="O66" s="45">
        <f t="shared" si="18"/>
        <v>13604</v>
      </c>
      <c r="P66" s="45">
        <f t="shared" si="18"/>
        <v>1104900.315012</v>
      </c>
      <c r="Q66" s="45">
        <f t="shared" si="18"/>
        <v>259</v>
      </c>
      <c r="R66" s="45">
        <f t="shared" si="18"/>
        <v>29289.715083000003</v>
      </c>
      <c r="S66" s="45">
        <f t="shared" si="18"/>
        <v>3308</v>
      </c>
      <c r="T66" s="45">
        <f t="shared" si="18"/>
        <v>298728.09486399998</v>
      </c>
      <c r="U66" s="45">
        <f t="shared" si="18"/>
        <v>1533</v>
      </c>
      <c r="V66" s="45">
        <f t="shared" si="18"/>
        <v>165049.91404500001</v>
      </c>
      <c r="W66" s="45">
        <f t="shared" si="18"/>
        <v>5100</v>
      </c>
      <c r="X66" s="45">
        <f t="shared" si="18"/>
        <v>493067.72399199998</v>
      </c>
      <c r="Z66" s="29" t="b">
        <f>+SUM(C54:C65)=SUM(E66,G66,M66,O66,W66)</f>
        <v>1</v>
      </c>
      <c r="AA66" s="29" t="b">
        <f>+SUM(D54:D65)=SUM(F66,H66,N66,P66,X66)</f>
        <v>1</v>
      </c>
    </row>
    <row r="67" spans="2:27" x14ac:dyDescent="0.25">
      <c r="B67" s="29" t="s">
        <v>53</v>
      </c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28"/>
    </row>
    <row r="68" spans="2:27" x14ac:dyDescent="0.25"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8"/>
      <c r="S68" s="28"/>
      <c r="T68" s="28"/>
      <c r="U68" s="28"/>
      <c r="V68" s="28"/>
      <c r="W68" s="28"/>
      <c r="X68" s="28"/>
    </row>
    <row r="69" spans="2:27" x14ac:dyDescent="0.25">
      <c r="P69" s="48"/>
    </row>
    <row r="70" spans="2:27" x14ac:dyDescent="0.25">
      <c r="B70" s="130" t="s">
        <v>95</v>
      </c>
      <c r="C70" s="130"/>
      <c r="D70" s="130"/>
      <c r="E70" s="130"/>
      <c r="F70" s="130"/>
      <c r="G70" s="130"/>
      <c r="H70" s="130"/>
      <c r="I70" s="130"/>
      <c r="J70" s="130"/>
      <c r="K70" s="130"/>
      <c r="L70" s="130"/>
    </row>
    <row r="71" spans="2:27" ht="15" customHeight="1" x14ac:dyDescent="0.25">
      <c r="B71" s="131" t="s">
        <v>119</v>
      </c>
      <c r="C71" s="133" t="s">
        <v>38</v>
      </c>
      <c r="D71" s="133"/>
      <c r="E71" s="135" t="s">
        <v>39</v>
      </c>
      <c r="F71" s="136"/>
      <c r="G71" s="137" t="s">
        <v>40</v>
      </c>
      <c r="H71" s="138"/>
      <c r="I71" s="141" t="s">
        <v>41</v>
      </c>
      <c r="J71" s="142"/>
      <c r="K71" s="142"/>
      <c r="L71" s="142"/>
      <c r="M71" s="142"/>
      <c r="N71" s="143"/>
      <c r="O71" s="141" t="s">
        <v>42</v>
      </c>
      <c r="P71" s="143"/>
      <c r="Q71" s="141" t="s">
        <v>43</v>
      </c>
      <c r="R71" s="142"/>
      <c r="S71" s="142"/>
      <c r="T71" s="142"/>
      <c r="U71" s="142"/>
      <c r="V71" s="142"/>
      <c r="W71" s="142"/>
      <c r="X71" s="143"/>
    </row>
    <row r="72" spans="2:27" ht="15" customHeight="1" x14ac:dyDescent="0.25">
      <c r="B72" s="131"/>
      <c r="C72" s="134"/>
      <c r="D72" s="134"/>
      <c r="E72" s="135"/>
      <c r="F72" s="136"/>
      <c r="G72" s="139"/>
      <c r="H72" s="140"/>
      <c r="I72" s="144" t="s">
        <v>44</v>
      </c>
      <c r="J72" s="125"/>
      <c r="K72" s="125" t="s">
        <v>45</v>
      </c>
      <c r="L72" s="125"/>
      <c r="M72" s="126" t="s">
        <v>46</v>
      </c>
      <c r="N72" s="127"/>
      <c r="O72" s="144" t="s">
        <v>47</v>
      </c>
      <c r="P72" s="145"/>
      <c r="Q72" s="144" t="s">
        <v>48</v>
      </c>
      <c r="R72" s="125"/>
      <c r="S72" s="125" t="s">
        <v>49</v>
      </c>
      <c r="T72" s="125"/>
      <c r="U72" s="125" t="s">
        <v>50</v>
      </c>
      <c r="V72" s="125"/>
      <c r="W72" s="126" t="s">
        <v>46</v>
      </c>
      <c r="X72" s="127"/>
    </row>
    <row r="73" spans="2:27" ht="45" customHeight="1" x14ac:dyDescent="0.25">
      <c r="B73" s="131"/>
      <c r="C73" s="134"/>
      <c r="D73" s="134"/>
      <c r="E73" s="137"/>
      <c r="F73" s="133"/>
      <c r="G73" s="139"/>
      <c r="H73" s="140"/>
      <c r="I73" s="144"/>
      <c r="J73" s="125"/>
      <c r="K73" s="125"/>
      <c r="L73" s="125"/>
      <c r="M73" s="128"/>
      <c r="N73" s="129"/>
      <c r="O73" s="144"/>
      <c r="P73" s="145"/>
      <c r="Q73" s="144"/>
      <c r="R73" s="125"/>
      <c r="S73" s="125"/>
      <c r="T73" s="125"/>
      <c r="U73" s="125"/>
      <c r="V73" s="125"/>
      <c r="W73" s="128"/>
      <c r="X73" s="129"/>
    </row>
    <row r="74" spans="2:27" x14ac:dyDescent="0.25">
      <c r="B74" s="132"/>
      <c r="C74" s="30" t="s">
        <v>51</v>
      </c>
      <c r="D74" s="30" t="s">
        <v>52</v>
      </c>
      <c r="E74" s="31" t="s">
        <v>51</v>
      </c>
      <c r="F74" s="33" t="s">
        <v>52</v>
      </c>
      <c r="G74" s="31" t="s">
        <v>51</v>
      </c>
      <c r="H74" s="32" t="s">
        <v>52</v>
      </c>
      <c r="I74" s="31" t="s">
        <v>51</v>
      </c>
      <c r="J74" s="33" t="s">
        <v>52</v>
      </c>
      <c r="K74" s="33" t="s">
        <v>51</v>
      </c>
      <c r="L74" s="33" t="s">
        <v>52</v>
      </c>
      <c r="M74" s="33" t="s">
        <v>51</v>
      </c>
      <c r="N74" s="32" t="s">
        <v>52</v>
      </c>
      <c r="O74" s="31" t="s">
        <v>51</v>
      </c>
      <c r="P74" s="32" t="s">
        <v>52</v>
      </c>
      <c r="Q74" s="31" t="s">
        <v>51</v>
      </c>
      <c r="R74" s="33" t="s">
        <v>52</v>
      </c>
      <c r="S74" s="33" t="s">
        <v>51</v>
      </c>
      <c r="T74" s="33" t="s">
        <v>52</v>
      </c>
      <c r="U74" s="33" t="s">
        <v>51</v>
      </c>
      <c r="V74" s="33" t="s">
        <v>52</v>
      </c>
      <c r="W74" s="33" t="s">
        <v>51</v>
      </c>
      <c r="X74" s="32" t="s">
        <v>52</v>
      </c>
    </row>
    <row r="75" spans="2:27" ht="15.75" x14ac:dyDescent="0.25">
      <c r="B75" s="1" t="s">
        <v>96</v>
      </c>
      <c r="C75" s="35">
        <f t="shared" ref="C75:D78" si="19">+E75+G75+O75+M75+W75</f>
        <v>32941</v>
      </c>
      <c r="D75" s="35">
        <f t="shared" si="19"/>
        <v>3079660.06751</v>
      </c>
      <c r="E75" s="36">
        <v>95</v>
      </c>
      <c r="F75" s="39">
        <v>8628.2759530000003</v>
      </c>
      <c r="G75" s="36">
        <v>5875</v>
      </c>
      <c r="H75" s="37">
        <v>623309.99447200005</v>
      </c>
      <c r="I75" s="36">
        <v>3227</v>
      </c>
      <c r="J75" s="39">
        <v>304646.74493500002</v>
      </c>
      <c r="K75" s="39">
        <v>12487</v>
      </c>
      <c r="L75" s="39">
        <v>1108696.60304</v>
      </c>
      <c r="M75" s="77">
        <v>15714</v>
      </c>
      <c r="N75" s="78">
        <v>1413343.347975</v>
      </c>
      <c r="O75" s="36">
        <v>6310</v>
      </c>
      <c r="P75" s="37">
        <v>582877.51175099995</v>
      </c>
      <c r="Q75" s="36">
        <v>217</v>
      </c>
      <c r="R75" s="39">
        <v>22015.750617000002</v>
      </c>
      <c r="S75" s="39">
        <v>3295</v>
      </c>
      <c r="T75" s="39">
        <v>297812.72281499999</v>
      </c>
      <c r="U75" s="39">
        <v>1435</v>
      </c>
      <c r="V75" s="39">
        <v>131672.463927</v>
      </c>
      <c r="W75" s="77">
        <v>4947</v>
      </c>
      <c r="X75" s="76">
        <v>451500.93735899997</v>
      </c>
    </row>
    <row r="76" spans="2:27" ht="15.75" x14ac:dyDescent="0.25">
      <c r="B76" s="1" t="s">
        <v>97</v>
      </c>
      <c r="C76" s="35">
        <f t="shared" si="19"/>
        <v>2040</v>
      </c>
      <c r="D76" s="35">
        <f t="shared" si="19"/>
        <v>802638.41110999999</v>
      </c>
      <c r="E76" s="36">
        <v>16</v>
      </c>
      <c r="F76" s="39">
        <v>5084.9255080000003</v>
      </c>
      <c r="G76" s="36">
        <v>184</v>
      </c>
      <c r="H76" s="37">
        <v>129528.45989</v>
      </c>
      <c r="I76" s="36">
        <v>240</v>
      </c>
      <c r="J76" s="39">
        <v>94247.007563000006</v>
      </c>
      <c r="K76" s="39">
        <v>42</v>
      </c>
      <c r="L76" s="39">
        <v>17577.961781999998</v>
      </c>
      <c r="M76" s="77">
        <v>282</v>
      </c>
      <c r="N76" s="78">
        <v>111824.969345</v>
      </c>
      <c r="O76" s="36">
        <v>1442</v>
      </c>
      <c r="P76" s="37">
        <v>514732.19345700002</v>
      </c>
      <c r="Q76" s="36">
        <v>29</v>
      </c>
      <c r="R76" s="39">
        <v>7227.3961570000001</v>
      </c>
      <c r="S76" s="39">
        <v>3</v>
      </c>
      <c r="T76" s="39">
        <v>900</v>
      </c>
      <c r="U76" s="39">
        <v>84</v>
      </c>
      <c r="V76" s="39">
        <v>33340.466753000001</v>
      </c>
      <c r="W76" s="77">
        <v>116</v>
      </c>
      <c r="X76" s="78">
        <v>41467.862910000003</v>
      </c>
    </row>
    <row r="77" spans="2:27" ht="15.75" x14ac:dyDescent="0.25">
      <c r="B77" s="1" t="s">
        <v>116</v>
      </c>
      <c r="C77" s="35">
        <f t="shared" si="19"/>
        <v>6046</v>
      </c>
      <c r="D77" s="35">
        <f t="shared" si="19"/>
        <v>7833.0983869999991</v>
      </c>
      <c r="E77" s="36"/>
      <c r="F77" s="39"/>
      <c r="G77" s="36">
        <v>42</v>
      </c>
      <c r="H77" s="37">
        <v>229.62029799999999</v>
      </c>
      <c r="I77" s="36">
        <v>38</v>
      </c>
      <c r="J77" s="39">
        <v>130.75253000000001</v>
      </c>
      <c r="K77" s="39">
        <v>77</v>
      </c>
      <c r="L77" s="39">
        <v>83.192031999999998</v>
      </c>
      <c r="M77" s="77">
        <v>115</v>
      </c>
      <c r="N77" s="78">
        <v>213.94456199999999</v>
      </c>
      <c r="O77" s="36">
        <v>5852</v>
      </c>
      <c r="P77" s="37">
        <v>7290.6098039999997</v>
      </c>
      <c r="Q77" s="36">
        <v>13</v>
      </c>
      <c r="R77" s="39">
        <v>46.568308999999999</v>
      </c>
      <c r="S77" s="39">
        <v>10</v>
      </c>
      <c r="T77" s="39">
        <v>15.372049000000001</v>
      </c>
      <c r="U77" s="39">
        <v>14</v>
      </c>
      <c r="V77" s="39">
        <v>36.983364999999999</v>
      </c>
      <c r="W77" s="77">
        <v>37</v>
      </c>
      <c r="X77" s="78">
        <v>98.923722999999995</v>
      </c>
    </row>
    <row r="78" spans="2:27" x14ac:dyDescent="0.25">
      <c r="B78" s="49" t="s">
        <v>46</v>
      </c>
      <c r="C78" s="50">
        <f t="shared" si="19"/>
        <v>41027</v>
      </c>
      <c r="D78" s="50">
        <f t="shared" si="19"/>
        <v>3890131.5770070003</v>
      </c>
      <c r="E78" s="51">
        <f t="shared" ref="E78:X78" si="20">SUM(E75:E77)</f>
        <v>111</v>
      </c>
      <c r="F78" s="50">
        <f t="shared" si="20"/>
        <v>13713.201461000001</v>
      </c>
      <c r="G78" s="51">
        <f t="shared" si="20"/>
        <v>6101</v>
      </c>
      <c r="H78" s="52">
        <f t="shared" si="20"/>
        <v>753068.07466000016</v>
      </c>
      <c r="I78" s="51">
        <f t="shared" si="20"/>
        <v>3505</v>
      </c>
      <c r="J78" s="50">
        <f t="shared" si="20"/>
        <v>399024.50502800004</v>
      </c>
      <c r="K78" s="50">
        <f t="shared" si="20"/>
        <v>12606</v>
      </c>
      <c r="L78" s="50">
        <f t="shared" si="20"/>
        <v>1126357.756854</v>
      </c>
      <c r="M78" s="50">
        <f t="shared" si="20"/>
        <v>16111</v>
      </c>
      <c r="N78" s="52">
        <f t="shared" si="20"/>
        <v>1525382.2618820001</v>
      </c>
      <c r="O78" s="51">
        <f t="shared" si="20"/>
        <v>13604</v>
      </c>
      <c r="P78" s="52">
        <f t="shared" si="20"/>
        <v>1104900.315012</v>
      </c>
      <c r="Q78" s="51">
        <f t="shared" si="20"/>
        <v>259</v>
      </c>
      <c r="R78" s="50">
        <f t="shared" si="20"/>
        <v>29289.715082999999</v>
      </c>
      <c r="S78" s="50">
        <f t="shared" si="20"/>
        <v>3308</v>
      </c>
      <c r="T78" s="50">
        <f t="shared" si="20"/>
        <v>298728.09486399998</v>
      </c>
      <c r="U78" s="50">
        <f t="shared" si="20"/>
        <v>1533</v>
      </c>
      <c r="V78" s="50">
        <f t="shared" si="20"/>
        <v>165049.91404499998</v>
      </c>
      <c r="W78" s="50">
        <f t="shared" si="20"/>
        <v>5100</v>
      </c>
      <c r="X78" s="52">
        <f t="shared" si="20"/>
        <v>493067.72399199998</v>
      </c>
      <c r="Z78" s="29" t="b">
        <f>+SUM(C68:C77)=SUM(E78,G78,M78,O78,W78)</f>
        <v>1</v>
      </c>
      <c r="AA78" s="29" t="b">
        <f>+SUM(D68:D77)=SUM(F78,H78,N78,P78,X78)</f>
        <v>1</v>
      </c>
    </row>
    <row r="79" spans="2:27" x14ac:dyDescent="0.25">
      <c r="B79" s="29" t="s">
        <v>53</v>
      </c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8"/>
      <c r="S79" s="28"/>
      <c r="T79" s="28"/>
      <c r="U79" s="28"/>
      <c r="V79" s="28"/>
      <c r="W79" s="28"/>
      <c r="X79" s="28"/>
    </row>
    <row r="80" spans="2:27" x14ac:dyDescent="0.25">
      <c r="P80" s="48"/>
    </row>
    <row r="81" spans="2:24" x14ac:dyDescent="0.25">
      <c r="P81" s="48"/>
    </row>
    <row r="82" spans="2:24" x14ac:dyDescent="0.25">
      <c r="B82" s="165" t="s">
        <v>173</v>
      </c>
      <c r="P82" s="48"/>
    </row>
    <row r="83" spans="2:24" x14ac:dyDescent="0.25">
      <c r="B83" s="164" t="s">
        <v>172</v>
      </c>
    </row>
    <row r="84" spans="2:24" x14ac:dyDescent="0.25">
      <c r="B84" s="29" t="s">
        <v>58</v>
      </c>
    </row>
    <row r="85" spans="2:24" x14ac:dyDescent="0.25">
      <c r="B85" s="29" t="s">
        <v>59</v>
      </c>
    </row>
    <row r="86" spans="2:24" x14ac:dyDescent="0.25">
      <c r="B86" s="29" t="s">
        <v>60</v>
      </c>
    </row>
    <row r="87" spans="2:24" x14ac:dyDescent="0.25">
      <c r="B87" s="29" t="s">
        <v>61</v>
      </c>
    </row>
    <row r="88" spans="2:24" x14ac:dyDescent="0.25">
      <c r="B88" s="151" t="s">
        <v>62</v>
      </c>
      <c r="C88" s="151"/>
      <c r="D88" s="151"/>
      <c r="E88" s="151"/>
      <c r="F88" s="151"/>
      <c r="G88" s="151"/>
      <c r="H88" s="151"/>
      <c r="I88" s="151"/>
      <c r="J88" s="151"/>
      <c r="K88" s="151"/>
      <c r="L88" s="151"/>
      <c r="M88" s="151"/>
      <c r="N88" s="151"/>
      <c r="O88" s="151"/>
      <c r="P88" s="151"/>
      <c r="Q88" s="151"/>
      <c r="R88" s="151"/>
      <c r="S88" s="151"/>
      <c r="T88" s="151"/>
      <c r="U88" s="151"/>
      <c r="V88" s="151"/>
      <c r="W88" s="151"/>
      <c r="X88" s="151"/>
    </row>
    <row r="89" spans="2:24" x14ac:dyDescent="0.25">
      <c r="B89" s="151"/>
      <c r="C89" s="151"/>
      <c r="D89" s="151"/>
      <c r="E89" s="151"/>
      <c r="F89" s="151"/>
      <c r="G89" s="151"/>
      <c r="H89" s="151"/>
      <c r="I89" s="151"/>
      <c r="J89" s="151"/>
      <c r="K89" s="151"/>
      <c r="L89" s="151"/>
      <c r="M89" s="151"/>
      <c r="N89" s="151"/>
      <c r="O89" s="151"/>
      <c r="P89" s="151"/>
      <c r="Q89" s="151"/>
      <c r="R89" s="151"/>
      <c r="S89" s="151"/>
      <c r="T89" s="151"/>
      <c r="U89" s="151"/>
      <c r="V89" s="151"/>
      <c r="W89" s="151"/>
      <c r="X89" s="151"/>
    </row>
    <row r="90" spans="2:24" x14ac:dyDescent="0.25">
      <c r="B90" s="65"/>
      <c r="C90" s="65"/>
      <c r="D90" s="65"/>
      <c r="E90" s="65"/>
      <c r="F90" s="65"/>
      <c r="G90" s="65"/>
      <c r="H90" s="65"/>
      <c r="I90" s="65"/>
      <c r="J90" s="65"/>
      <c r="K90" s="65"/>
      <c r="L90" s="65"/>
      <c r="M90" s="82"/>
      <c r="N90" s="82"/>
      <c r="O90" s="65"/>
      <c r="P90" s="65"/>
      <c r="Q90" s="65"/>
      <c r="R90" s="65"/>
      <c r="S90" s="65"/>
      <c r="T90" s="65"/>
      <c r="U90" s="65"/>
      <c r="V90" s="65"/>
      <c r="W90" s="82"/>
      <c r="X90" s="82"/>
    </row>
    <row r="91" spans="2:24" x14ac:dyDescent="0.25"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82"/>
      <c r="N91" s="82"/>
      <c r="O91" s="65"/>
      <c r="P91" s="65"/>
      <c r="Q91" s="65"/>
      <c r="R91" s="65"/>
      <c r="S91" s="65"/>
      <c r="T91" s="65"/>
      <c r="U91" s="65"/>
      <c r="V91" s="65"/>
      <c r="W91" s="82"/>
      <c r="X91" s="82"/>
    </row>
    <row r="93" spans="2:24" x14ac:dyDescent="0.25">
      <c r="B93" s="152" t="s">
        <v>63</v>
      </c>
      <c r="C93" s="152"/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</row>
    <row r="94" spans="2:24" x14ac:dyDescent="0.25">
      <c r="B94" s="153" t="s">
        <v>64</v>
      </c>
      <c r="C94" s="153"/>
      <c r="D94" s="153"/>
      <c r="E94" s="153"/>
      <c r="F94" s="153"/>
      <c r="G94" s="153"/>
      <c r="H94" s="153"/>
      <c r="I94" s="153"/>
      <c r="J94" s="153"/>
      <c r="K94" s="153"/>
      <c r="L94" s="153"/>
      <c r="M94" s="153"/>
      <c r="N94" s="153"/>
      <c r="O94" s="153"/>
      <c r="P94" s="153"/>
      <c r="Q94" s="153"/>
      <c r="R94" s="153"/>
      <c r="S94" s="153"/>
      <c r="T94" s="153"/>
      <c r="U94" s="153"/>
      <c r="V94" s="153"/>
    </row>
    <row r="95" spans="2:24" x14ac:dyDescent="0.25">
      <c r="B95" s="154" t="s">
        <v>65</v>
      </c>
      <c r="C95" s="154"/>
      <c r="D95" s="154"/>
      <c r="E95" s="154"/>
      <c r="F95" s="154"/>
      <c r="G95" s="154"/>
      <c r="H95" s="154"/>
      <c r="I95" s="154"/>
      <c r="J95" s="154"/>
      <c r="K95" s="154"/>
      <c r="L95" s="154"/>
      <c r="M95" s="154"/>
      <c r="N95" s="154"/>
      <c r="O95" s="154"/>
      <c r="P95" s="154"/>
      <c r="Q95" s="154"/>
      <c r="R95" s="154"/>
      <c r="S95" s="154"/>
      <c r="T95" s="154"/>
      <c r="U95" s="154"/>
      <c r="V95" s="154"/>
    </row>
    <row r="96" spans="2:24" x14ac:dyDescent="0.25">
      <c r="B96" s="154"/>
      <c r="C96" s="154"/>
      <c r="D96" s="154"/>
      <c r="E96" s="154"/>
      <c r="F96" s="154"/>
      <c r="G96" s="154"/>
      <c r="H96" s="154"/>
      <c r="I96" s="154"/>
      <c r="J96" s="154"/>
      <c r="K96" s="154"/>
      <c r="L96" s="154"/>
      <c r="M96" s="154"/>
      <c r="N96" s="154"/>
      <c r="O96" s="154"/>
      <c r="P96" s="154"/>
      <c r="Q96" s="154"/>
      <c r="R96" s="154"/>
      <c r="S96" s="154"/>
      <c r="T96" s="154"/>
      <c r="U96" s="154"/>
      <c r="V96" s="154"/>
    </row>
    <row r="97" spans="2:22" x14ac:dyDescent="0.25">
      <c r="B97" s="154"/>
      <c r="C97" s="154"/>
      <c r="D97" s="154"/>
      <c r="E97" s="154"/>
      <c r="F97" s="154"/>
      <c r="G97" s="154"/>
      <c r="H97" s="154"/>
      <c r="I97" s="154"/>
      <c r="J97" s="154"/>
      <c r="K97" s="154"/>
      <c r="L97" s="154"/>
      <c r="M97" s="154"/>
      <c r="N97" s="154"/>
      <c r="O97" s="154"/>
      <c r="P97" s="154"/>
      <c r="Q97" s="154"/>
      <c r="R97" s="154"/>
      <c r="S97" s="154"/>
      <c r="T97" s="154"/>
      <c r="U97" s="154"/>
      <c r="V97" s="154"/>
    </row>
    <row r="98" spans="2:22" x14ac:dyDescent="0.25">
      <c r="B98" s="154" t="s">
        <v>66</v>
      </c>
      <c r="C98" s="154"/>
      <c r="D98" s="154"/>
      <c r="E98" s="154"/>
      <c r="F98" s="154"/>
      <c r="G98" s="154"/>
      <c r="H98" s="154"/>
      <c r="I98" s="154"/>
      <c r="J98" s="154"/>
      <c r="K98" s="154"/>
      <c r="L98" s="154"/>
      <c r="M98" s="154"/>
      <c r="N98" s="154"/>
      <c r="O98" s="154"/>
      <c r="P98" s="154"/>
      <c r="Q98" s="154"/>
      <c r="R98" s="154"/>
      <c r="S98" s="154"/>
      <c r="T98" s="154"/>
      <c r="U98" s="154"/>
      <c r="V98" s="154"/>
    </row>
    <row r="99" spans="2:22" x14ac:dyDescent="0.25">
      <c r="B99" s="154"/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</row>
    <row r="100" spans="2:22" x14ac:dyDescent="0.25">
      <c r="B100" s="150" t="s">
        <v>67</v>
      </c>
      <c r="C100" s="150"/>
      <c r="D100" s="150"/>
      <c r="E100" s="150"/>
      <c r="F100" s="150"/>
      <c r="G100" s="150"/>
      <c r="H100" s="150"/>
      <c r="I100" s="150"/>
      <c r="J100" s="150"/>
      <c r="K100" s="150"/>
      <c r="L100" s="150"/>
      <c r="M100" s="150"/>
      <c r="N100" s="150"/>
      <c r="O100" s="150"/>
      <c r="P100" s="150"/>
      <c r="Q100" s="150"/>
      <c r="R100" s="150"/>
      <c r="S100" s="150"/>
      <c r="T100" s="150"/>
      <c r="U100" s="150"/>
      <c r="V100" s="150"/>
    </row>
    <row r="101" spans="2:22" x14ac:dyDescent="0.25">
      <c r="B101" s="157" t="s">
        <v>68</v>
      </c>
      <c r="C101" s="157"/>
      <c r="D101" s="157"/>
      <c r="E101" s="157"/>
      <c r="F101" s="157"/>
      <c r="G101" s="157"/>
      <c r="H101" s="157"/>
      <c r="I101" s="157"/>
      <c r="J101" s="157"/>
      <c r="K101" s="157"/>
      <c r="L101" s="157"/>
      <c r="M101" s="157"/>
      <c r="N101" s="157"/>
      <c r="O101" s="157"/>
      <c r="P101" s="157"/>
      <c r="Q101" s="157"/>
      <c r="R101" s="157"/>
      <c r="S101" s="157"/>
      <c r="T101" s="157"/>
      <c r="U101" s="157"/>
      <c r="V101" s="157"/>
    </row>
    <row r="102" spans="2:22" x14ac:dyDescent="0.25">
      <c r="B102" s="157"/>
      <c r="C102" s="157"/>
      <c r="D102" s="157"/>
      <c r="E102" s="157"/>
      <c r="F102" s="157"/>
      <c r="G102" s="157"/>
      <c r="H102" s="157"/>
      <c r="I102" s="157"/>
      <c r="J102" s="157"/>
      <c r="K102" s="157"/>
      <c r="L102" s="157"/>
      <c r="M102" s="157"/>
      <c r="N102" s="157"/>
      <c r="O102" s="157"/>
      <c r="P102" s="157"/>
      <c r="Q102" s="157"/>
      <c r="R102" s="157"/>
      <c r="S102" s="157"/>
      <c r="T102" s="157"/>
      <c r="U102" s="157"/>
      <c r="V102" s="157"/>
    </row>
    <row r="103" spans="2:22" x14ac:dyDescent="0.25">
      <c r="B103" s="150" t="s">
        <v>69</v>
      </c>
      <c r="C103" s="150"/>
      <c r="D103" s="150"/>
      <c r="E103" s="150"/>
      <c r="F103" s="150"/>
      <c r="G103" s="150"/>
      <c r="H103" s="150"/>
      <c r="I103" s="150"/>
      <c r="J103" s="150"/>
      <c r="K103" s="150"/>
      <c r="L103" s="150"/>
      <c r="M103" s="150"/>
      <c r="N103" s="150"/>
      <c r="O103" s="150"/>
      <c r="P103" s="150"/>
      <c r="Q103" s="150"/>
      <c r="R103" s="150"/>
      <c r="S103" s="150"/>
      <c r="T103" s="150"/>
      <c r="U103" s="150"/>
      <c r="V103" s="150"/>
    </row>
    <row r="104" spans="2:22" x14ac:dyDescent="0.25">
      <c r="B104" s="150" t="s">
        <v>70</v>
      </c>
      <c r="C104" s="150"/>
      <c r="D104" s="150"/>
      <c r="E104" s="150"/>
      <c r="F104" s="150"/>
      <c r="G104" s="150"/>
      <c r="H104" s="150"/>
      <c r="I104" s="150"/>
      <c r="J104" s="150"/>
      <c r="K104" s="150"/>
      <c r="L104" s="150"/>
      <c r="M104" s="150"/>
      <c r="N104" s="150"/>
      <c r="O104" s="150"/>
      <c r="P104" s="150"/>
      <c r="Q104" s="150"/>
      <c r="R104" s="150"/>
      <c r="S104" s="150"/>
      <c r="T104" s="150"/>
      <c r="U104" s="150"/>
      <c r="V104" s="150"/>
    </row>
    <row r="105" spans="2:22" x14ac:dyDescent="0.25">
      <c r="B105" s="150" t="s">
        <v>71</v>
      </c>
      <c r="C105" s="150"/>
      <c r="D105" s="150"/>
      <c r="E105" s="150"/>
      <c r="F105" s="150"/>
      <c r="G105" s="150"/>
      <c r="H105" s="150"/>
      <c r="I105" s="150"/>
      <c r="J105" s="150"/>
      <c r="K105" s="150"/>
      <c r="L105" s="150"/>
      <c r="M105" s="150"/>
      <c r="N105" s="150"/>
      <c r="O105" s="150"/>
      <c r="P105" s="150"/>
      <c r="Q105" s="150"/>
      <c r="R105" s="150"/>
      <c r="S105" s="150"/>
      <c r="T105" s="150"/>
      <c r="U105" s="150"/>
      <c r="V105" s="150"/>
    </row>
    <row r="106" spans="2:22" x14ac:dyDescent="0.25">
      <c r="B106" s="150" t="s">
        <v>72</v>
      </c>
      <c r="C106" s="150"/>
      <c r="D106" s="150"/>
      <c r="E106" s="150"/>
      <c r="F106" s="150"/>
      <c r="G106" s="150"/>
      <c r="H106" s="150"/>
      <c r="I106" s="150"/>
      <c r="J106" s="150"/>
      <c r="K106" s="150"/>
      <c r="L106" s="150"/>
      <c r="M106" s="150"/>
      <c r="N106" s="150"/>
      <c r="O106" s="150"/>
      <c r="P106" s="150"/>
      <c r="Q106" s="150"/>
      <c r="R106" s="150"/>
      <c r="S106" s="150"/>
      <c r="T106" s="150"/>
      <c r="U106" s="150"/>
      <c r="V106" s="150"/>
    </row>
    <row r="108" spans="2:22" x14ac:dyDescent="0.25">
      <c r="B108" s="40"/>
      <c r="C108" s="53"/>
      <c r="D108" s="53"/>
      <c r="E108" s="40"/>
      <c r="F108" s="40"/>
      <c r="G108" s="40"/>
      <c r="H108" s="40"/>
      <c r="I108" s="40"/>
      <c r="J108" s="40"/>
      <c r="K108" s="40"/>
      <c r="L108" s="40"/>
      <c r="M108" s="83"/>
      <c r="N108" s="83"/>
      <c r="O108" s="40"/>
      <c r="P108" s="40"/>
      <c r="Q108" s="40"/>
      <c r="R108" s="40"/>
      <c r="S108" s="40"/>
      <c r="T108" s="40"/>
      <c r="U108" s="40"/>
      <c r="V108" s="40"/>
    </row>
    <row r="109" spans="2:22" x14ac:dyDescent="0.25">
      <c r="B109" s="29" t="s">
        <v>73</v>
      </c>
    </row>
    <row r="110" spans="2:22" x14ac:dyDescent="0.25">
      <c r="B110" s="54" t="str">
        <f>índice!B5</f>
        <v>Información al: 29/12/2024</v>
      </c>
    </row>
    <row r="111" spans="2:22" x14ac:dyDescent="0.25">
      <c r="B111" s="29" t="s">
        <v>53</v>
      </c>
    </row>
    <row r="113" spans="2:2" x14ac:dyDescent="0.25">
      <c r="B113" s="29" t="str">
        <f>índice!B4</f>
        <v>Fecha de confección del informe: 01/11/2025</v>
      </c>
    </row>
    <row r="114" spans="2:2" x14ac:dyDescent="0.25">
      <c r="B114" s="124" t="s">
        <v>148</v>
      </c>
    </row>
  </sheetData>
  <mergeCells count="91">
    <mergeCell ref="B101:V102"/>
    <mergeCell ref="B103:V103"/>
    <mergeCell ref="B104:V104"/>
    <mergeCell ref="B105:V105"/>
    <mergeCell ref="B106:V106"/>
    <mergeCell ref="B70:L70"/>
    <mergeCell ref="B71:B74"/>
    <mergeCell ref="C71:D73"/>
    <mergeCell ref="E71:F73"/>
    <mergeCell ref="G71:H73"/>
    <mergeCell ref="I71:N71"/>
    <mergeCell ref="O71:P71"/>
    <mergeCell ref="Q71:X71"/>
    <mergeCell ref="I72:J73"/>
    <mergeCell ref="K72:L73"/>
    <mergeCell ref="M72:N73"/>
    <mergeCell ref="O72:P73"/>
    <mergeCell ref="Q72:R73"/>
    <mergeCell ref="S72:T73"/>
    <mergeCell ref="U72:V73"/>
    <mergeCell ref="W72:X73"/>
    <mergeCell ref="B5:L5"/>
    <mergeCell ref="B6:B9"/>
    <mergeCell ref="C6:D8"/>
    <mergeCell ref="E6:F8"/>
    <mergeCell ref="G6:H8"/>
    <mergeCell ref="I6:N6"/>
    <mergeCell ref="B100:V100"/>
    <mergeCell ref="B88:X89"/>
    <mergeCell ref="B93:V93"/>
    <mergeCell ref="B94:V94"/>
    <mergeCell ref="B95:V97"/>
    <mergeCell ref="B98:V99"/>
    <mergeCell ref="O6:P6"/>
    <mergeCell ref="Q6:X6"/>
    <mergeCell ref="I7:J8"/>
    <mergeCell ref="K7:L8"/>
    <mergeCell ref="M7:N8"/>
    <mergeCell ref="O7:P8"/>
    <mergeCell ref="Q7:R8"/>
    <mergeCell ref="S7:T8"/>
    <mergeCell ref="U7:V8"/>
    <mergeCell ref="W7:X8"/>
    <mergeCell ref="G57:H59"/>
    <mergeCell ref="I57:N57"/>
    <mergeCell ref="O57:P57"/>
    <mergeCell ref="Q57:X57"/>
    <mergeCell ref="I58:J59"/>
    <mergeCell ref="K58:L59"/>
    <mergeCell ref="M58:N59"/>
    <mergeCell ref="O58:P59"/>
    <mergeCell ref="Q58:R59"/>
    <mergeCell ref="S58:T59"/>
    <mergeCell ref="U58:V59"/>
    <mergeCell ref="W58:X59"/>
    <mergeCell ref="B41:B44"/>
    <mergeCell ref="C41:D43"/>
    <mergeCell ref="E41:F43"/>
    <mergeCell ref="G41:H43"/>
    <mergeCell ref="I41:N41"/>
    <mergeCell ref="B56:L56"/>
    <mergeCell ref="B57:B60"/>
    <mergeCell ref="C57:D59"/>
    <mergeCell ref="E57:F59"/>
    <mergeCell ref="Q27:R28"/>
    <mergeCell ref="O41:P41"/>
    <mergeCell ref="Q41:X41"/>
    <mergeCell ref="I42:J43"/>
    <mergeCell ref="K42:L43"/>
    <mergeCell ref="M42:N43"/>
    <mergeCell ref="O42:P43"/>
    <mergeCell ref="Q42:R43"/>
    <mergeCell ref="S42:T43"/>
    <mergeCell ref="U42:V43"/>
    <mergeCell ref="W42:X43"/>
    <mergeCell ref="B40:L40"/>
    <mergeCell ref="S27:T28"/>
    <mergeCell ref="U27:V28"/>
    <mergeCell ref="W27:X28"/>
    <mergeCell ref="B25:L25"/>
    <mergeCell ref="B26:B29"/>
    <mergeCell ref="C26:D28"/>
    <mergeCell ref="E26:F28"/>
    <mergeCell ref="G26:H28"/>
    <mergeCell ref="I26:N26"/>
    <mergeCell ref="O26:P26"/>
    <mergeCell ref="Q26:X26"/>
    <mergeCell ref="I27:J28"/>
    <mergeCell ref="K27:L28"/>
    <mergeCell ref="M27:N28"/>
    <mergeCell ref="O27:P28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419B53-AD42-41AC-968A-000C2E2DDDEE}">
  <sheetPr codeName="Hoja3"/>
  <dimension ref="A1:AH119"/>
  <sheetViews>
    <sheetView zoomScale="70" zoomScaleNormal="70" workbookViewId="0">
      <selection activeCell="B114" sqref="B114:B119"/>
    </sheetView>
  </sheetViews>
  <sheetFormatPr baseColWidth="10" defaultColWidth="11.42578125" defaultRowHeight="15.75" x14ac:dyDescent="0.25"/>
  <cols>
    <col min="1" max="1" width="6.85546875" style="5" bestFit="1" customWidth="1"/>
    <col min="2" max="2" width="52.140625" style="10" customWidth="1"/>
    <col min="3" max="7" width="8.140625" style="10" bestFit="1" customWidth="1"/>
    <col min="8" max="8" width="12.5703125" style="10" bestFit="1" customWidth="1"/>
    <col min="9" max="9" width="9.140625" style="10" bestFit="1" customWidth="1"/>
    <col min="10" max="10" width="12" style="10" bestFit="1" customWidth="1"/>
    <col min="11" max="11" width="11.42578125" style="1" bestFit="1" customWidth="1"/>
    <col min="12" max="12" width="2.85546875" style="1" customWidth="1"/>
    <col min="13" max="13" width="12.5703125" style="10" bestFit="1" customWidth="1"/>
    <col min="14" max="14" width="12" style="10" bestFit="1" customWidth="1"/>
    <col min="15" max="15" width="11.42578125" style="10" bestFit="1" customWidth="1"/>
    <col min="16" max="16" width="9.28515625" style="10" customWidth="1"/>
    <col min="17" max="17" width="12.28515625" style="10" bestFit="1" customWidth="1"/>
    <col min="18" max="26" width="12.28515625" style="10" customWidth="1"/>
    <col min="27" max="27" width="11.85546875" style="11" customWidth="1"/>
    <col min="28" max="16384" width="11.42578125" style="1"/>
  </cols>
  <sheetData>
    <row r="1" spans="1:27" x14ac:dyDescent="0.25">
      <c r="A1" s="26" t="s">
        <v>4</v>
      </c>
      <c r="S1" s="11" t="s">
        <v>92</v>
      </c>
      <c r="T1" s="1"/>
      <c r="U1" s="1"/>
      <c r="V1" s="1"/>
      <c r="W1" s="1"/>
      <c r="X1" s="1"/>
      <c r="Y1" s="1"/>
      <c r="Z1" s="1"/>
      <c r="AA1" s="1"/>
    </row>
    <row r="2" spans="1:27" ht="18.75" x14ac:dyDescent="0.3">
      <c r="B2" s="7" t="s">
        <v>103</v>
      </c>
      <c r="S2" s="11"/>
      <c r="T2" s="1"/>
      <c r="U2" s="1"/>
      <c r="V2" s="1"/>
      <c r="W2" s="1"/>
      <c r="X2" s="1"/>
      <c r="Y2" s="1"/>
      <c r="Z2" s="1"/>
      <c r="AA2" s="1"/>
    </row>
    <row r="3" spans="1:27" x14ac:dyDescent="0.25">
      <c r="B3" s="68" t="str">
        <f>+índice!B5</f>
        <v>Información al: 29/12/2024</v>
      </c>
      <c r="S3" s="11"/>
      <c r="T3" s="1"/>
      <c r="U3" s="1"/>
      <c r="V3" s="1"/>
      <c r="W3" s="1"/>
      <c r="X3" s="1"/>
      <c r="Y3" s="1"/>
      <c r="Z3" s="1"/>
      <c r="AA3" s="1"/>
    </row>
    <row r="4" spans="1:27" x14ac:dyDescent="0.25">
      <c r="B4" s="1"/>
      <c r="S4" s="11"/>
      <c r="T4" s="1"/>
      <c r="U4" s="1"/>
      <c r="V4" s="1"/>
      <c r="W4" s="1"/>
      <c r="X4" s="1"/>
      <c r="Y4" s="1"/>
      <c r="Z4" s="1"/>
      <c r="AA4" s="1"/>
    </row>
    <row r="5" spans="1:27" x14ac:dyDescent="0.25">
      <c r="A5" s="14"/>
      <c r="B5" s="10" t="s">
        <v>8</v>
      </c>
      <c r="S5" s="11"/>
      <c r="T5" s="1"/>
      <c r="U5" s="1"/>
      <c r="V5" s="1"/>
      <c r="W5" s="1"/>
      <c r="X5" s="1"/>
      <c r="Y5" s="1"/>
      <c r="Z5" s="1"/>
      <c r="AA5" s="1"/>
    </row>
    <row r="6" spans="1:27" x14ac:dyDescent="0.25">
      <c r="B6" s="1"/>
      <c r="C6" s="161" t="s">
        <v>7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84"/>
      <c r="R6" s="84"/>
      <c r="S6" s="84"/>
      <c r="T6" s="84"/>
      <c r="U6" s="84"/>
      <c r="V6" s="84"/>
      <c r="W6" s="84"/>
      <c r="X6" s="84"/>
      <c r="Y6" s="84"/>
      <c r="Z6" s="1"/>
      <c r="AA6" s="1"/>
    </row>
    <row r="7" spans="1:27" x14ac:dyDescent="0.25">
      <c r="B7" s="15"/>
      <c r="C7" s="158">
        <v>2023</v>
      </c>
      <c r="D7" s="158"/>
      <c r="E7" s="158"/>
      <c r="F7" s="158"/>
      <c r="G7" s="158"/>
      <c r="H7" s="158"/>
      <c r="I7" s="158"/>
      <c r="J7" s="158"/>
      <c r="K7" s="158"/>
      <c r="L7" s="93"/>
      <c r="M7" s="159">
        <v>2024</v>
      </c>
      <c r="N7" s="158"/>
      <c r="O7" s="160"/>
      <c r="P7" s="162" t="s">
        <v>46</v>
      </c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x14ac:dyDescent="0.25">
      <c r="B8" s="15"/>
      <c r="C8" s="16" t="s">
        <v>130</v>
      </c>
      <c r="D8" s="16" t="s">
        <v>131</v>
      </c>
      <c r="E8" s="16" t="s">
        <v>5</v>
      </c>
      <c r="F8" s="16" t="s">
        <v>6</v>
      </c>
      <c r="G8" s="16" t="s">
        <v>10</v>
      </c>
      <c r="H8" s="16" t="s">
        <v>83</v>
      </c>
      <c r="I8" s="16" t="s">
        <v>91</v>
      </c>
      <c r="J8" s="16" t="s">
        <v>132</v>
      </c>
      <c r="K8" s="16" t="s">
        <v>133</v>
      </c>
      <c r="L8" s="16"/>
      <c r="M8" s="100" t="s">
        <v>83</v>
      </c>
      <c r="N8" s="16" t="s">
        <v>132</v>
      </c>
      <c r="O8" s="101" t="s">
        <v>133</v>
      </c>
      <c r="P8" s="163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x14ac:dyDescent="0.25">
      <c r="A9" s="10">
        <v>1</v>
      </c>
      <c r="B9" s="1" t="s">
        <v>11</v>
      </c>
      <c r="C9" s="17">
        <v>3</v>
      </c>
      <c r="D9" s="17">
        <v>22</v>
      </c>
      <c r="E9" s="17">
        <v>43</v>
      </c>
      <c r="F9" s="17">
        <v>20</v>
      </c>
      <c r="G9" s="17">
        <v>28</v>
      </c>
      <c r="H9" s="17">
        <v>47</v>
      </c>
      <c r="I9" s="17">
        <v>40</v>
      </c>
      <c r="J9" s="17">
        <v>26</v>
      </c>
      <c r="K9" s="17">
        <v>17</v>
      </c>
      <c r="L9" s="94"/>
      <c r="M9" s="17">
        <v>4</v>
      </c>
      <c r="N9" s="17">
        <v>121</v>
      </c>
      <c r="O9" s="17">
        <v>223</v>
      </c>
      <c r="P9" s="58">
        <v>594</v>
      </c>
      <c r="Q9" s="1"/>
      <c r="R9" s="1"/>
      <c r="S9" s="1"/>
      <c r="T9" s="1"/>
      <c r="U9" s="1"/>
      <c r="V9" s="1"/>
      <c r="W9" s="1"/>
      <c r="X9" s="1"/>
      <c r="Y9" s="1"/>
      <c r="Z9" s="1"/>
      <c r="AA9" s="1"/>
    </row>
    <row r="10" spans="1:27" x14ac:dyDescent="0.25">
      <c r="A10" s="10">
        <v>9</v>
      </c>
      <c r="B10" s="1" t="s">
        <v>109</v>
      </c>
      <c r="C10" s="17">
        <v>0</v>
      </c>
      <c r="D10" s="17">
        <v>7</v>
      </c>
      <c r="E10" s="17">
        <v>15</v>
      </c>
      <c r="F10" s="17">
        <v>17</v>
      </c>
      <c r="G10" s="17">
        <v>16</v>
      </c>
      <c r="H10" s="17">
        <v>16</v>
      </c>
      <c r="I10" s="17">
        <v>19</v>
      </c>
      <c r="J10" s="17">
        <v>23</v>
      </c>
      <c r="K10" s="17">
        <v>6</v>
      </c>
      <c r="L10" s="95"/>
      <c r="M10" s="17">
        <v>0</v>
      </c>
      <c r="N10" s="17">
        <v>23</v>
      </c>
      <c r="O10" s="17">
        <v>37</v>
      </c>
      <c r="P10" s="58">
        <v>179</v>
      </c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x14ac:dyDescent="0.25">
      <c r="A11" s="10">
        <v>12</v>
      </c>
      <c r="B11" s="1" t="s">
        <v>84</v>
      </c>
      <c r="C11" s="17">
        <v>14</v>
      </c>
      <c r="D11" s="17">
        <v>76</v>
      </c>
      <c r="E11" s="17">
        <v>191</v>
      </c>
      <c r="F11" s="17">
        <v>218</v>
      </c>
      <c r="G11" s="17">
        <v>301</v>
      </c>
      <c r="H11" s="17">
        <v>291</v>
      </c>
      <c r="I11" s="17">
        <v>344</v>
      </c>
      <c r="J11" s="17">
        <v>337</v>
      </c>
      <c r="K11" s="17">
        <v>248</v>
      </c>
      <c r="L11" s="95"/>
      <c r="M11" s="17">
        <v>0</v>
      </c>
      <c r="N11" s="17">
        <v>1131</v>
      </c>
      <c r="O11" s="17">
        <v>1893</v>
      </c>
      <c r="P11" s="58">
        <v>5044</v>
      </c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x14ac:dyDescent="0.25">
      <c r="A12" s="10">
        <v>14</v>
      </c>
      <c r="B12" s="1" t="s">
        <v>128</v>
      </c>
      <c r="C12" s="17">
        <v>0</v>
      </c>
      <c r="D12" s="17">
        <v>0</v>
      </c>
      <c r="E12" s="17">
        <v>0</v>
      </c>
      <c r="F12" s="17">
        <v>1</v>
      </c>
      <c r="G12" s="17">
        <v>4</v>
      </c>
      <c r="H12" s="17">
        <v>3</v>
      </c>
      <c r="I12" s="17">
        <v>5</v>
      </c>
      <c r="J12" s="17">
        <v>6</v>
      </c>
      <c r="K12" s="17">
        <v>9</v>
      </c>
      <c r="L12" s="95"/>
      <c r="M12" s="17">
        <v>0</v>
      </c>
      <c r="N12" s="17">
        <v>7</v>
      </c>
      <c r="O12" s="17">
        <v>3</v>
      </c>
      <c r="P12" s="58">
        <v>38</v>
      </c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x14ac:dyDescent="0.25">
      <c r="A13" s="10">
        <v>16</v>
      </c>
      <c r="B13" s="1" t="s">
        <v>85</v>
      </c>
      <c r="C13" s="17">
        <v>0</v>
      </c>
      <c r="D13" s="17">
        <v>4</v>
      </c>
      <c r="E13" s="17">
        <v>6</v>
      </c>
      <c r="F13" s="17">
        <v>18</v>
      </c>
      <c r="G13" s="17">
        <v>12</v>
      </c>
      <c r="H13" s="17">
        <v>1</v>
      </c>
      <c r="I13" s="17">
        <v>7</v>
      </c>
      <c r="J13" s="17">
        <v>7</v>
      </c>
      <c r="K13" s="17">
        <v>12</v>
      </c>
      <c r="L13" s="95"/>
      <c r="M13" s="17">
        <v>0</v>
      </c>
      <c r="N13" s="17">
        <v>0</v>
      </c>
      <c r="O13" s="17">
        <v>0</v>
      </c>
      <c r="P13" s="58">
        <v>67</v>
      </c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x14ac:dyDescent="0.25">
      <c r="A14" s="10">
        <v>28</v>
      </c>
      <c r="B14" s="1" t="s">
        <v>86</v>
      </c>
      <c r="C14" s="17">
        <v>0</v>
      </c>
      <c r="D14" s="17">
        <v>4</v>
      </c>
      <c r="E14" s="17">
        <v>11</v>
      </c>
      <c r="F14" s="17">
        <v>12</v>
      </c>
      <c r="G14" s="17">
        <v>25</v>
      </c>
      <c r="H14" s="17">
        <v>12</v>
      </c>
      <c r="I14" s="17">
        <v>6</v>
      </c>
      <c r="J14" s="17">
        <v>11</v>
      </c>
      <c r="K14" s="17">
        <v>17</v>
      </c>
      <c r="L14" s="95"/>
      <c r="M14" s="17">
        <v>0</v>
      </c>
      <c r="N14" s="17">
        <v>9</v>
      </c>
      <c r="O14" s="17">
        <v>12</v>
      </c>
      <c r="P14" s="58">
        <v>119</v>
      </c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</row>
    <row r="15" spans="1:27" x14ac:dyDescent="0.25">
      <c r="A15" s="10">
        <v>37</v>
      </c>
      <c r="B15" s="1" t="s">
        <v>110</v>
      </c>
      <c r="C15" s="17">
        <v>0</v>
      </c>
      <c r="D15" s="17">
        <v>0</v>
      </c>
      <c r="E15" s="17">
        <v>0</v>
      </c>
      <c r="F15" s="17">
        <v>37</v>
      </c>
      <c r="G15" s="17">
        <v>74</v>
      </c>
      <c r="H15" s="17">
        <v>53</v>
      </c>
      <c r="I15" s="17">
        <v>39</v>
      </c>
      <c r="J15" s="17">
        <v>40</v>
      </c>
      <c r="K15" s="17">
        <v>10</v>
      </c>
      <c r="L15" s="95"/>
      <c r="M15" s="17">
        <v>0</v>
      </c>
      <c r="N15" s="17">
        <v>6</v>
      </c>
      <c r="O15" s="17">
        <v>16</v>
      </c>
      <c r="P15" s="58">
        <v>275</v>
      </c>
      <c r="Q15" s="1"/>
      <c r="R15" s="1"/>
      <c r="S15" s="72"/>
      <c r="T15" s="1"/>
      <c r="U15" s="1"/>
      <c r="V15" s="1"/>
      <c r="W15" s="1"/>
      <c r="X15" s="1"/>
      <c r="Y15" s="1"/>
      <c r="Z15" s="1"/>
      <c r="AA15" s="1"/>
    </row>
    <row r="16" spans="1:27" x14ac:dyDescent="0.25">
      <c r="A16" s="10">
        <v>39</v>
      </c>
      <c r="B16" s="1" t="s">
        <v>87</v>
      </c>
      <c r="C16" s="17">
        <v>0</v>
      </c>
      <c r="D16" s="17">
        <v>3</v>
      </c>
      <c r="E16" s="17">
        <v>19</v>
      </c>
      <c r="F16" s="17">
        <v>31</v>
      </c>
      <c r="G16" s="17">
        <v>34</v>
      </c>
      <c r="H16" s="17">
        <v>45</v>
      </c>
      <c r="I16" s="17">
        <v>42</v>
      </c>
      <c r="J16" s="17">
        <v>67</v>
      </c>
      <c r="K16" s="17">
        <v>60</v>
      </c>
      <c r="L16" s="95"/>
      <c r="M16" s="17">
        <v>0</v>
      </c>
      <c r="N16" s="17">
        <v>69</v>
      </c>
      <c r="O16" s="17">
        <v>152</v>
      </c>
      <c r="P16" s="58">
        <v>522</v>
      </c>
      <c r="Q16" s="1"/>
      <c r="R16" s="1"/>
      <c r="S16" s="72"/>
      <c r="T16" s="1"/>
      <c r="U16" s="1"/>
      <c r="V16" s="1"/>
      <c r="W16" s="1"/>
      <c r="X16" s="1"/>
      <c r="Y16" s="1"/>
      <c r="Z16" s="1"/>
      <c r="AA16" s="1"/>
    </row>
    <row r="17" spans="1:34" x14ac:dyDescent="0.25">
      <c r="A17" s="10">
        <v>49</v>
      </c>
      <c r="B17" s="1" t="s">
        <v>88</v>
      </c>
      <c r="C17" s="17">
        <v>1</v>
      </c>
      <c r="D17" s="17">
        <v>4</v>
      </c>
      <c r="E17" s="17">
        <v>5</v>
      </c>
      <c r="F17" s="17">
        <v>9</v>
      </c>
      <c r="G17" s="17">
        <v>8</v>
      </c>
      <c r="H17" s="17">
        <v>5</v>
      </c>
      <c r="I17" s="17">
        <v>5</v>
      </c>
      <c r="J17" s="17">
        <v>0</v>
      </c>
      <c r="K17" s="17">
        <v>0</v>
      </c>
      <c r="L17" s="95"/>
      <c r="M17" s="17">
        <v>0</v>
      </c>
      <c r="N17" s="17">
        <v>9</v>
      </c>
      <c r="O17" s="17">
        <v>6</v>
      </c>
      <c r="P17" s="58">
        <v>52</v>
      </c>
      <c r="Q17" s="1"/>
      <c r="R17" s="1"/>
      <c r="S17" s="72"/>
      <c r="T17" s="1"/>
      <c r="U17" s="1"/>
      <c r="V17" s="1"/>
      <c r="W17" s="1"/>
      <c r="X17" s="1"/>
      <c r="Y17" s="1"/>
      <c r="Z17" s="1"/>
      <c r="AA17" s="1"/>
    </row>
    <row r="18" spans="1:34" x14ac:dyDescent="0.25">
      <c r="A18" s="10">
        <v>51</v>
      </c>
      <c r="B18" s="1" t="s">
        <v>98</v>
      </c>
      <c r="C18" s="17">
        <v>0</v>
      </c>
      <c r="D18" s="17">
        <v>0</v>
      </c>
      <c r="E18" s="17">
        <v>1</v>
      </c>
      <c r="F18" s="17">
        <v>2</v>
      </c>
      <c r="G18" s="17">
        <v>0</v>
      </c>
      <c r="H18" s="17">
        <v>3</v>
      </c>
      <c r="I18" s="17">
        <v>1</v>
      </c>
      <c r="J18" s="17">
        <v>1</v>
      </c>
      <c r="K18" s="17">
        <v>0</v>
      </c>
      <c r="L18" s="95"/>
      <c r="M18" s="17">
        <v>0</v>
      </c>
      <c r="N18" s="17">
        <v>0</v>
      </c>
      <c r="O18" s="17">
        <v>0</v>
      </c>
      <c r="P18" s="58">
        <v>8</v>
      </c>
      <c r="Q18" s="1"/>
      <c r="R18" s="1"/>
      <c r="S18" s="72"/>
      <c r="T18" s="1"/>
      <c r="U18" s="1"/>
      <c r="V18" s="1"/>
      <c r="W18" s="1"/>
      <c r="X18" s="1"/>
      <c r="Y18" s="1"/>
      <c r="Z18" s="1"/>
      <c r="AA18" s="1"/>
    </row>
    <row r="19" spans="1:34" x14ac:dyDescent="0.25">
      <c r="A19" s="10">
        <v>55</v>
      </c>
      <c r="B19" s="1" t="s">
        <v>89</v>
      </c>
      <c r="C19" s="17">
        <v>0</v>
      </c>
      <c r="D19" s="17">
        <v>1</v>
      </c>
      <c r="E19" s="17">
        <v>3</v>
      </c>
      <c r="F19" s="17">
        <v>0</v>
      </c>
      <c r="G19" s="17">
        <v>2</v>
      </c>
      <c r="H19" s="17">
        <v>0</v>
      </c>
      <c r="I19" s="17">
        <v>3</v>
      </c>
      <c r="J19" s="17">
        <v>0</v>
      </c>
      <c r="K19" s="17">
        <v>0</v>
      </c>
      <c r="L19" s="95"/>
      <c r="M19" s="17">
        <v>0</v>
      </c>
      <c r="N19" s="17">
        <v>3</v>
      </c>
      <c r="O19" s="17">
        <v>12</v>
      </c>
      <c r="P19" s="58">
        <v>24</v>
      </c>
      <c r="Q19" s="1"/>
      <c r="R19" s="1"/>
      <c r="S19" s="72"/>
      <c r="T19" s="1"/>
      <c r="U19" s="1"/>
      <c r="V19" s="1"/>
      <c r="W19" s="1"/>
      <c r="X19" s="1"/>
      <c r="Y19" s="1"/>
      <c r="Z19" s="1"/>
      <c r="AA19" s="1"/>
    </row>
    <row r="20" spans="1:34" x14ac:dyDescent="0.25">
      <c r="A20" s="10">
        <v>672</v>
      </c>
      <c r="B20" s="17" t="s">
        <v>90</v>
      </c>
      <c r="C20" s="17">
        <v>0</v>
      </c>
      <c r="D20" s="17">
        <v>0</v>
      </c>
      <c r="E20" s="17">
        <v>0</v>
      </c>
      <c r="F20" s="17">
        <v>3</v>
      </c>
      <c r="G20" s="17">
        <v>6</v>
      </c>
      <c r="H20" s="17">
        <v>6</v>
      </c>
      <c r="I20" s="17">
        <v>11</v>
      </c>
      <c r="J20" s="17">
        <v>18</v>
      </c>
      <c r="K20" s="17">
        <v>14</v>
      </c>
      <c r="L20" s="95"/>
      <c r="M20" s="17">
        <v>0</v>
      </c>
      <c r="N20" s="17">
        <v>0</v>
      </c>
      <c r="O20" s="17">
        <v>0</v>
      </c>
      <c r="P20" s="58">
        <v>58</v>
      </c>
      <c r="Q20" s="1"/>
      <c r="R20" s="1"/>
      <c r="S20" s="72"/>
      <c r="T20" s="1"/>
      <c r="U20" s="1"/>
      <c r="V20" s="1"/>
      <c r="W20" s="1"/>
      <c r="X20" s="1"/>
      <c r="Y20" s="1"/>
      <c r="Z20" s="1"/>
      <c r="AA20" s="1"/>
    </row>
    <row r="21" spans="1:34" ht="16.5" thickBot="1" x14ac:dyDescent="0.3">
      <c r="A21" s="10">
        <v>673</v>
      </c>
      <c r="B21" s="86" t="s">
        <v>129</v>
      </c>
      <c r="C21" s="86">
        <v>0</v>
      </c>
      <c r="D21" s="86">
        <v>0</v>
      </c>
      <c r="E21" s="86">
        <v>0</v>
      </c>
      <c r="F21" s="86">
        <v>0</v>
      </c>
      <c r="G21" s="86">
        <v>0</v>
      </c>
      <c r="H21" s="86">
        <v>0</v>
      </c>
      <c r="I21" s="86">
        <v>0</v>
      </c>
      <c r="J21" s="86">
        <v>0</v>
      </c>
      <c r="K21" s="86">
        <v>0</v>
      </c>
      <c r="L21" s="96"/>
      <c r="M21" s="86">
        <v>0</v>
      </c>
      <c r="N21" s="86">
        <v>0</v>
      </c>
      <c r="O21" s="86">
        <v>6</v>
      </c>
      <c r="P21" s="87">
        <v>6</v>
      </c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34" ht="16.5" thickTop="1" x14ac:dyDescent="0.25">
      <c r="B22" s="10" t="s">
        <v>2</v>
      </c>
      <c r="C22" s="58">
        <v>18</v>
      </c>
      <c r="D22" s="58">
        <v>121</v>
      </c>
      <c r="E22" s="58">
        <v>294</v>
      </c>
      <c r="F22" s="58">
        <v>368</v>
      </c>
      <c r="G22" s="58">
        <v>510</v>
      </c>
      <c r="H22" s="58">
        <v>482</v>
      </c>
      <c r="I22" s="58">
        <v>522</v>
      </c>
      <c r="J22" s="58">
        <v>536</v>
      </c>
      <c r="K22" s="58">
        <v>393</v>
      </c>
      <c r="L22" s="58"/>
      <c r="M22" s="58">
        <v>4</v>
      </c>
      <c r="N22" s="58">
        <v>1378</v>
      </c>
      <c r="O22" s="58">
        <v>2360</v>
      </c>
      <c r="P22" s="58">
        <v>6986</v>
      </c>
      <c r="Q22" s="58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34" x14ac:dyDescent="0.25">
      <c r="B23" s="18"/>
      <c r="C23" s="19"/>
      <c r="D23" s="19"/>
      <c r="E23" s="19"/>
      <c r="F23" s="19"/>
      <c r="G23" s="19"/>
      <c r="H23" s="19"/>
      <c r="I23" s="19"/>
      <c r="J23" s="19"/>
      <c r="K23" s="20"/>
      <c r="L23" s="20"/>
      <c r="M23" s="20"/>
      <c r="N23" s="20"/>
      <c r="O23" s="20"/>
      <c r="P23" s="20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85"/>
      <c r="AB23" s="85"/>
      <c r="AC23" s="85"/>
      <c r="AD23" s="85"/>
      <c r="AE23" s="85"/>
      <c r="AF23" s="85"/>
      <c r="AG23" s="85"/>
      <c r="AH23" s="69"/>
    </row>
    <row r="24" spans="1:34" x14ac:dyDescent="0.25">
      <c r="B24" s="18"/>
      <c r="C24" s="19"/>
      <c r="D24" s="19"/>
      <c r="E24" s="19"/>
      <c r="F24" s="19"/>
      <c r="G24" s="19"/>
      <c r="H24" s="19"/>
      <c r="I24" s="19"/>
      <c r="J24" s="19"/>
      <c r="K24" s="20"/>
      <c r="L24" s="20"/>
      <c r="M24" s="20"/>
      <c r="N24" s="20"/>
      <c r="O24" s="20"/>
      <c r="P24" s="20"/>
      <c r="Q24" s="23"/>
      <c r="R24" s="23"/>
      <c r="S24" s="23"/>
      <c r="T24" s="23"/>
      <c r="U24" s="23"/>
      <c r="V24" s="23"/>
      <c r="W24" s="23"/>
      <c r="X24" s="23"/>
      <c r="Y24" s="23"/>
      <c r="Z24" s="23"/>
      <c r="AB24" s="11"/>
      <c r="AC24" s="11"/>
      <c r="AD24" s="11"/>
      <c r="AE24" s="11"/>
      <c r="AF24" s="11"/>
      <c r="AG24" s="11"/>
      <c r="AH24" s="60"/>
    </row>
    <row r="25" spans="1:34" x14ac:dyDescent="0.25">
      <c r="B25" s="1"/>
    </row>
    <row r="26" spans="1:34" x14ac:dyDescent="0.25">
      <c r="B26" s="1"/>
    </row>
    <row r="27" spans="1:34" x14ac:dyDescent="0.25">
      <c r="B27" s="10" t="s">
        <v>122</v>
      </c>
    </row>
    <row r="28" spans="1:34" x14ac:dyDescent="0.25">
      <c r="B28" s="1"/>
      <c r="C28" s="161" t="s">
        <v>124</v>
      </c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84"/>
      <c r="R28" s="84"/>
      <c r="S28" s="84"/>
      <c r="T28" s="84"/>
      <c r="U28" s="84"/>
      <c r="V28" s="84"/>
      <c r="W28" s="84"/>
      <c r="X28" s="84"/>
      <c r="Y28" s="84"/>
      <c r="Z28" s="1"/>
      <c r="AA28" s="1"/>
    </row>
    <row r="29" spans="1:34" x14ac:dyDescent="0.25">
      <c r="B29" s="15"/>
      <c r="C29" s="158">
        <v>2023</v>
      </c>
      <c r="D29" s="158"/>
      <c r="E29" s="158"/>
      <c r="F29" s="158"/>
      <c r="G29" s="158"/>
      <c r="H29" s="158"/>
      <c r="I29" s="158"/>
      <c r="J29" s="158"/>
      <c r="K29" s="158"/>
      <c r="L29" s="93"/>
      <c r="M29" s="159">
        <v>2024</v>
      </c>
      <c r="N29" s="158"/>
      <c r="O29" s="160"/>
      <c r="P29" s="162" t="s">
        <v>46</v>
      </c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4" x14ac:dyDescent="0.25">
      <c r="B30" s="15"/>
      <c r="C30" s="16" t="s">
        <v>130</v>
      </c>
      <c r="D30" s="16" t="s">
        <v>131</v>
      </c>
      <c r="E30" s="16" t="s">
        <v>5</v>
      </c>
      <c r="F30" s="16" t="s">
        <v>6</v>
      </c>
      <c r="G30" s="16" t="s">
        <v>10</v>
      </c>
      <c r="H30" s="16" t="s">
        <v>83</v>
      </c>
      <c r="I30" s="16" t="s">
        <v>91</v>
      </c>
      <c r="J30" s="16" t="s">
        <v>132</v>
      </c>
      <c r="K30" s="16" t="s">
        <v>133</v>
      </c>
      <c r="L30" s="16"/>
      <c r="M30" s="100" t="s">
        <v>83</v>
      </c>
      <c r="N30" s="16" t="s">
        <v>132</v>
      </c>
      <c r="O30" s="101" t="s">
        <v>133</v>
      </c>
      <c r="P30" s="163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4" x14ac:dyDescent="0.25">
      <c r="A31" s="10">
        <v>1</v>
      </c>
      <c r="B31" s="1" t="s">
        <v>11</v>
      </c>
      <c r="C31" s="17">
        <v>774.52470000000005</v>
      </c>
      <c r="D31" s="17">
        <v>5618.0446000000002</v>
      </c>
      <c r="E31" s="17">
        <v>8073.2444500000001</v>
      </c>
      <c r="F31" s="17">
        <v>10486.9429</v>
      </c>
      <c r="G31" s="17">
        <v>6244.5844999999999</v>
      </c>
      <c r="H31" s="17">
        <v>12968.66562</v>
      </c>
      <c r="I31" s="17">
        <v>7088.87752</v>
      </c>
      <c r="J31" s="17">
        <v>4621.6131999999998</v>
      </c>
      <c r="K31" s="17">
        <v>2438.5479</v>
      </c>
      <c r="L31" s="94"/>
      <c r="M31" s="17">
        <v>239.50839999999999</v>
      </c>
      <c r="N31" s="17">
        <v>8442.3281000000006</v>
      </c>
      <c r="O31" s="17">
        <v>5703.7658199999996</v>
      </c>
      <c r="P31" s="58">
        <v>72700.647750000004</v>
      </c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4" x14ac:dyDescent="0.25">
      <c r="A32" s="10">
        <v>9</v>
      </c>
      <c r="B32" s="1" t="s">
        <v>109</v>
      </c>
      <c r="C32" s="17">
        <v>0</v>
      </c>
      <c r="D32" s="17">
        <v>2035.5651</v>
      </c>
      <c r="E32" s="17">
        <v>2085.0962500000001</v>
      </c>
      <c r="F32" s="17">
        <v>12596.5594</v>
      </c>
      <c r="G32" s="17">
        <v>1923.5974000000001</v>
      </c>
      <c r="H32" s="17">
        <v>6210.6065699999999</v>
      </c>
      <c r="I32" s="17">
        <v>3689.6042400000001</v>
      </c>
      <c r="J32" s="17">
        <v>4749.9844999999996</v>
      </c>
      <c r="K32" s="17">
        <v>7770.8206</v>
      </c>
      <c r="L32" s="95"/>
      <c r="M32" s="17">
        <v>0</v>
      </c>
      <c r="N32" s="17">
        <v>6013.0042999999996</v>
      </c>
      <c r="O32" s="17">
        <v>16275.834000000001</v>
      </c>
      <c r="P32" s="58">
        <v>63350.672160000002</v>
      </c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x14ac:dyDescent="0.25">
      <c r="A33" s="10">
        <v>12</v>
      </c>
      <c r="B33" s="1" t="s">
        <v>84</v>
      </c>
      <c r="C33" s="17">
        <v>11507.380499999999</v>
      </c>
      <c r="D33" s="17">
        <v>12652.409100000001</v>
      </c>
      <c r="E33" s="17">
        <v>24948.819339999998</v>
      </c>
      <c r="F33" s="17">
        <v>27498.016500000002</v>
      </c>
      <c r="G33" s="17">
        <v>31328.958600000002</v>
      </c>
      <c r="H33" s="17">
        <v>33984.782200000001</v>
      </c>
      <c r="I33" s="17">
        <v>32375.677380000001</v>
      </c>
      <c r="J33" s="17">
        <v>29410.351500000001</v>
      </c>
      <c r="K33" s="17">
        <v>21293.249500000002</v>
      </c>
      <c r="L33" s="95"/>
      <c r="M33" s="17">
        <v>0</v>
      </c>
      <c r="N33" s="17">
        <v>32099.676599999999</v>
      </c>
      <c r="O33" s="17">
        <v>58985.082090000004</v>
      </c>
      <c r="P33" s="58">
        <v>316084.40333</v>
      </c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x14ac:dyDescent="0.25">
      <c r="A34" s="10">
        <v>14</v>
      </c>
      <c r="B34" s="1" t="s">
        <v>128</v>
      </c>
      <c r="C34" s="17">
        <v>0</v>
      </c>
      <c r="D34" s="17">
        <v>0</v>
      </c>
      <c r="E34" s="17">
        <v>0</v>
      </c>
      <c r="F34" s="17">
        <v>3215</v>
      </c>
      <c r="G34" s="17">
        <v>435.85379999999998</v>
      </c>
      <c r="H34" s="17">
        <v>234.92948000000001</v>
      </c>
      <c r="I34" s="17">
        <v>449.38234</v>
      </c>
      <c r="J34" s="17">
        <v>457.58159999999998</v>
      </c>
      <c r="K34" s="17">
        <v>847.27350000000001</v>
      </c>
      <c r="L34" s="95"/>
      <c r="M34" s="17">
        <v>0</v>
      </c>
      <c r="N34" s="17">
        <v>671.98540000000003</v>
      </c>
      <c r="O34" s="17">
        <v>331.74608000000001</v>
      </c>
      <c r="P34" s="58">
        <v>6643.7521699999998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x14ac:dyDescent="0.25">
      <c r="A35" s="10">
        <v>16</v>
      </c>
      <c r="B35" s="1" t="s">
        <v>85</v>
      </c>
      <c r="C35" s="17">
        <v>0</v>
      </c>
      <c r="D35" s="17">
        <v>5085.7646000000004</v>
      </c>
      <c r="E35" s="17">
        <v>12193.55731</v>
      </c>
      <c r="F35" s="17">
        <v>14473.788200000001</v>
      </c>
      <c r="G35" s="17">
        <v>2953.5956999999999</v>
      </c>
      <c r="H35" s="17">
        <v>92.670540000000003</v>
      </c>
      <c r="I35" s="17">
        <v>721.96628999999996</v>
      </c>
      <c r="J35" s="17">
        <v>691.81859999999995</v>
      </c>
      <c r="K35" s="17">
        <v>1269.2523000000001</v>
      </c>
      <c r="L35" s="95"/>
      <c r="M35" s="17">
        <v>0</v>
      </c>
      <c r="N35" s="17">
        <v>0</v>
      </c>
      <c r="O35" s="17">
        <v>0</v>
      </c>
      <c r="P35" s="58">
        <v>37482.413509999998</v>
      </c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x14ac:dyDescent="0.25">
      <c r="A36" s="10">
        <v>28</v>
      </c>
      <c r="B36" s="1" t="s">
        <v>86</v>
      </c>
      <c r="C36" s="17">
        <v>0</v>
      </c>
      <c r="D36" s="17">
        <v>438.3399</v>
      </c>
      <c r="E36" s="17">
        <v>1335.1924300000001</v>
      </c>
      <c r="F36" s="17">
        <v>2658.0203999999999</v>
      </c>
      <c r="G36" s="17">
        <v>3040.3411000000001</v>
      </c>
      <c r="H36" s="17">
        <v>9999.7211599999991</v>
      </c>
      <c r="I36" s="17">
        <v>1605.0579399999999</v>
      </c>
      <c r="J36" s="17">
        <v>1592.9231</v>
      </c>
      <c r="K36" s="17">
        <v>1641.5528999999999</v>
      </c>
      <c r="L36" s="95"/>
      <c r="M36" s="17">
        <v>0</v>
      </c>
      <c r="N36" s="17">
        <v>2203.7809999999999</v>
      </c>
      <c r="O36" s="17">
        <v>2837.3402000000001</v>
      </c>
      <c r="P36" s="58">
        <v>27352.270069999999</v>
      </c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x14ac:dyDescent="0.25">
      <c r="A37" s="10">
        <v>37</v>
      </c>
      <c r="B37" s="1" t="s">
        <v>110</v>
      </c>
      <c r="C37" s="17">
        <v>0</v>
      </c>
      <c r="D37" s="17">
        <v>0</v>
      </c>
      <c r="E37" s="17">
        <v>0</v>
      </c>
      <c r="F37" s="17">
        <v>3935.2015000000001</v>
      </c>
      <c r="G37" s="17">
        <v>7161.6454000000003</v>
      </c>
      <c r="H37" s="17">
        <v>4499.2074899999998</v>
      </c>
      <c r="I37" s="17">
        <v>3406.5416500000001</v>
      </c>
      <c r="J37" s="17">
        <v>3717.1334999999999</v>
      </c>
      <c r="K37" s="17">
        <v>911.86030000000005</v>
      </c>
      <c r="L37" s="95"/>
      <c r="M37" s="17">
        <v>0</v>
      </c>
      <c r="N37" s="17">
        <v>698.08540000000005</v>
      </c>
      <c r="O37" s="17">
        <v>1611.5141100000001</v>
      </c>
      <c r="P37" s="58">
        <v>25941.189310000002</v>
      </c>
      <c r="Q37" s="1"/>
      <c r="R37" s="1"/>
      <c r="S37" s="72"/>
      <c r="T37" s="1"/>
      <c r="U37" s="1"/>
      <c r="V37" s="1"/>
      <c r="W37" s="1"/>
      <c r="X37" s="1"/>
      <c r="Y37" s="1"/>
      <c r="Z37" s="1"/>
      <c r="AA37" s="1"/>
    </row>
    <row r="38" spans="1:27" x14ac:dyDescent="0.25">
      <c r="A38" s="10">
        <v>39</v>
      </c>
      <c r="B38" s="1" t="s">
        <v>87</v>
      </c>
      <c r="C38" s="17">
        <v>0</v>
      </c>
      <c r="D38" s="17">
        <v>390.11939999999998</v>
      </c>
      <c r="E38" s="17">
        <v>2009.29748</v>
      </c>
      <c r="F38" s="17">
        <v>3130.0164</v>
      </c>
      <c r="G38" s="17">
        <v>5372.1916000000001</v>
      </c>
      <c r="H38" s="17">
        <v>4899.5458200000003</v>
      </c>
      <c r="I38" s="17">
        <v>4218.4398600000004</v>
      </c>
      <c r="J38" s="17">
        <v>6769.8054000000002</v>
      </c>
      <c r="K38" s="17">
        <v>5595.0290999999997</v>
      </c>
      <c r="L38" s="95"/>
      <c r="M38" s="17">
        <v>0</v>
      </c>
      <c r="N38" s="17">
        <v>7320.1993000000002</v>
      </c>
      <c r="O38" s="17">
        <v>15617.541579999999</v>
      </c>
      <c r="P38" s="58">
        <v>55322.185980000002</v>
      </c>
      <c r="Q38" s="1"/>
      <c r="R38" s="1"/>
      <c r="S38" s="72"/>
      <c r="T38" s="1"/>
      <c r="U38" s="1"/>
      <c r="V38" s="1"/>
      <c r="W38" s="1"/>
      <c r="X38" s="1"/>
      <c r="Y38" s="1"/>
      <c r="Z38" s="1"/>
      <c r="AA38" s="1"/>
    </row>
    <row r="39" spans="1:27" x14ac:dyDescent="0.25">
      <c r="A39" s="10">
        <v>49</v>
      </c>
      <c r="B39" s="1" t="s">
        <v>88</v>
      </c>
      <c r="C39" s="17">
        <v>101.8552</v>
      </c>
      <c r="D39" s="17">
        <v>1664.5635</v>
      </c>
      <c r="E39" s="17">
        <v>996.70290999999997</v>
      </c>
      <c r="F39" s="17">
        <v>915.54169999999999</v>
      </c>
      <c r="G39" s="17">
        <v>1579.2543000000001</v>
      </c>
      <c r="H39" s="17">
        <v>505.29777000000001</v>
      </c>
      <c r="I39" s="17">
        <v>466.40705000000003</v>
      </c>
      <c r="J39" s="17">
        <v>0</v>
      </c>
      <c r="K39" s="17">
        <v>0</v>
      </c>
      <c r="L39" s="95"/>
      <c r="M39" s="17">
        <v>0</v>
      </c>
      <c r="N39" s="17">
        <v>2337.6913</v>
      </c>
      <c r="O39" s="17">
        <v>6190.5296099999996</v>
      </c>
      <c r="P39" s="58">
        <v>14757.843210000001</v>
      </c>
      <c r="Q39" s="1"/>
      <c r="R39" s="1"/>
      <c r="S39" s="72"/>
      <c r="T39" s="1"/>
      <c r="U39" s="1"/>
      <c r="V39" s="1"/>
      <c r="W39" s="1"/>
      <c r="X39" s="1"/>
      <c r="Y39" s="1"/>
      <c r="Z39" s="1"/>
      <c r="AA39" s="1"/>
    </row>
    <row r="40" spans="1:27" x14ac:dyDescent="0.25">
      <c r="A40" s="10">
        <v>51</v>
      </c>
      <c r="B40" s="1" t="s">
        <v>98</v>
      </c>
      <c r="C40" s="17">
        <v>0</v>
      </c>
      <c r="D40" s="17">
        <v>0</v>
      </c>
      <c r="E40" s="17">
        <v>97.985110000000006</v>
      </c>
      <c r="F40" s="17">
        <v>150.0395</v>
      </c>
      <c r="G40" s="17">
        <v>0</v>
      </c>
      <c r="H40" s="17">
        <v>324.60118999999997</v>
      </c>
      <c r="I40" s="17">
        <v>55.103450000000002</v>
      </c>
      <c r="J40" s="17">
        <v>118.1708</v>
      </c>
      <c r="K40" s="17">
        <v>0</v>
      </c>
      <c r="L40" s="95"/>
      <c r="M40" s="17">
        <v>0</v>
      </c>
      <c r="N40" s="17">
        <v>0</v>
      </c>
      <c r="O40" s="17">
        <v>0</v>
      </c>
      <c r="P40" s="58">
        <v>745.89999</v>
      </c>
      <c r="Q40" s="1"/>
      <c r="R40" s="1"/>
      <c r="S40" s="72"/>
      <c r="T40" s="1"/>
      <c r="U40" s="1"/>
      <c r="V40" s="1"/>
      <c r="W40" s="1"/>
      <c r="X40" s="1"/>
      <c r="Y40" s="1"/>
      <c r="Z40" s="1"/>
      <c r="AA40" s="1"/>
    </row>
    <row r="41" spans="1:27" x14ac:dyDescent="0.25">
      <c r="A41" s="10">
        <v>55</v>
      </c>
      <c r="B41" s="1" t="s">
        <v>89</v>
      </c>
      <c r="C41" s="17">
        <v>0</v>
      </c>
      <c r="D41" s="17">
        <v>200</v>
      </c>
      <c r="E41" s="17">
        <v>450</v>
      </c>
      <c r="F41" s="17">
        <v>0</v>
      </c>
      <c r="G41" s="17">
        <v>515</v>
      </c>
      <c r="H41" s="17">
        <v>0</v>
      </c>
      <c r="I41" s="17">
        <v>431</v>
      </c>
      <c r="J41" s="17">
        <v>0</v>
      </c>
      <c r="K41" s="17">
        <v>0</v>
      </c>
      <c r="L41" s="95"/>
      <c r="M41" s="17">
        <v>0</v>
      </c>
      <c r="N41" s="17">
        <v>7158.3338000000003</v>
      </c>
      <c r="O41" s="17">
        <v>12605.11292</v>
      </c>
      <c r="P41" s="58">
        <v>21359.44672</v>
      </c>
      <c r="Q41" s="1"/>
      <c r="R41" s="1"/>
      <c r="S41" s="72"/>
      <c r="T41" s="1"/>
      <c r="U41" s="1"/>
      <c r="V41" s="1"/>
      <c r="W41" s="1"/>
      <c r="X41" s="1"/>
      <c r="Y41" s="1"/>
      <c r="Z41" s="1"/>
      <c r="AA41" s="1"/>
    </row>
    <row r="42" spans="1:27" x14ac:dyDescent="0.25">
      <c r="A42" s="10">
        <v>672</v>
      </c>
      <c r="B42" s="17" t="s">
        <v>90</v>
      </c>
      <c r="C42" s="17">
        <v>0</v>
      </c>
      <c r="D42" s="17">
        <v>0</v>
      </c>
      <c r="E42" s="17">
        <v>0</v>
      </c>
      <c r="F42" s="17">
        <v>298.00959999999998</v>
      </c>
      <c r="G42" s="17">
        <v>443.2697</v>
      </c>
      <c r="H42" s="17">
        <v>534.91826000000003</v>
      </c>
      <c r="I42" s="17">
        <v>850.41314</v>
      </c>
      <c r="J42" s="17">
        <v>1558.5483999999999</v>
      </c>
      <c r="K42" s="17">
        <v>1278.5853</v>
      </c>
      <c r="L42" s="95"/>
      <c r="M42" s="17">
        <v>0</v>
      </c>
      <c r="N42" s="17">
        <v>0</v>
      </c>
      <c r="O42" s="17">
        <v>0</v>
      </c>
      <c r="P42" s="58">
        <v>4963.7443899999998</v>
      </c>
      <c r="Q42" s="1"/>
      <c r="R42" s="1"/>
      <c r="S42" s="72"/>
      <c r="T42" s="1"/>
      <c r="U42" s="1"/>
      <c r="V42" s="1"/>
      <c r="W42" s="1"/>
      <c r="X42" s="1"/>
      <c r="Y42" s="1"/>
      <c r="Z42" s="1"/>
      <c r="AA42" s="1"/>
    </row>
    <row r="43" spans="1:27" ht="16.5" thickBot="1" x14ac:dyDescent="0.3">
      <c r="A43" s="10">
        <v>673</v>
      </c>
      <c r="B43" s="86" t="s">
        <v>129</v>
      </c>
      <c r="C43" s="86">
        <v>0</v>
      </c>
      <c r="D43" s="86">
        <v>0</v>
      </c>
      <c r="E43" s="86">
        <v>0</v>
      </c>
      <c r="F43" s="86">
        <v>0</v>
      </c>
      <c r="G43" s="86">
        <v>0</v>
      </c>
      <c r="H43" s="86">
        <v>0</v>
      </c>
      <c r="I43" s="86">
        <v>0</v>
      </c>
      <c r="J43" s="86">
        <v>0</v>
      </c>
      <c r="K43" s="86">
        <v>0</v>
      </c>
      <c r="L43" s="96"/>
      <c r="M43" s="86">
        <v>0</v>
      </c>
      <c r="N43" s="86">
        <v>0</v>
      </c>
      <c r="O43" s="86">
        <v>12.862880000000001</v>
      </c>
      <c r="P43" s="87">
        <v>12.862880000000001</v>
      </c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6.5" thickTop="1" x14ac:dyDescent="0.25">
      <c r="B44" s="10" t="s">
        <v>2</v>
      </c>
      <c r="C44" s="58">
        <v>12383.760399999999</v>
      </c>
      <c r="D44" s="58">
        <v>28084.806199999999</v>
      </c>
      <c r="E44" s="58">
        <v>52189.895279999997</v>
      </c>
      <c r="F44" s="58">
        <v>79357.135899999994</v>
      </c>
      <c r="G44" s="58">
        <v>60998.292000000001</v>
      </c>
      <c r="H44" s="58">
        <v>74254.946110000004</v>
      </c>
      <c r="I44" s="58">
        <v>55358.470860000001</v>
      </c>
      <c r="J44" s="58">
        <v>53687.930500000002</v>
      </c>
      <c r="K44" s="58">
        <v>43046.171399999999</v>
      </c>
      <c r="L44" s="58"/>
      <c r="M44" s="58">
        <v>239.50839999999999</v>
      </c>
      <c r="N44" s="58">
        <v>66945.085099999997</v>
      </c>
      <c r="O44" s="58">
        <v>120171.32928999999</v>
      </c>
      <c r="P44" s="58">
        <v>646717.33146999998</v>
      </c>
      <c r="Q44" s="58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x14ac:dyDescent="0.25">
      <c r="B45" s="18"/>
      <c r="C45" s="19"/>
      <c r="D45" s="19"/>
      <c r="E45" s="19"/>
      <c r="F45" s="19"/>
      <c r="G45" s="19"/>
      <c r="H45" s="19"/>
      <c r="I45" s="19"/>
      <c r="J45" s="19"/>
      <c r="K45" s="20"/>
      <c r="L45" s="20"/>
      <c r="M45" s="20"/>
      <c r="N45" s="20"/>
      <c r="O45" s="20"/>
      <c r="P45" s="20"/>
    </row>
    <row r="46" spans="1:27" x14ac:dyDescent="0.25">
      <c r="B46" s="18"/>
      <c r="C46" s="19"/>
      <c r="D46" s="19"/>
      <c r="E46" s="19"/>
      <c r="F46" s="19"/>
      <c r="G46" s="19"/>
      <c r="H46" s="19"/>
      <c r="I46" s="19"/>
      <c r="J46" s="19"/>
      <c r="K46" s="20"/>
      <c r="L46" s="20"/>
      <c r="M46" s="20"/>
      <c r="N46" s="20"/>
      <c r="O46" s="20"/>
      <c r="P46" s="20"/>
    </row>
    <row r="47" spans="1:27" x14ac:dyDescent="0.25">
      <c r="B47" s="18"/>
      <c r="C47" s="19"/>
      <c r="D47" s="19"/>
      <c r="E47" s="19"/>
      <c r="F47" s="19"/>
      <c r="G47" s="19"/>
      <c r="H47" s="19"/>
      <c r="I47" s="19"/>
      <c r="J47" s="19"/>
      <c r="K47" s="20"/>
      <c r="L47" s="20"/>
      <c r="M47" s="20"/>
      <c r="N47" s="20"/>
      <c r="O47" s="20"/>
      <c r="P47" s="20"/>
    </row>
    <row r="48" spans="1:27" x14ac:dyDescent="0.25">
      <c r="B48" s="1"/>
    </row>
    <row r="49" spans="1:27" x14ac:dyDescent="0.25">
      <c r="B49" s="10" t="s">
        <v>9</v>
      </c>
    </row>
    <row r="50" spans="1:27" x14ac:dyDescent="0.25">
      <c r="B50" s="1"/>
      <c r="C50" s="161" t="s">
        <v>135</v>
      </c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  <c r="Q50" s="84"/>
      <c r="R50" s="84"/>
      <c r="S50" s="84"/>
      <c r="T50" s="84"/>
      <c r="U50" s="84"/>
      <c r="V50" s="84"/>
      <c r="W50" s="84"/>
      <c r="X50" s="84"/>
      <c r="Y50" s="84"/>
      <c r="Z50" s="1"/>
      <c r="AA50" s="1"/>
    </row>
    <row r="51" spans="1:27" x14ac:dyDescent="0.25">
      <c r="B51" s="15"/>
      <c r="C51" s="158">
        <v>2023</v>
      </c>
      <c r="D51" s="158"/>
      <c r="E51" s="158"/>
      <c r="F51" s="158"/>
      <c r="G51" s="158"/>
      <c r="H51" s="158"/>
      <c r="I51" s="158"/>
      <c r="J51" s="158"/>
      <c r="K51" s="158"/>
      <c r="L51" s="93"/>
      <c r="M51" s="159">
        <v>2024</v>
      </c>
      <c r="N51" s="158"/>
      <c r="O51" s="160"/>
      <c r="P51" s="162" t="s">
        <v>46</v>
      </c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x14ac:dyDescent="0.25">
      <c r="B52" s="15"/>
      <c r="C52" s="16" t="s">
        <v>130</v>
      </c>
      <c r="D52" s="16" t="s">
        <v>131</v>
      </c>
      <c r="E52" s="16" t="s">
        <v>5</v>
      </c>
      <c r="F52" s="16" t="s">
        <v>6</v>
      </c>
      <c r="G52" s="16" t="s">
        <v>10</v>
      </c>
      <c r="H52" s="16" t="s">
        <v>83</v>
      </c>
      <c r="I52" s="16" t="s">
        <v>91</v>
      </c>
      <c r="J52" s="16" t="s">
        <v>132</v>
      </c>
      <c r="K52" s="16" t="s">
        <v>133</v>
      </c>
      <c r="L52" s="16"/>
      <c r="M52" s="100" t="s">
        <v>83</v>
      </c>
      <c r="N52" s="16" t="s">
        <v>132</v>
      </c>
      <c r="O52" s="101" t="s">
        <v>133</v>
      </c>
      <c r="P52" s="163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x14ac:dyDescent="0.25">
      <c r="A53" s="10">
        <v>1</v>
      </c>
      <c r="B53" s="1" t="s">
        <v>11</v>
      </c>
      <c r="C53" s="17">
        <v>3</v>
      </c>
      <c r="D53" s="17">
        <v>13</v>
      </c>
      <c r="E53" s="17">
        <v>17</v>
      </c>
      <c r="F53" s="17">
        <v>15</v>
      </c>
      <c r="G53" s="17">
        <v>15</v>
      </c>
      <c r="H53" s="17">
        <v>16</v>
      </c>
      <c r="I53" s="17">
        <v>16</v>
      </c>
      <c r="J53" s="17">
        <v>15</v>
      </c>
      <c r="K53" s="17">
        <v>5</v>
      </c>
      <c r="L53" s="94"/>
      <c r="M53" s="17">
        <v>4</v>
      </c>
      <c r="N53" s="17">
        <v>56</v>
      </c>
      <c r="O53" s="17">
        <v>156</v>
      </c>
      <c r="P53" s="58">
        <v>292</v>
      </c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x14ac:dyDescent="0.25">
      <c r="A54" s="10">
        <v>9</v>
      </c>
      <c r="B54" s="1" t="s">
        <v>109</v>
      </c>
      <c r="C54" s="17">
        <v>0</v>
      </c>
      <c r="D54" s="17">
        <v>6</v>
      </c>
      <c r="E54" s="17">
        <v>11</v>
      </c>
      <c r="F54" s="17">
        <v>16</v>
      </c>
      <c r="G54" s="17">
        <v>14</v>
      </c>
      <c r="H54" s="17">
        <v>15</v>
      </c>
      <c r="I54" s="17">
        <v>15</v>
      </c>
      <c r="J54" s="17">
        <v>20</v>
      </c>
      <c r="K54" s="17">
        <v>4</v>
      </c>
      <c r="L54" s="95"/>
      <c r="M54" s="17">
        <v>0</v>
      </c>
      <c r="N54" s="17">
        <v>19</v>
      </c>
      <c r="O54" s="17">
        <v>32</v>
      </c>
      <c r="P54" s="58">
        <v>117</v>
      </c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x14ac:dyDescent="0.25">
      <c r="A55" s="10">
        <v>12</v>
      </c>
      <c r="B55" s="1" t="s">
        <v>84</v>
      </c>
      <c r="C55" s="17">
        <v>13</v>
      </c>
      <c r="D55" s="17">
        <v>68</v>
      </c>
      <c r="E55" s="17">
        <v>174</v>
      </c>
      <c r="F55" s="17">
        <v>215</v>
      </c>
      <c r="G55" s="17">
        <v>300</v>
      </c>
      <c r="H55" s="17">
        <v>279</v>
      </c>
      <c r="I55" s="17">
        <v>337</v>
      </c>
      <c r="J55" s="17">
        <v>324</v>
      </c>
      <c r="K55" s="17">
        <v>238</v>
      </c>
      <c r="L55" s="95"/>
      <c r="M55" s="17">
        <v>0</v>
      </c>
      <c r="N55" s="17">
        <v>1069</v>
      </c>
      <c r="O55" s="17">
        <v>1767</v>
      </c>
      <c r="P55" s="58">
        <v>4739</v>
      </c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x14ac:dyDescent="0.25">
      <c r="A56" s="10">
        <v>14</v>
      </c>
      <c r="B56" s="1" t="s">
        <v>128</v>
      </c>
      <c r="C56" s="17">
        <v>0</v>
      </c>
      <c r="D56" s="17">
        <v>0</v>
      </c>
      <c r="E56" s="17">
        <v>0</v>
      </c>
      <c r="F56" s="17">
        <v>1</v>
      </c>
      <c r="G56" s="17">
        <v>4</v>
      </c>
      <c r="H56" s="17">
        <v>3</v>
      </c>
      <c r="I56" s="17">
        <v>5</v>
      </c>
      <c r="J56" s="17">
        <v>6</v>
      </c>
      <c r="K56" s="17">
        <v>9</v>
      </c>
      <c r="L56" s="95"/>
      <c r="M56" s="17">
        <v>0</v>
      </c>
      <c r="N56" s="17">
        <v>7</v>
      </c>
      <c r="O56" s="17">
        <v>3</v>
      </c>
      <c r="P56" s="58">
        <v>38</v>
      </c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x14ac:dyDescent="0.25">
      <c r="A57" s="10">
        <v>16</v>
      </c>
      <c r="B57" s="1" t="s">
        <v>85</v>
      </c>
      <c r="C57" s="17">
        <v>0</v>
      </c>
      <c r="D57" s="17">
        <v>2</v>
      </c>
      <c r="E57" s="17">
        <v>3</v>
      </c>
      <c r="F57" s="17">
        <v>12</v>
      </c>
      <c r="G57" s="17">
        <v>11</v>
      </c>
      <c r="H57" s="17">
        <v>1</v>
      </c>
      <c r="I57" s="17">
        <v>6</v>
      </c>
      <c r="J57" s="17">
        <v>7</v>
      </c>
      <c r="K57" s="17">
        <v>12</v>
      </c>
      <c r="L57" s="95"/>
      <c r="M57" s="17">
        <v>0</v>
      </c>
      <c r="N57" s="17">
        <v>0</v>
      </c>
      <c r="O57" s="17">
        <v>0</v>
      </c>
      <c r="P57" s="58">
        <v>53</v>
      </c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x14ac:dyDescent="0.25">
      <c r="A58" s="10">
        <v>28</v>
      </c>
      <c r="B58" s="1" t="s">
        <v>86</v>
      </c>
      <c r="C58" s="17">
        <v>0</v>
      </c>
      <c r="D58" s="17">
        <v>3</v>
      </c>
      <c r="E58" s="17">
        <v>4</v>
      </c>
      <c r="F58" s="17">
        <v>7</v>
      </c>
      <c r="G58" s="17">
        <v>9</v>
      </c>
      <c r="H58" s="17">
        <v>11</v>
      </c>
      <c r="I58" s="17">
        <v>5</v>
      </c>
      <c r="J58" s="17">
        <v>6</v>
      </c>
      <c r="K58" s="17">
        <v>5</v>
      </c>
      <c r="L58" s="95"/>
      <c r="M58" s="17">
        <v>0</v>
      </c>
      <c r="N58" s="17">
        <v>7</v>
      </c>
      <c r="O58" s="17">
        <v>6</v>
      </c>
      <c r="P58" s="58">
        <v>52</v>
      </c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x14ac:dyDescent="0.25">
      <c r="A59" s="10">
        <v>37</v>
      </c>
      <c r="B59" s="1" t="s">
        <v>110</v>
      </c>
      <c r="C59" s="17">
        <v>0</v>
      </c>
      <c r="D59" s="17">
        <v>0</v>
      </c>
      <c r="E59" s="17">
        <v>0</v>
      </c>
      <c r="F59" s="17">
        <v>37</v>
      </c>
      <c r="G59" s="17">
        <v>74</v>
      </c>
      <c r="H59" s="17">
        <v>53</v>
      </c>
      <c r="I59" s="17">
        <v>39</v>
      </c>
      <c r="J59" s="17">
        <v>40</v>
      </c>
      <c r="K59" s="17">
        <v>10</v>
      </c>
      <c r="L59" s="95"/>
      <c r="M59" s="17">
        <v>0</v>
      </c>
      <c r="N59" s="17">
        <v>6</v>
      </c>
      <c r="O59" s="17">
        <v>16</v>
      </c>
      <c r="P59" s="58">
        <v>275</v>
      </c>
      <c r="Q59" s="1"/>
      <c r="R59" s="1"/>
      <c r="S59" s="72"/>
      <c r="T59" s="1"/>
      <c r="U59" s="1"/>
      <c r="V59" s="1"/>
      <c r="W59" s="1"/>
      <c r="X59" s="1"/>
      <c r="Y59" s="1"/>
      <c r="Z59" s="1"/>
      <c r="AA59" s="1"/>
    </row>
    <row r="60" spans="1:27" x14ac:dyDescent="0.25">
      <c r="A60" s="10">
        <v>39</v>
      </c>
      <c r="B60" s="1" t="s">
        <v>87</v>
      </c>
      <c r="C60" s="17">
        <v>0</v>
      </c>
      <c r="D60" s="17">
        <v>3</v>
      </c>
      <c r="E60" s="17">
        <v>19</v>
      </c>
      <c r="F60" s="17">
        <v>31</v>
      </c>
      <c r="G60" s="17">
        <v>34</v>
      </c>
      <c r="H60" s="17">
        <v>45</v>
      </c>
      <c r="I60" s="17">
        <v>42</v>
      </c>
      <c r="J60" s="17">
        <v>56</v>
      </c>
      <c r="K60" s="17">
        <v>60</v>
      </c>
      <c r="L60" s="95"/>
      <c r="M60" s="17">
        <v>0</v>
      </c>
      <c r="N60" s="17">
        <v>69</v>
      </c>
      <c r="O60" s="17">
        <v>152</v>
      </c>
      <c r="P60" s="58">
        <v>511</v>
      </c>
      <c r="Q60" s="1"/>
      <c r="R60" s="1"/>
      <c r="S60" s="72"/>
      <c r="T60" s="1"/>
      <c r="U60" s="1"/>
      <c r="V60" s="1"/>
      <c r="W60" s="1"/>
      <c r="X60" s="1"/>
      <c r="Y60" s="1"/>
      <c r="Z60" s="1"/>
      <c r="AA60" s="1"/>
    </row>
    <row r="61" spans="1:27" x14ac:dyDescent="0.25">
      <c r="A61" s="10">
        <v>49</v>
      </c>
      <c r="B61" s="1" t="s">
        <v>88</v>
      </c>
      <c r="C61" s="17">
        <v>1</v>
      </c>
      <c r="D61" s="17">
        <v>4</v>
      </c>
      <c r="E61" s="17">
        <v>4</v>
      </c>
      <c r="F61" s="17">
        <v>5</v>
      </c>
      <c r="G61" s="17">
        <v>5</v>
      </c>
      <c r="H61" s="17">
        <v>4</v>
      </c>
      <c r="I61" s="17">
        <v>3</v>
      </c>
      <c r="J61" s="17">
        <v>0</v>
      </c>
      <c r="K61" s="17">
        <v>0</v>
      </c>
      <c r="L61" s="95"/>
      <c r="M61" s="17">
        <v>0</v>
      </c>
      <c r="N61" s="17">
        <v>4</v>
      </c>
      <c r="O61" s="17">
        <v>3</v>
      </c>
      <c r="P61" s="58">
        <v>26</v>
      </c>
      <c r="Q61" s="1"/>
      <c r="R61" s="1"/>
      <c r="S61" s="72"/>
      <c r="T61" s="1"/>
      <c r="U61" s="1"/>
      <c r="V61" s="1"/>
      <c r="W61" s="1"/>
      <c r="X61" s="1"/>
      <c r="Y61" s="1"/>
      <c r="Z61" s="1"/>
      <c r="AA61" s="1"/>
    </row>
    <row r="62" spans="1:27" x14ac:dyDescent="0.25">
      <c r="A62" s="10">
        <v>51</v>
      </c>
      <c r="B62" s="1" t="s">
        <v>98</v>
      </c>
      <c r="C62" s="17">
        <v>0</v>
      </c>
      <c r="D62" s="17">
        <v>0</v>
      </c>
      <c r="E62" s="17">
        <v>1</v>
      </c>
      <c r="F62" s="17">
        <v>2</v>
      </c>
      <c r="G62" s="17">
        <v>0</v>
      </c>
      <c r="H62" s="17">
        <v>3</v>
      </c>
      <c r="I62" s="17">
        <v>1</v>
      </c>
      <c r="J62" s="17">
        <v>1</v>
      </c>
      <c r="K62" s="17">
        <v>0</v>
      </c>
      <c r="L62" s="95"/>
      <c r="M62" s="17">
        <v>0</v>
      </c>
      <c r="N62" s="17">
        <v>0</v>
      </c>
      <c r="O62" s="17">
        <v>0</v>
      </c>
      <c r="P62" s="58">
        <v>8</v>
      </c>
      <c r="Q62" s="1"/>
      <c r="R62" s="1"/>
      <c r="S62" s="72"/>
      <c r="T62" s="1"/>
      <c r="U62" s="1"/>
      <c r="V62" s="1"/>
      <c r="W62" s="1"/>
      <c r="X62" s="1"/>
      <c r="Y62" s="1"/>
      <c r="Z62" s="1"/>
      <c r="AA62" s="1"/>
    </row>
    <row r="63" spans="1:27" x14ac:dyDescent="0.25">
      <c r="A63" s="10">
        <v>55</v>
      </c>
      <c r="B63" s="1" t="s">
        <v>89</v>
      </c>
      <c r="C63" s="17">
        <v>0</v>
      </c>
      <c r="D63" s="17">
        <v>1</v>
      </c>
      <c r="E63" s="17">
        <v>3</v>
      </c>
      <c r="F63" s="17">
        <v>0</v>
      </c>
      <c r="G63" s="17">
        <v>2</v>
      </c>
      <c r="H63" s="17">
        <v>0</v>
      </c>
      <c r="I63" s="17">
        <v>2</v>
      </c>
      <c r="J63" s="17">
        <v>0</v>
      </c>
      <c r="K63" s="17">
        <v>0</v>
      </c>
      <c r="L63" s="95"/>
      <c r="M63" s="17">
        <v>0</v>
      </c>
      <c r="N63" s="17">
        <v>3</v>
      </c>
      <c r="O63" s="17">
        <v>9</v>
      </c>
      <c r="P63" s="58">
        <v>20</v>
      </c>
      <c r="Q63" s="1"/>
      <c r="R63" s="1"/>
      <c r="S63" s="72"/>
      <c r="T63" s="1"/>
      <c r="U63" s="1"/>
      <c r="V63" s="1"/>
      <c r="W63" s="1"/>
      <c r="X63" s="1"/>
      <c r="Y63" s="1"/>
      <c r="Z63" s="1"/>
      <c r="AA63" s="1"/>
    </row>
    <row r="64" spans="1:27" x14ac:dyDescent="0.25">
      <c r="A64" s="10">
        <v>672</v>
      </c>
      <c r="B64" s="17" t="s">
        <v>90</v>
      </c>
      <c r="C64" s="17">
        <v>0</v>
      </c>
      <c r="D64" s="17">
        <v>0</v>
      </c>
      <c r="E64" s="17">
        <v>0</v>
      </c>
      <c r="F64" s="17">
        <v>3</v>
      </c>
      <c r="G64" s="17">
        <v>6</v>
      </c>
      <c r="H64" s="17">
        <v>6</v>
      </c>
      <c r="I64" s="17">
        <v>11</v>
      </c>
      <c r="J64" s="17">
        <v>18</v>
      </c>
      <c r="K64" s="17">
        <v>14</v>
      </c>
      <c r="L64" s="95"/>
      <c r="M64" s="17">
        <v>0</v>
      </c>
      <c r="N64" s="17">
        <v>0</v>
      </c>
      <c r="O64" s="17">
        <v>0</v>
      </c>
      <c r="P64" s="58">
        <v>58</v>
      </c>
      <c r="Q64" s="1"/>
      <c r="R64" s="1"/>
      <c r="S64" s="72"/>
      <c r="T64" s="1"/>
      <c r="U64" s="1"/>
      <c r="V64" s="1"/>
      <c r="W64" s="1"/>
      <c r="X64" s="1"/>
      <c r="Y64" s="1"/>
      <c r="Z64" s="1"/>
      <c r="AA64" s="1"/>
    </row>
    <row r="65" spans="1:27" ht="16.5" thickBot="1" x14ac:dyDescent="0.3">
      <c r="A65" s="10">
        <v>673</v>
      </c>
      <c r="B65" s="86" t="s">
        <v>129</v>
      </c>
      <c r="C65" s="86">
        <v>0</v>
      </c>
      <c r="D65" s="86">
        <v>0</v>
      </c>
      <c r="E65" s="86">
        <v>0</v>
      </c>
      <c r="F65" s="86">
        <v>0</v>
      </c>
      <c r="G65" s="86">
        <v>0</v>
      </c>
      <c r="H65" s="86">
        <v>0</v>
      </c>
      <c r="I65" s="86">
        <v>0</v>
      </c>
      <c r="J65" s="86">
        <v>0</v>
      </c>
      <c r="K65" s="86">
        <v>0</v>
      </c>
      <c r="L65" s="96"/>
      <c r="M65" s="86">
        <v>0</v>
      </c>
      <c r="N65" s="86">
        <v>0</v>
      </c>
      <c r="O65" s="86">
        <v>5</v>
      </c>
      <c r="P65" s="87">
        <v>5</v>
      </c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6.5" thickTop="1" x14ac:dyDescent="0.25">
      <c r="B66" s="10" t="s">
        <v>2</v>
      </c>
      <c r="C66" s="58">
        <v>17</v>
      </c>
      <c r="D66" s="58">
        <v>98</v>
      </c>
      <c r="E66" s="58">
        <v>235</v>
      </c>
      <c r="F66" s="58">
        <v>338</v>
      </c>
      <c r="G66" s="58">
        <v>471</v>
      </c>
      <c r="H66" s="58">
        <v>436</v>
      </c>
      <c r="I66" s="58">
        <v>482</v>
      </c>
      <c r="J66" s="58">
        <v>493</v>
      </c>
      <c r="K66" s="58">
        <v>357</v>
      </c>
      <c r="L66" s="58"/>
      <c r="M66" s="58">
        <v>4</v>
      </c>
      <c r="N66" s="58">
        <v>1239</v>
      </c>
      <c r="O66" s="58">
        <v>2147</v>
      </c>
      <c r="P66" s="58">
        <v>6133</v>
      </c>
      <c r="Q66" s="58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x14ac:dyDescent="0.25">
      <c r="B67" s="18"/>
      <c r="C67" s="19"/>
      <c r="D67" s="19"/>
      <c r="E67" s="19"/>
      <c r="F67" s="19"/>
      <c r="G67" s="19"/>
      <c r="H67" s="19"/>
      <c r="I67" s="19"/>
      <c r="J67" s="19"/>
      <c r="K67" s="20"/>
      <c r="L67" s="20"/>
      <c r="M67" s="20"/>
      <c r="N67" s="20"/>
      <c r="O67" s="20"/>
      <c r="P67" s="20"/>
    </row>
    <row r="68" spans="1:27" x14ac:dyDescent="0.25">
      <c r="B68" s="18"/>
      <c r="C68" s="19"/>
      <c r="D68" s="19"/>
      <c r="E68" s="19"/>
      <c r="F68" s="19"/>
      <c r="G68" s="19"/>
      <c r="H68" s="19"/>
      <c r="I68" s="19"/>
      <c r="J68" s="19"/>
      <c r="K68" s="20"/>
      <c r="L68" s="20"/>
      <c r="M68" s="20"/>
      <c r="N68" s="20"/>
      <c r="O68" s="20"/>
      <c r="P68" s="20"/>
    </row>
    <row r="69" spans="1:27" x14ac:dyDescent="0.25">
      <c r="B69" s="18"/>
      <c r="C69" s="19"/>
      <c r="D69" s="19"/>
      <c r="E69" s="19"/>
      <c r="F69" s="19"/>
      <c r="G69" s="19"/>
      <c r="H69" s="19"/>
      <c r="I69" s="19"/>
      <c r="J69" s="19"/>
      <c r="K69" s="20"/>
      <c r="L69" s="20"/>
      <c r="M69" s="20"/>
      <c r="N69" s="20"/>
      <c r="O69" s="20"/>
      <c r="P69" s="20"/>
      <c r="Q69" s="23"/>
      <c r="R69" s="23"/>
      <c r="S69" s="23"/>
      <c r="T69" s="23"/>
      <c r="U69" s="23"/>
      <c r="V69" s="23"/>
      <c r="W69" s="23"/>
      <c r="X69" s="23"/>
      <c r="Y69" s="23"/>
      <c r="Z69" s="23"/>
    </row>
    <row r="70" spans="1:27" x14ac:dyDescent="0.25">
      <c r="B70" s="21"/>
      <c r="C70" s="23"/>
      <c r="D70" s="23"/>
      <c r="E70" s="23"/>
      <c r="F70" s="23"/>
      <c r="G70" s="23"/>
      <c r="H70" s="23"/>
      <c r="I70" s="23"/>
      <c r="J70" s="23"/>
      <c r="K70" s="22"/>
      <c r="L70" s="22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</row>
    <row r="71" spans="1:27" x14ac:dyDescent="0.25">
      <c r="B71" s="10" t="s">
        <v>21</v>
      </c>
      <c r="Q71" s="23"/>
      <c r="R71" s="23"/>
      <c r="S71" s="23"/>
      <c r="T71" s="23"/>
      <c r="U71" s="23"/>
      <c r="V71" s="23"/>
      <c r="W71" s="23"/>
      <c r="X71" s="23"/>
      <c r="Y71" s="23"/>
      <c r="Z71" s="23"/>
    </row>
    <row r="72" spans="1:27" x14ac:dyDescent="0.25">
      <c r="B72" s="1"/>
      <c r="C72" s="161" t="s">
        <v>126</v>
      </c>
      <c r="D72" s="161"/>
      <c r="E72" s="161"/>
      <c r="F72" s="161"/>
      <c r="G72" s="161"/>
      <c r="H72" s="161"/>
      <c r="I72" s="161"/>
      <c r="J72" s="161"/>
      <c r="K72" s="161"/>
      <c r="L72" s="161"/>
      <c r="M72" s="161"/>
      <c r="N72" s="161"/>
      <c r="O72" s="161"/>
      <c r="P72" s="161"/>
      <c r="Q72" s="84"/>
      <c r="R72" s="84"/>
      <c r="S72" s="84"/>
      <c r="T72" s="84"/>
      <c r="U72" s="84"/>
      <c r="V72" s="84"/>
      <c r="W72" s="84"/>
      <c r="X72" s="84"/>
      <c r="Y72" s="84"/>
      <c r="Z72" s="1"/>
      <c r="AA72" s="1"/>
    </row>
    <row r="73" spans="1:27" x14ac:dyDescent="0.25">
      <c r="B73" s="15"/>
      <c r="C73" s="158">
        <v>2023</v>
      </c>
      <c r="D73" s="158"/>
      <c r="E73" s="158"/>
      <c r="F73" s="158"/>
      <c r="G73" s="158"/>
      <c r="H73" s="158"/>
      <c r="I73" s="158"/>
      <c r="J73" s="158"/>
      <c r="K73" s="158"/>
      <c r="L73" s="93"/>
      <c r="M73" s="159">
        <v>2024</v>
      </c>
      <c r="N73" s="158"/>
      <c r="O73" s="160"/>
      <c r="P73" s="162" t="s">
        <v>46</v>
      </c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x14ac:dyDescent="0.25">
      <c r="B74" s="15"/>
      <c r="C74" s="16" t="s">
        <v>130</v>
      </c>
      <c r="D74" s="16" t="s">
        <v>131</v>
      </c>
      <c r="E74" s="16" t="s">
        <v>5</v>
      </c>
      <c r="F74" s="16" t="s">
        <v>6</v>
      </c>
      <c r="G74" s="16" t="s">
        <v>10</v>
      </c>
      <c r="H74" s="16" t="s">
        <v>83</v>
      </c>
      <c r="I74" s="16" t="s">
        <v>91</v>
      </c>
      <c r="J74" s="16" t="s">
        <v>132</v>
      </c>
      <c r="K74" s="16" t="s">
        <v>133</v>
      </c>
      <c r="L74" s="16"/>
      <c r="M74" s="100" t="s">
        <v>83</v>
      </c>
      <c r="N74" s="16" t="s">
        <v>132</v>
      </c>
      <c r="O74" s="101" t="s">
        <v>133</v>
      </c>
      <c r="P74" s="163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x14ac:dyDescent="0.25">
      <c r="A75" s="10">
        <v>1</v>
      </c>
      <c r="B75" s="1" t="s">
        <v>11</v>
      </c>
      <c r="C75" s="70">
        <v>0.65210000000000001</v>
      </c>
      <c r="D75" s="70">
        <v>0.69230000000000003</v>
      </c>
      <c r="E75" s="70">
        <v>0.7</v>
      </c>
      <c r="F75" s="70">
        <v>0.67689999999999995</v>
      </c>
      <c r="G75" s="70">
        <v>0.6915</v>
      </c>
      <c r="H75" s="70">
        <v>0.6754</v>
      </c>
      <c r="I75" s="70">
        <v>0.66449999999999998</v>
      </c>
      <c r="J75" s="70">
        <v>0.66059999999999997</v>
      </c>
      <c r="K75" s="70">
        <v>0.7</v>
      </c>
      <c r="L75" s="97"/>
      <c r="M75" s="70">
        <v>0.69540000000000002</v>
      </c>
      <c r="N75" s="70">
        <v>0.66200000000000003</v>
      </c>
      <c r="O75" s="70">
        <v>0.42530000000000001</v>
      </c>
      <c r="P75" s="71">
        <v>0.65849999999999997</v>
      </c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x14ac:dyDescent="0.25">
      <c r="A76" s="10">
        <v>9</v>
      </c>
      <c r="B76" s="1" t="s">
        <v>109</v>
      </c>
      <c r="C76" s="70"/>
      <c r="D76" s="70">
        <v>0.6613</v>
      </c>
      <c r="E76" s="70">
        <v>0.67889999999999995</v>
      </c>
      <c r="F76" s="70">
        <v>0.64370000000000005</v>
      </c>
      <c r="G76" s="70">
        <v>0.69469999999999998</v>
      </c>
      <c r="H76" s="70">
        <v>0.67420000000000002</v>
      </c>
      <c r="I76" s="70">
        <v>0.47689999999999999</v>
      </c>
      <c r="J76" s="70">
        <v>0.66110000000000002</v>
      </c>
      <c r="K76" s="70">
        <v>0.61</v>
      </c>
      <c r="L76" s="98"/>
      <c r="M76" s="70"/>
      <c r="N76" s="70">
        <v>0.69359999999999999</v>
      </c>
      <c r="O76" s="70">
        <v>0.71289999999999998</v>
      </c>
      <c r="P76" s="71">
        <v>0.65990000000000004</v>
      </c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x14ac:dyDescent="0.25">
      <c r="A77" s="10">
        <v>12</v>
      </c>
      <c r="B77" s="1" t="s">
        <v>84</v>
      </c>
      <c r="C77" s="70">
        <v>0.67789999999999995</v>
      </c>
      <c r="D77" s="70">
        <v>0.4093</v>
      </c>
      <c r="E77" s="70">
        <v>0.30740000000000001</v>
      </c>
      <c r="F77" s="70">
        <v>0.27910000000000001</v>
      </c>
      <c r="G77" s="70">
        <v>0.2107</v>
      </c>
      <c r="H77" s="70">
        <v>0.28370000000000001</v>
      </c>
      <c r="I77" s="70">
        <v>0.1787</v>
      </c>
      <c r="J77" s="70">
        <v>0.1273</v>
      </c>
      <c r="K77" s="70">
        <v>0.13089999999999999</v>
      </c>
      <c r="L77" s="98"/>
      <c r="M77" s="70"/>
      <c r="N77" s="70">
        <v>0.32850000000000001</v>
      </c>
      <c r="O77" s="70">
        <v>0.25430000000000003</v>
      </c>
      <c r="P77" s="71">
        <v>0.26079999999999998</v>
      </c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x14ac:dyDescent="0.25">
      <c r="A78" s="10">
        <v>14</v>
      </c>
      <c r="B78" s="1" t="s">
        <v>128</v>
      </c>
      <c r="C78" s="70"/>
      <c r="D78" s="70"/>
      <c r="E78" s="70"/>
      <c r="F78" s="70">
        <v>0.6</v>
      </c>
      <c r="G78" s="70">
        <v>0.10680000000000001</v>
      </c>
      <c r="H78" s="70">
        <v>0.11119999999999999</v>
      </c>
      <c r="I78" s="70">
        <v>9.1800000000000007E-2</v>
      </c>
      <c r="J78" s="70">
        <v>0.1101</v>
      </c>
      <c r="K78" s="70">
        <v>0.10340000000000001</v>
      </c>
      <c r="L78" s="98"/>
      <c r="M78" s="70"/>
      <c r="N78" s="70">
        <v>0.1111</v>
      </c>
      <c r="O78" s="70">
        <v>0.111</v>
      </c>
      <c r="P78" s="71">
        <v>0.34510000000000002</v>
      </c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x14ac:dyDescent="0.25">
      <c r="A79" s="10">
        <v>16</v>
      </c>
      <c r="B79" s="1" t="s">
        <v>85</v>
      </c>
      <c r="C79" s="70"/>
      <c r="D79" s="70">
        <v>0.63160000000000005</v>
      </c>
      <c r="E79" s="70">
        <v>0.6</v>
      </c>
      <c r="F79" s="70">
        <v>0.62570000000000003</v>
      </c>
      <c r="G79" s="70">
        <v>0.45960000000000001</v>
      </c>
      <c r="H79" s="70">
        <v>0.11269999999999999</v>
      </c>
      <c r="I79" s="70">
        <v>0.11219999999999999</v>
      </c>
      <c r="J79" s="70">
        <v>0.107</v>
      </c>
      <c r="K79" s="70">
        <v>9.8699999999999996E-2</v>
      </c>
      <c r="L79" s="98"/>
      <c r="M79" s="70"/>
      <c r="N79" s="70"/>
      <c r="O79" s="70"/>
      <c r="P79" s="71">
        <v>0.5665</v>
      </c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x14ac:dyDescent="0.25">
      <c r="A80" s="10">
        <v>28</v>
      </c>
      <c r="B80" s="1" t="s">
        <v>86</v>
      </c>
      <c r="C80" s="70"/>
      <c r="D80" s="70">
        <v>0.66949999999999998</v>
      </c>
      <c r="E80" s="70">
        <v>0.7</v>
      </c>
      <c r="F80" s="70">
        <v>0.7</v>
      </c>
      <c r="G80" s="70">
        <v>0.7</v>
      </c>
      <c r="H80" s="70">
        <v>0.66559999999999997</v>
      </c>
      <c r="I80" s="70">
        <v>0.66249999999999998</v>
      </c>
      <c r="J80" s="70">
        <v>0.7</v>
      </c>
      <c r="K80" s="70">
        <v>0.7</v>
      </c>
      <c r="L80" s="98"/>
      <c r="M80" s="70"/>
      <c r="N80" s="70">
        <v>0.78569999999999995</v>
      </c>
      <c r="O80" s="70">
        <v>0.85850000000000004</v>
      </c>
      <c r="P80" s="71">
        <v>0.70809999999999995</v>
      </c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x14ac:dyDescent="0.25">
      <c r="A81" s="10">
        <v>37</v>
      </c>
      <c r="B81" s="1" t="s">
        <v>110</v>
      </c>
      <c r="C81" s="70"/>
      <c r="D81" s="70"/>
      <c r="E81" s="70"/>
      <c r="F81" s="70">
        <v>7.6100000000000001E-2</v>
      </c>
      <c r="G81" s="70">
        <v>8.43E-2</v>
      </c>
      <c r="H81" s="70">
        <v>0.1004</v>
      </c>
      <c r="I81" s="70">
        <v>8.8700000000000001E-2</v>
      </c>
      <c r="J81" s="70">
        <v>8.6499999999999994E-2</v>
      </c>
      <c r="K81" s="70">
        <v>0.1023</v>
      </c>
      <c r="L81" s="98"/>
      <c r="M81" s="70"/>
      <c r="N81" s="70">
        <v>9.1999999999999998E-3</v>
      </c>
      <c r="O81" s="70">
        <v>8.0999999999999996E-3</v>
      </c>
      <c r="P81" s="71">
        <v>8.0600000000000005E-2</v>
      </c>
      <c r="Q81" s="1"/>
      <c r="R81" s="1"/>
      <c r="S81" s="72"/>
      <c r="T81" s="1"/>
      <c r="U81" s="1"/>
      <c r="V81" s="1"/>
      <c r="W81" s="1"/>
      <c r="X81" s="1"/>
      <c r="Y81" s="1"/>
      <c r="Z81" s="1"/>
      <c r="AA81" s="1"/>
    </row>
    <row r="82" spans="1:27" x14ac:dyDescent="0.25">
      <c r="A82" s="10">
        <v>39</v>
      </c>
      <c r="B82" s="1" t="s">
        <v>87</v>
      </c>
      <c r="C82" s="70"/>
      <c r="D82" s="70">
        <v>0.11119999999999999</v>
      </c>
      <c r="E82" s="70">
        <v>0.1792</v>
      </c>
      <c r="F82" s="70">
        <v>7.9699999999999993E-2</v>
      </c>
      <c r="G82" s="70">
        <v>0.28160000000000002</v>
      </c>
      <c r="H82" s="70">
        <v>0.13880000000000001</v>
      </c>
      <c r="I82" s="70">
        <v>7.7200000000000005E-2</v>
      </c>
      <c r="J82" s="70">
        <v>7.8100000000000003E-2</v>
      </c>
      <c r="K82" s="70">
        <v>7.3300000000000004E-2</v>
      </c>
      <c r="L82" s="98"/>
      <c r="M82" s="70"/>
      <c r="N82" s="70">
        <v>0.1113</v>
      </c>
      <c r="O82" s="70">
        <v>0.1111</v>
      </c>
      <c r="P82" s="71">
        <v>0.12039999999999999</v>
      </c>
      <c r="Q82" s="1"/>
      <c r="R82" s="1"/>
      <c r="S82" s="72"/>
      <c r="T82" s="1"/>
      <c r="U82" s="1"/>
      <c r="V82" s="1"/>
      <c r="W82" s="1"/>
      <c r="X82" s="1"/>
      <c r="Y82" s="1"/>
      <c r="Z82" s="1"/>
      <c r="AA82" s="1"/>
    </row>
    <row r="83" spans="1:27" x14ac:dyDescent="0.25">
      <c r="A83" s="10">
        <v>49</v>
      </c>
      <c r="B83" s="1" t="s">
        <v>88</v>
      </c>
      <c r="C83" s="70">
        <v>0.7</v>
      </c>
      <c r="D83" s="70">
        <v>0.7</v>
      </c>
      <c r="E83" s="70">
        <v>0.7</v>
      </c>
      <c r="F83" s="70">
        <v>0.7</v>
      </c>
      <c r="G83" s="70">
        <v>0.7</v>
      </c>
      <c r="H83" s="70">
        <v>0.7</v>
      </c>
      <c r="I83" s="70">
        <v>0.7</v>
      </c>
      <c r="J83" s="70"/>
      <c r="K83" s="70"/>
      <c r="L83" s="98"/>
      <c r="M83" s="70"/>
      <c r="N83" s="70">
        <v>0.73860000000000003</v>
      </c>
      <c r="O83" s="70">
        <v>0.69799999999999995</v>
      </c>
      <c r="P83" s="71">
        <v>0.70530000000000004</v>
      </c>
      <c r="Q83" s="1"/>
      <c r="R83" s="1"/>
      <c r="S83" s="72"/>
      <c r="T83" s="1"/>
      <c r="U83" s="1"/>
      <c r="V83" s="1"/>
      <c r="W83" s="1"/>
      <c r="X83" s="1"/>
      <c r="Y83" s="1"/>
      <c r="Z83" s="1"/>
      <c r="AA83" s="1"/>
    </row>
    <row r="84" spans="1:27" x14ac:dyDescent="0.25">
      <c r="A84" s="10">
        <v>51</v>
      </c>
      <c r="B84" s="1" t="s">
        <v>98</v>
      </c>
      <c r="C84" s="70"/>
      <c r="D84" s="70"/>
      <c r="E84" s="70">
        <v>9.1300000000000006E-2</v>
      </c>
      <c r="F84" s="70">
        <v>9.7299999999999998E-2</v>
      </c>
      <c r="G84" s="70"/>
      <c r="H84" s="70">
        <v>7.5999999999999998E-2</v>
      </c>
      <c r="I84" s="70">
        <v>5.8900000000000001E-2</v>
      </c>
      <c r="J84" s="70">
        <v>0.10059999999999999</v>
      </c>
      <c r="K84" s="70"/>
      <c r="L84" s="98"/>
      <c r="M84" s="70"/>
      <c r="N84" s="70"/>
      <c r="O84" s="70"/>
      <c r="P84" s="71">
        <v>8.4900000000000003E-2</v>
      </c>
      <c r="Q84" s="1"/>
      <c r="R84" s="1"/>
      <c r="S84" s="72"/>
      <c r="T84" s="1"/>
      <c r="U84" s="1"/>
      <c r="V84" s="1"/>
      <c r="W84" s="1"/>
      <c r="X84" s="1"/>
      <c r="Y84" s="1"/>
      <c r="Z84" s="1"/>
      <c r="AA84" s="1"/>
    </row>
    <row r="85" spans="1:27" x14ac:dyDescent="0.25">
      <c r="A85" s="10">
        <v>55</v>
      </c>
      <c r="B85" s="1" t="s">
        <v>89</v>
      </c>
      <c r="C85" s="70"/>
      <c r="D85" s="70">
        <v>0.7</v>
      </c>
      <c r="E85" s="70">
        <v>0.7</v>
      </c>
      <c r="F85" s="70"/>
      <c r="G85" s="70">
        <v>0.7</v>
      </c>
      <c r="H85" s="70"/>
      <c r="I85" s="70">
        <v>0.61880000000000002</v>
      </c>
      <c r="J85" s="70"/>
      <c r="K85" s="70"/>
      <c r="L85" s="98"/>
      <c r="M85" s="70"/>
      <c r="N85" s="70">
        <v>0.74409999999999998</v>
      </c>
      <c r="O85" s="70">
        <v>0.79320000000000002</v>
      </c>
      <c r="P85" s="71">
        <v>0.7681</v>
      </c>
      <c r="Q85" s="1"/>
      <c r="R85" s="1"/>
      <c r="S85" s="72"/>
      <c r="T85" s="1"/>
      <c r="U85" s="1"/>
      <c r="V85" s="1"/>
      <c r="W85" s="1"/>
      <c r="X85" s="1"/>
      <c r="Y85" s="1"/>
      <c r="Z85" s="1"/>
      <c r="AA85" s="1"/>
    </row>
    <row r="86" spans="1:27" x14ac:dyDescent="0.25">
      <c r="A86" s="10">
        <v>672</v>
      </c>
      <c r="B86" s="17" t="s">
        <v>90</v>
      </c>
      <c r="C86" s="70"/>
      <c r="D86" s="70"/>
      <c r="E86" s="70"/>
      <c r="F86" s="70">
        <v>0.1</v>
      </c>
      <c r="G86" s="70">
        <v>8.0199999999999994E-2</v>
      </c>
      <c r="H86" s="70" t="s">
        <v>134</v>
      </c>
      <c r="I86" s="70">
        <v>8.9300000000000004E-2</v>
      </c>
      <c r="J86" s="70">
        <v>7.0599999999999996E-2</v>
      </c>
      <c r="K86" s="70">
        <v>7.3300000000000004E-2</v>
      </c>
      <c r="L86" s="98"/>
      <c r="M86" s="70"/>
      <c r="N86" s="70"/>
      <c r="O86" s="70"/>
      <c r="P86" s="71">
        <v>0.17730000000000001</v>
      </c>
      <c r="Q86" s="1"/>
      <c r="R86" s="1"/>
      <c r="S86" s="72"/>
      <c r="T86" s="1"/>
      <c r="U86" s="1"/>
      <c r="V86" s="1"/>
      <c r="W86" s="1"/>
      <c r="X86" s="1"/>
      <c r="Y86" s="1"/>
      <c r="Z86" s="1"/>
      <c r="AA86" s="1"/>
    </row>
    <row r="87" spans="1:27" ht="16.5" thickBot="1" x14ac:dyDescent="0.3">
      <c r="A87" s="10">
        <v>673</v>
      </c>
      <c r="B87" s="86" t="s">
        <v>129</v>
      </c>
      <c r="C87" s="88"/>
      <c r="D87" s="88"/>
      <c r="E87" s="88"/>
      <c r="F87" s="88"/>
      <c r="G87" s="88"/>
      <c r="H87" s="88"/>
      <c r="I87" s="88"/>
      <c r="J87" s="88"/>
      <c r="K87" s="88"/>
      <c r="L87" s="99"/>
      <c r="M87" s="88"/>
      <c r="N87" s="88"/>
      <c r="O87" s="88">
        <v>0.5</v>
      </c>
      <c r="P87" s="89">
        <v>0.5</v>
      </c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6.5" thickTop="1" x14ac:dyDescent="0.25">
      <c r="B88" s="10" t="s">
        <v>2</v>
      </c>
      <c r="C88" s="71">
        <v>0.67649999999999999</v>
      </c>
      <c r="D88" s="71">
        <v>0.54369999999999996</v>
      </c>
      <c r="E88" s="71">
        <v>0.46689999999999998</v>
      </c>
      <c r="F88" s="71">
        <v>0.46579999999999999</v>
      </c>
      <c r="G88" s="71">
        <v>0.31809999999999999</v>
      </c>
      <c r="H88" s="71">
        <v>0.4219</v>
      </c>
      <c r="I88" s="71">
        <v>0.26629999999999998</v>
      </c>
      <c r="J88" s="71">
        <v>0.2263</v>
      </c>
      <c r="K88" s="71">
        <v>0.26</v>
      </c>
      <c r="L88" s="71"/>
      <c r="M88" s="71">
        <v>0.69540000000000002</v>
      </c>
      <c r="N88" s="71">
        <v>0.44790000000000002</v>
      </c>
      <c r="O88" s="71">
        <v>0.39589999999999997</v>
      </c>
      <c r="P88" s="71">
        <v>0.38890000000000002</v>
      </c>
      <c r="Q88" s="58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x14ac:dyDescent="0.25">
      <c r="B89" s="18"/>
      <c r="C89" s="19"/>
      <c r="D89" s="19"/>
      <c r="E89" s="19"/>
      <c r="F89" s="19"/>
      <c r="G89" s="19"/>
      <c r="H89" s="19"/>
      <c r="I89" s="19"/>
      <c r="J89" s="19"/>
      <c r="K89" s="20"/>
      <c r="L89" s="20"/>
      <c r="M89" s="20"/>
      <c r="N89" s="20"/>
      <c r="O89" s="20"/>
      <c r="P89" s="20"/>
      <c r="Q89" s="23"/>
      <c r="R89" s="23"/>
      <c r="S89" s="23"/>
      <c r="T89" s="23"/>
      <c r="U89" s="23"/>
      <c r="V89" s="23"/>
      <c r="W89" s="23"/>
      <c r="X89" s="23"/>
      <c r="Y89" s="23"/>
      <c r="Z89" s="23"/>
    </row>
    <row r="90" spans="1:27" x14ac:dyDescent="0.25">
      <c r="B90" s="18"/>
      <c r="C90" s="19"/>
      <c r="D90" s="19"/>
      <c r="E90" s="19"/>
      <c r="F90" s="19"/>
      <c r="G90" s="19"/>
      <c r="H90" s="19"/>
      <c r="I90" s="19"/>
      <c r="J90" s="19"/>
      <c r="K90" s="20"/>
      <c r="L90" s="20"/>
      <c r="M90" s="20"/>
      <c r="N90" s="20"/>
      <c r="O90" s="20"/>
      <c r="P90" s="20"/>
      <c r="Q90" s="23"/>
      <c r="R90" s="23"/>
      <c r="S90" s="23"/>
      <c r="T90" s="23"/>
      <c r="U90" s="23"/>
      <c r="V90" s="23"/>
      <c r="W90" s="23"/>
      <c r="X90" s="23"/>
      <c r="Y90" s="23"/>
      <c r="Z90" s="23"/>
    </row>
    <row r="91" spans="1:27" x14ac:dyDescent="0.25">
      <c r="B91" s="21"/>
      <c r="C91" s="23"/>
      <c r="D91" s="23"/>
      <c r="E91" s="23"/>
      <c r="F91" s="23"/>
      <c r="G91" s="23"/>
      <c r="H91" s="23"/>
      <c r="I91" s="23"/>
      <c r="J91" s="23"/>
      <c r="K91" s="22"/>
      <c r="L91" s="22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</row>
    <row r="92" spans="1:27" x14ac:dyDescent="0.25">
      <c r="B92" s="10" t="s">
        <v>120</v>
      </c>
      <c r="Q92" s="23"/>
      <c r="R92" s="23"/>
      <c r="S92" s="23"/>
      <c r="T92" s="23"/>
      <c r="U92" s="23"/>
      <c r="V92" s="23"/>
      <c r="W92" s="23"/>
      <c r="X92" s="23"/>
      <c r="Y92" s="23"/>
      <c r="Z92" s="23"/>
    </row>
    <row r="93" spans="1:27" x14ac:dyDescent="0.25">
      <c r="B93" s="1"/>
      <c r="C93" s="161" t="s">
        <v>127</v>
      </c>
      <c r="D93" s="161"/>
      <c r="E93" s="161"/>
      <c r="F93" s="161"/>
      <c r="G93" s="161"/>
      <c r="H93" s="161"/>
      <c r="I93" s="161"/>
      <c r="J93" s="161"/>
      <c r="K93" s="161"/>
      <c r="L93" s="161"/>
      <c r="M93" s="161"/>
      <c r="N93" s="161"/>
      <c r="O93" s="161"/>
      <c r="P93" s="161"/>
      <c r="Q93" s="84"/>
      <c r="R93" s="84"/>
      <c r="S93" s="84"/>
      <c r="T93" s="84"/>
      <c r="U93" s="84"/>
      <c r="V93" s="84"/>
      <c r="W93" s="84"/>
      <c r="X93" s="84"/>
      <c r="Y93" s="84"/>
      <c r="Z93" s="1"/>
      <c r="AA93" s="1"/>
    </row>
    <row r="94" spans="1:27" x14ac:dyDescent="0.25">
      <c r="B94" s="15"/>
      <c r="C94" s="158">
        <v>2023</v>
      </c>
      <c r="D94" s="158"/>
      <c r="E94" s="158"/>
      <c r="F94" s="158"/>
      <c r="G94" s="158"/>
      <c r="H94" s="158"/>
      <c r="I94" s="158"/>
      <c r="J94" s="158"/>
      <c r="K94" s="158"/>
      <c r="L94" s="93"/>
      <c r="M94" s="159">
        <v>2024</v>
      </c>
      <c r="N94" s="158"/>
      <c r="O94" s="160"/>
      <c r="P94" s="162" t="s">
        <v>46</v>
      </c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x14ac:dyDescent="0.25">
      <c r="B95" s="15"/>
      <c r="C95" s="16" t="s">
        <v>130</v>
      </c>
      <c r="D95" s="16" t="s">
        <v>131</v>
      </c>
      <c r="E95" s="16" t="s">
        <v>5</v>
      </c>
      <c r="F95" s="16" t="s">
        <v>6</v>
      </c>
      <c r="G95" s="16" t="s">
        <v>10</v>
      </c>
      <c r="H95" s="16" t="s">
        <v>83</v>
      </c>
      <c r="I95" s="16" t="s">
        <v>91</v>
      </c>
      <c r="J95" s="16" t="s">
        <v>132</v>
      </c>
      <c r="K95" s="16" t="s">
        <v>133</v>
      </c>
      <c r="L95" s="16"/>
      <c r="M95" s="100" t="s">
        <v>83</v>
      </c>
      <c r="N95" s="16" t="s">
        <v>132</v>
      </c>
      <c r="O95" s="101" t="s">
        <v>133</v>
      </c>
      <c r="P95" s="163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x14ac:dyDescent="0.25">
      <c r="A96" s="10">
        <v>1</v>
      </c>
      <c r="B96" s="1" t="s">
        <v>11</v>
      </c>
      <c r="C96" s="91">
        <v>13.5549</v>
      </c>
      <c r="D96" s="91">
        <v>6.7125000000000004</v>
      </c>
      <c r="E96" s="91">
        <v>7.8685</v>
      </c>
      <c r="F96" s="91">
        <v>8.0434999999999999</v>
      </c>
      <c r="G96" s="91">
        <v>6.4303999999999997</v>
      </c>
      <c r="H96" s="91">
        <v>4.3413000000000004</v>
      </c>
      <c r="I96" s="91">
        <v>7.4871999999999996</v>
      </c>
      <c r="J96" s="91">
        <v>8.4504999999999999</v>
      </c>
      <c r="K96" s="91">
        <v>2.4165999999999999</v>
      </c>
      <c r="L96" s="102"/>
      <c r="M96" s="91">
        <v>5.4953000000000003</v>
      </c>
      <c r="N96" s="91">
        <v>4.3521000000000001</v>
      </c>
      <c r="O96" s="91">
        <v>5.1829999999999998</v>
      </c>
      <c r="P96" s="92">
        <v>6.3023999999999996</v>
      </c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x14ac:dyDescent="0.25">
      <c r="A97" s="10">
        <v>9</v>
      </c>
      <c r="B97" s="1" t="s">
        <v>109</v>
      </c>
      <c r="C97" s="91"/>
      <c r="D97" s="91">
        <v>2.5609000000000002</v>
      </c>
      <c r="E97" s="91">
        <v>1.256</v>
      </c>
      <c r="F97" s="91">
        <v>2.7323</v>
      </c>
      <c r="G97" s="91">
        <v>3.0072000000000001</v>
      </c>
      <c r="H97" s="91">
        <v>1.3132999999999999</v>
      </c>
      <c r="I97" s="91">
        <v>1.6156999999999999</v>
      </c>
      <c r="J97" s="91">
        <v>2.6856</v>
      </c>
      <c r="K97" s="91">
        <v>6.5106999999999999</v>
      </c>
      <c r="L97" s="103"/>
      <c r="M97" s="91"/>
      <c r="N97" s="91">
        <v>1.1839</v>
      </c>
      <c r="O97" s="91">
        <v>2.0268999999999999</v>
      </c>
      <c r="P97" s="92">
        <v>2.6141999999999999</v>
      </c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x14ac:dyDescent="0.25">
      <c r="A98" s="10">
        <v>12</v>
      </c>
      <c r="B98" s="1" t="s">
        <v>84</v>
      </c>
      <c r="C98" s="91">
        <v>11.408300000000001</v>
      </c>
      <c r="D98" s="91">
        <v>6.8785999999999996</v>
      </c>
      <c r="E98" s="91">
        <v>6.0887000000000002</v>
      </c>
      <c r="F98" s="91">
        <v>5.4401000000000002</v>
      </c>
      <c r="G98" s="91">
        <v>4.4538000000000002</v>
      </c>
      <c r="H98" s="91">
        <v>4.8566000000000003</v>
      </c>
      <c r="I98" s="91">
        <v>4.7622</v>
      </c>
      <c r="J98" s="91">
        <v>4.3379000000000003</v>
      </c>
      <c r="K98" s="91">
        <v>4.7049000000000003</v>
      </c>
      <c r="L98" s="103"/>
      <c r="M98" s="91"/>
      <c r="N98" s="91">
        <v>6.3346</v>
      </c>
      <c r="O98" s="91">
        <v>4.8612000000000002</v>
      </c>
      <c r="P98" s="92">
        <v>5.367</v>
      </c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x14ac:dyDescent="0.25">
      <c r="A99" s="10">
        <v>14</v>
      </c>
      <c r="B99" s="1" t="s">
        <v>128</v>
      </c>
      <c r="C99" s="91"/>
      <c r="D99" s="91"/>
      <c r="E99" s="91"/>
      <c r="F99" s="91">
        <v>9.9029000000000007</v>
      </c>
      <c r="G99" s="91">
        <v>83.057500000000005</v>
      </c>
      <c r="H99" s="91">
        <v>90.700500000000005</v>
      </c>
      <c r="I99" s="91">
        <v>93.622100000000003</v>
      </c>
      <c r="J99" s="91">
        <v>91.525199999999998</v>
      </c>
      <c r="K99" s="91">
        <v>95.869699999999995</v>
      </c>
      <c r="L99" s="103"/>
      <c r="M99" s="91"/>
      <c r="N99" s="91">
        <v>86.743099999999998</v>
      </c>
      <c r="O99" s="91">
        <v>83.568600000000004</v>
      </c>
      <c r="P99" s="92">
        <v>51.257300000000001</v>
      </c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x14ac:dyDescent="0.25">
      <c r="A100" s="10">
        <v>16</v>
      </c>
      <c r="B100" s="1" t="s">
        <v>85</v>
      </c>
      <c r="C100" s="91"/>
      <c r="D100" s="91">
        <v>12.8089</v>
      </c>
      <c r="E100" s="91">
        <v>12.177300000000001</v>
      </c>
      <c r="F100" s="91">
        <v>11.094799999999999</v>
      </c>
      <c r="G100" s="91">
        <v>9.2858999999999998</v>
      </c>
      <c r="H100" s="91">
        <v>4.4800000000000004</v>
      </c>
      <c r="I100" s="91">
        <v>4.8498999999999999</v>
      </c>
      <c r="J100" s="91">
        <v>5.3194999999999997</v>
      </c>
      <c r="K100" s="91">
        <v>5.2832999999999997</v>
      </c>
      <c r="L100" s="103"/>
      <c r="M100" s="91"/>
      <c r="N100" s="91"/>
      <c r="O100" s="91"/>
      <c r="P100" s="92">
        <v>11.097</v>
      </c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x14ac:dyDescent="0.25">
      <c r="A101" s="10">
        <v>28</v>
      </c>
      <c r="B101" s="1" t="s">
        <v>86</v>
      </c>
      <c r="C101" s="91"/>
      <c r="D101" s="91">
        <v>13.9549</v>
      </c>
      <c r="E101" s="91">
        <v>4.6932999999999998</v>
      </c>
      <c r="F101" s="91">
        <v>8.4158000000000008</v>
      </c>
      <c r="G101" s="91">
        <v>10.9733</v>
      </c>
      <c r="H101" s="91">
        <v>9.8392999999999997</v>
      </c>
      <c r="I101" s="91">
        <v>7.3480999999999996</v>
      </c>
      <c r="J101" s="91">
        <v>10.452299999999999</v>
      </c>
      <c r="K101" s="91">
        <v>4.5465</v>
      </c>
      <c r="L101" s="103"/>
      <c r="M101" s="91"/>
      <c r="N101" s="91">
        <v>5.1722000000000001</v>
      </c>
      <c r="O101" s="91">
        <v>3.4033000000000002</v>
      </c>
      <c r="P101" s="92">
        <v>8.17</v>
      </c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x14ac:dyDescent="0.25">
      <c r="A102" s="10">
        <v>37</v>
      </c>
      <c r="B102" s="1" t="s">
        <v>110</v>
      </c>
      <c r="C102" s="91"/>
      <c r="D102" s="91"/>
      <c r="E102" s="91"/>
      <c r="F102" s="91">
        <v>4.7416</v>
      </c>
      <c r="G102" s="91">
        <v>4.6847000000000003</v>
      </c>
      <c r="H102" s="91">
        <v>4.7828999999999997</v>
      </c>
      <c r="I102" s="91">
        <v>5.5190999999999999</v>
      </c>
      <c r="J102" s="91">
        <v>6.2309999999999999</v>
      </c>
      <c r="K102" s="91">
        <v>6.0922999999999998</v>
      </c>
      <c r="L102" s="103"/>
      <c r="M102" s="91"/>
      <c r="N102" s="91">
        <v>5.6855000000000002</v>
      </c>
      <c r="O102" s="91">
        <v>5.7866999999999997</v>
      </c>
      <c r="P102" s="92">
        <v>5.1863999999999999</v>
      </c>
      <c r="Q102" s="1"/>
      <c r="R102" s="1"/>
      <c r="S102" s="72"/>
      <c r="T102" s="1"/>
      <c r="U102" s="1"/>
      <c r="V102" s="1"/>
      <c r="W102" s="1"/>
      <c r="X102" s="1"/>
      <c r="Y102" s="1"/>
      <c r="Z102" s="1"/>
      <c r="AA102" s="1"/>
    </row>
    <row r="103" spans="1:27" x14ac:dyDescent="0.25">
      <c r="A103" s="10">
        <v>39</v>
      </c>
      <c r="B103" s="1" t="s">
        <v>87</v>
      </c>
      <c r="C103" s="91"/>
      <c r="D103" s="91">
        <v>4.1273999999999997</v>
      </c>
      <c r="E103" s="91">
        <v>5.6547000000000001</v>
      </c>
      <c r="F103" s="91">
        <v>4.2249999999999996</v>
      </c>
      <c r="G103" s="91">
        <v>6.1018999999999997</v>
      </c>
      <c r="H103" s="91">
        <v>5.1559999999999997</v>
      </c>
      <c r="I103" s="91">
        <v>4.7996999999999996</v>
      </c>
      <c r="J103" s="91">
        <v>5.43</v>
      </c>
      <c r="K103" s="91">
        <v>4.9969999999999999</v>
      </c>
      <c r="L103" s="103"/>
      <c r="M103" s="91"/>
      <c r="N103" s="91">
        <v>4.0708000000000002</v>
      </c>
      <c r="O103" s="91">
        <v>4.1318999999999999</v>
      </c>
      <c r="P103" s="92">
        <v>4.7636000000000003</v>
      </c>
      <c r="Q103" s="1"/>
      <c r="R103" s="1"/>
      <c r="S103" s="72"/>
      <c r="T103" s="1"/>
      <c r="U103" s="1"/>
      <c r="V103" s="1"/>
      <c r="W103" s="1"/>
      <c r="X103" s="1"/>
      <c r="Y103" s="1"/>
      <c r="Z103" s="1"/>
      <c r="AA103" s="1"/>
    </row>
    <row r="104" spans="1:27" x14ac:dyDescent="0.25">
      <c r="A104" s="10">
        <v>49</v>
      </c>
      <c r="B104" s="1" t="s">
        <v>88</v>
      </c>
      <c r="C104" s="91">
        <v>15.252700000000001</v>
      </c>
      <c r="D104" s="91">
        <v>13.034700000000001</v>
      </c>
      <c r="E104" s="91">
        <v>11.081899999999999</v>
      </c>
      <c r="F104" s="91">
        <v>10.5419</v>
      </c>
      <c r="G104" s="91">
        <v>13.9499</v>
      </c>
      <c r="H104" s="91">
        <v>11.473000000000001</v>
      </c>
      <c r="I104" s="91">
        <v>11.247</v>
      </c>
      <c r="J104" s="91"/>
      <c r="K104" s="91"/>
      <c r="L104" s="103"/>
      <c r="M104" s="91"/>
      <c r="N104" s="91">
        <v>9.0271000000000008</v>
      </c>
      <c r="O104" s="91">
        <v>6.1520000000000001</v>
      </c>
      <c r="P104" s="92">
        <v>9.2294999999999998</v>
      </c>
      <c r="Q104" s="1"/>
      <c r="R104" s="1"/>
      <c r="S104" s="72"/>
      <c r="T104" s="1"/>
      <c r="U104" s="1"/>
      <c r="V104" s="1"/>
      <c r="W104" s="1"/>
      <c r="X104" s="1"/>
      <c r="Y104" s="1"/>
      <c r="Z104" s="1"/>
      <c r="AA104" s="1"/>
    </row>
    <row r="105" spans="1:27" x14ac:dyDescent="0.25">
      <c r="A105" s="10">
        <v>51</v>
      </c>
      <c r="B105" s="1" t="s">
        <v>98</v>
      </c>
      <c r="C105" s="91"/>
      <c r="D105" s="91"/>
      <c r="E105" s="91">
        <v>4.5</v>
      </c>
      <c r="F105" s="91">
        <v>4.7458999999999998</v>
      </c>
      <c r="G105" s="91"/>
      <c r="H105" s="91">
        <v>4.6675000000000004</v>
      </c>
      <c r="I105" s="91">
        <v>4.5999999999999996</v>
      </c>
      <c r="J105" s="91">
        <v>4.5999999999999996</v>
      </c>
      <c r="K105" s="91"/>
      <c r="L105" s="103"/>
      <c r="M105" s="91"/>
      <c r="N105" s="91"/>
      <c r="O105" s="91"/>
      <c r="P105" s="92">
        <v>4.6456</v>
      </c>
      <c r="Q105" s="1"/>
      <c r="R105" s="1"/>
      <c r="S105" s="72"/>
      <c r="T105" s="1"/>
      <c r="U105" s="1"/>
      <c r="V105" s="1"/>
      <c r="W105" s="1"/>
      <c r="X105" s="1"/>
      <c r="Y105" s="1"/>
      <c r="Z105" s="1"/>
      <c r="AA105" s="1"/>
    </row>
    <row r="106" spans="1:27" x14ac:dyDescent="0.25">
      <c r="A106" s="10">
        <v>55</v>
      </c>
      <c r="B106" s="1" t="s">
        <v>89</v>
      </c>
      <c r="C106" s="91"/>
      <c r="D106" s="91">
        <v>17.771999999999998</v>
      </c>
      <c r="E106" s="91">
        <v>15.1052</v>
      </c>
      <c r="F106" s="91"/>
      <c r="G106" s="91">
        <v>14.6203</v>
      </c>
      <c r="H106" s="91"/>
      <c r="I106" s="91">
        <v>14.8409</v>
      </c>
      <c r="J106" s="91"/>
      <c r="K106" s="91"/>
      <c r="L106" s="103"/>
      <c r="M106" s="91"/>
      <c r="N106" s="91">
        <v>4.7839999999999998</v>
      </c>
      <c r="O106" s="91">
        <v>5.2122000000000002</v>
      </c>
      <c r="P106" s="92">
        <v>5.8158000000000003</v>
      </c>
      <c r="Q106" s="1"/>
      <c r="R106" s="1"/>
      <c r="S106" s="72"/>
      <c r="T106" s="1"/>
      <c r="U106" s="1"/>
      <c r="V106" s="1"/>
      <c r="W106" s="1"/>
      <c r="X106" s="1"/>
      <c r="Y106" s="1"/>
      <c r="Z106" s="1"/>
      <c r="AA106" s="1"/>
    </row>
    <row r="107" spans="1:27" x14ac:dyDescent="0.25">
      <c r="A107" s="10">
        <v>672</v>
      </c>
      <c r="B107" s="17" t="s">
        <v>90</v>
      </c>
      <c r="C107" s="91"/>
      <c r="D107" s="91"/>
      <c r="E107" s="91"/>
      <c r="F107" s="91">
        <v>3.8580000000000001</v>
      </c>
      <c r="G107" s="91">
        <v>3.9525000000000001</v>
      </c>
      <c r="H107" s="91">
        <v>4.1272000000000002</v>
      </c>
      <c r="I107" s="91">
        <v>4.1730999999999998</v>
      </c>
      <c r="J107" s="91">
        <v>4.3849</v>
      </c>
      <c r="K107" s="91">
        <v>4.6638000000000002</v>
      </c>
      <c r="L107" s="103"/>
      <c r="M107" s="91"/>
      <c r="N107" s="91"/>
      <c r="O107" s="91"/>
      <c r="P107" s="92">
        <v>4.3224</v>
      </c>
      <c r="Q107" s="1"/>
      <c r="R107" s="1"/>
      <c r="S107" s="72"/>
      <c r="T107" s="1"/>
      <c r="U107" s="1"/>
      <c r="V107" s="1"/>
      <c r="W107" s="1"/>
      <c r="X107" s="1"/>
      <c r="Y107" s="1"/>
      <c r="Z107" s="1"/>
      <c r="AA107" s="1"/>
    </row>
    <row r="108" spans="1:27" ht="16.5" thickBot="1" x14ac:dyDescent="0.3">
      <c r="A108" s="10">
        <v>673</v>
      </c>
      <c r="B108" s="86" t="s">
        <v>129</v>
      </c>
      <c r="C108" s="104"/>
      <c r="D108" s="104"/>
      <c r="E108" s="104"/>
      <c r="F108" s="104"/>
      <c r="G108" s="104"/>
      <c r="H108" s="104"/>
      <c r="I108" s="104"/>
      <c r="J108" s="104"/>
      <c r="K108" s="104"/>
      <c r="L108" s="105"/>
      <c r="M108" s="104"/>
      <c r="N108" s="104"/>
      <c r="O108" s="104">
        <v>12.449199999999999</v>
      </c>
      <c r="P108" s="106">
        <v>12.449199999999999</v>
      </c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6.5" thickTop="1" x14ac:dyDescent="0.25">
      <c r="B109" s="10" t="s">
        <v>2</v>
      </c>
      <c r="C109" s="92">
        <v>11.574199999999999</v>
      </c>
      <c r="D109" s="92">
        <v>8.1210000000000004</v>
      </c>
      <c r="E109" s="92">
        <v>7.7111999999999998</v>
      </c>
      <c r="F109" s="92">
        <v>6.6352000000000002</v>
      </c>
      <c r="G109" s="92">
        <v>6.2313999999999998</v>
      </c>
      <c r="H109" s="92">
        <v>5.4665999999999997</v>
      </c>
      <c r="I109" s="92">
        <v>5.8722000000000003</v>
      </c>
      <c r="J109" s="92">
        <v>5.7535999999999996</v>
      </c>
      <c r="K109" s="92">
        <v>6.7728000000000002</v>
      </c>
      <c r="L109" s="92"/>
      <c r="M109" s="92">
        <v>5.4953000000000003</v>
      </c>
      <c r="N109" s="92">
        <v>6.0647000000000002</v>
      </c>
      <c r="O109" s="92">
        <v>4.6971999999999996</v>
      </c>
      <c r="P109" s="92">
        <v>6.1599000000000004</v>
      </c>
      <c r="Q109" s="58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x14ac:dyDescent="0.25">
      <c r="B110" s="18"/>
      <c r="C110" s="19"/>
      <c r="D110" s="19"/>
      <c r="E110" s="19"/>
      <c r="F110" s="19"/>
      <c r="G110" s="19"/>
      <c r="H110" s="19"/>
      <c r="I110" s="19"/>
      <c r="J110" s="19"/>
      <c r="K110" s="20"/>
      <c r="L110" s="20"/>
      <c r="M110" s="20"/>
      <c r="N110" s="20"/>
      <c r="O110" s="20"/>
      <c r="P110" s="20"/>
      <c r="Q110" s="23"/>
      <c r="R110" s="23"/>
      <c r="S110" s="23"/>
      <c r="T110" s="23"/>
      <c r="U110" s="23"/>
      <c r="V110" s="23"/>
      <c r="W110" s="23"/>
      <c r="X110" s="23"/>
      <c r="Y110" s="23"/>
      <c r="Z110" s="23"/>
    </row>
    <row r="111" spans="1:27" x14ac:dyDescent="0.25">
      <c r="B111" s="18"/>
      <c r="C111" s="19"/>
      <c r="D111" s="19"/>
      <c r="E111" s="19"/>
      <c r="F111" s="19"/>
      <c r="G111" s="19"/>
      <c r="H111" s="19"/>
      <c r="I111" s="19"/>
      <c r="J111" s="19"/>
      <c r="K111" s="20"/>
      <c r="L111" s="20"/>
      <c r="M111" s="20"/>
      <c r="N111" s="20"/>
      <c r="O111" s="20"/>
      <c r="P111" s="20"/>
      <c r="Q111" s="23"/>
      <c r="R111" s="23"/>
      <c r="S111" s="23"/>
      <c r="T111" s="23"/>
      <c r="U111" s="23"/>
      <c r="V111" s="23"/>
      <c r="W111" s="23"/>
      <c r="X111" s="23"/>
      <c r="Y111" s="23"/>
      <c r="Z111" s="23"/>
    </row>
    <row r="112" spans="1:27" x14ac:dyDescent="0.25">
      <c r="B112" s="21"/>
      <c r="C112" s="23"/>
      <c r="D112" s="23"/>
      <c r="E112" s="23"/>
      <c r="F112" s="23"/>
      <c r="G112" s="23"/>
      <c r="H112" s="23"/>
      <c r="I112" s="23"/>
      <c r="J112" s="23"/>
      <c r="K112" s="22"/>
      <c r="L112" s="22"/>
      <c r="M112" s="23"/>
      <c r="N112" s="23"/>
      <c r="O112" s="23"/>
      <c r="P112" s="23"/>
      <c r="Q112" s="23"/>
      <c r="R112" s="23"/>
      <c r="S112" s="23"/>
      <c r="T112" s="23"/>
      <c r="U112" s="23"/>
      <c r="V112" s="23"/>
      <c r="W112" s="23"/>
      <c r="X112" s="23"/>
      <c r="Y112" s="23"/>
      <c r="Z112" s="23"/>
    </row>
    <row r="114" spans="2:2" x14ac:dyDescent="0.25">
      <c r="B114" s="10" t="s">
        <v>0</v>
      </c>
    </row>
    <row r="115" spans="2:2" x14ac:dyDescent="0.25">
      <c r="B115" s="10" t="s">
        <v>139</v>
      </c>
    </row>
    <row r="116" spans="2:2" x14ac:dyDescent="0.25">
      <c r="B116" s="10" t="s">
        <v>140</v>
      </c>
    </row>
    <row r="117" spans="2:2" x14ac:dyDescent="0.25">
      <c r="B117" s="10" t="s">
        <v>141</v>
      </c>
    </row>
    <row r="118" spans="2:2" x14ac:dyDescent="0.25">
      <c r="B118" s="10" t="s">
        <v>142</v>
      </c>
    </row>
    <row r="119" spans="2:2" x14ac:dyDescent="0.25">
      <c r="B119" s="10" t="s">
        <v>143</v>
      </c>
    </row>
  </sheetData>
  <mergeCells count="20">
    <mergeCell ref="C6:P6"/>
    <mergeCell ref="P7:P8"/>
    <mergeCell ref="C28:P28"/>
    <mergeCell ref="P29:P30"/>
    <mergeCell ref="C50:P50"/>
    <mergeCell ref="C7:K7"/>
    <mergeCell ref="C73:K73"/>
    <mergeCell ref="M73:O73"/>
    <mergeCell ref="C94:K94"/>
    <mergeCell ref="M94:O94"/>
    <mergeCell ref="M7:O7"/>
    <mergeCell ref="C29:K29"/>
    <mergeCell ref="M29:O29"/>
    <mergeCell ref="C51:K51"/>
    <mergeCell ref="M51:O51"/>
    <mergeCell ref="C93:P93"/>
    <mergeCell ref="P94:P95"/>
    <mergeCell ref="P51:P52"/>
    <mergeCell ref="C72:P72"/>
    <mergeCell ref="P73:P74"/>
  </mergeCells>
  <phoneticPr fontId="30" type="noConversion"/>
  <conditionalFormatting sqref="C22:P22">
    <cfRule type="cellIs" dxfId="24" priority="15" operator="equal">
      <formula>#REF!</formula>
    </cfRule>
  </conditionalFormatting>
  <conditionalFormatting sqref="C44:P44">
    <cfRule type="cellIs" dxfId="23" priority="4" operator="equal">
      <formula>#REF!</formula>
    </cfRule>
  </conditionalFormatting>
  <conditionalFormatting sqref="C66:P66">
    <cfRule type="cellIs" dxfId="22" priority="3" operator="equal">
      <formula>#REF!</formula>
    </cfRule>
  </conditionalFormatting>
  <conditionalFormatting sqref="C88:P88">
    <cfRule type="cellIs" dxfId="21" priority="2" operator="equal">
      <formula>#REF!</formula>
    </cfRule>
  </conditionalFormatting>
  <conditionalFormatting sqref="C109:P109">
    <cfRule type="cellIs" dxfId="20" priority="1" operator="equal">
      <formula>#REF!</formula>
    </cfRule>
  </conditionalFormatting>
  <hyperlinks>
    <hyperlink ref="A1" location="índice!A1" display="Índice" xr:uid="{3CB34267-4DB3-4F6C-97CF-930240561B14}"/>
  </hyperlink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F0D09F-0779-4F98-B78B-F5171D362F7A}">
  <sheetPr codeName="Hoja4"/>
  <dimension ref="A1:R120"/>
  <sheetViews>
    <sheetView showGridLines="0" zoomScale="70" zoomScaleNormal="70" workbookViewId="0">
      <selection activeCell="B77" sqref="B77:B82"/>
    </sheetView>
  </sheetViews>
  <sheetFormatPr baseColWidth="10" defaultColWidth="11.42578125" defaultRowHeight="15.75" x14ac:dyDescent="0.25"/>
  <cols>
    <col min="1" max="1" width="6.85546875" style="5" bestFit="1" customWidth="1"/>
    <col min="2" max="2" width="52.140625" style="10" customWidth="1"/>
    <col min="3" max="3" width="11" style="10" customWidth="1"/>
    <col min="4" max="4" width="11" style="1" customWidth="1"/>
    <col min="5" max="7" width="11" style="10" customWidth="1"/>
    <col min="8" max="11" width="12.42578125" style="10" customWidth="1"/>
    <col min="12" max="12" width="4.7109375" style="10" customWidth="1"/>
    <col min="13" max="16" width="12.42578125" style="10" customWidth="1"/>
    <col min="17" max="17" width="12.140625" style="11" bestFit="1" customWidth="1"/>
    <col min="18" max="18" width="9.28515625" style="12" bestFit="1" customWidth="1"/>
    <col min="19" max="16384" width="11.42578125" style="1"/>
  </cols>
  <sheetData>
    <row r="1" spans="1:18" x14ac:dyDescent="0.25">
      <c r="A1" s="26" t="s">
        <v>4</v>
      </c>
    </row>
    <row r="2" spans="1:18" ht="18.75" x14ac:dyDescent="0.3">
      <c r="B2" s="7" t="s">
        <v>107</v>
      </c>
    </row>
    <row r="3" spans="1:18" x14ac:dyDescent="0.25">
      <c r="B3" s="68" t="str">
        <f>+índice!B5</f>
        <v>Información al: 29/12/2024</v>
      </c>
      <c r="R3" s="13"/>
    </row>
    <row r="4" spans="1:18" x14ac:dyDescent="0.25">
      <c r="B4" s="1"/>
      <c r="R4" s="13"/>
    </row>
    <row r="5" spans="1:18" x14ac:dyDescent="0.25">
      <c r="A5" s="14"/>
      <c r="B5" s="10" t="s">
        <v>8</v>
      </c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B6" s="1"/>
      <c r="C6" s="161" t="s">
        <v>7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"/>
      <c r="R6" s="1"/>
    </row>
    <row r="7" spans="1:18" ht="18" customHeight="1" x14ac:dyDescent="0.25">
      <c r="B7" s="15"/>
      <c r="C7" s="158">
        <v>2023</v>
      </c>
      <c r="D7" s="158"/>
      <c r="E7" s="158"/>
      <c r="F7" s="158"/>
      <c r="G7" s="158"/>
      <c r="H7" s="158"/>
      <c r="I7" s="158"/>
      <c r="J7" s="158"/>
      <c r="K7" s="158"/>
      <c r="L7" s="93"/>
      <c r="M7" s="159">
        <v>2024</v>
      </c>
      <c r="N7" s="158"/>
      <c r="O7" s="160"/>
      <c r="P7" s="162" t="s">
        <v>46</v>
      </c>
      <c r="Q7" s="1"/>
      <c r="R7" s="1"/>
    </row>
    <row r="8" spans="1:18" x14ac:dyDescent="0.25">
      <c r="B8" s="15"/>
      <c r="C8" s="16" t="s">
        <v>130</v>
      </c>
      <c r="D8" s="16" t="s">
        <v>131</v>
      </c>
      <c r="E8" s="16" t="s">
        <v>5</v>
      </c>
      <c r="F8" s="16" t="s">
        <v>6</v>
      </c>
      <c r="G8" s="16" t="s">
        <v>10</v>
      </c>
      <c r="H8" s="16" t="s">
        <v>83</v>
      </c>
      <c r="I8" s="16" t="s">
        <v>91</v>
      </c>
      <c r="J8" s="16" t="s">
        <v>132</v>
      </c>
      <c r="K8" s="16" t="s">
        <v>133</v>
      </c>
      <c r="L8" s="16"/>
      <c r="M8" s="100" t="s">
        <v>83</v>
      </c>
      <c r="N8" s="16" t="s">
        <v>132</v>
      </c>
      <c r="O8" s="101" t="s">
        <v>133</v>
      </c>
      <c r="P8" s="163"/>
      <c r="Q8" s="1"/>
      <c r="R8" s="1"/>
    </row>
    <row r="9" spans="1:18" x14ac:dyDescent="0.25">
      <c r="B9" s="1" t="s">
        <v>111</v>
      </c>
      <c r="C9" s="1">
        <v>0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07"/>
      <c r="M9" s="1">
        <v>0</v>
      </c>
      <c r="N9" s="1">
        <v>11</v>
      </c>
      <c r="O9" s="1">
        <v>29</v>
      </c>
      <c r="P9" s="58">
        <v>40</v>
      </c>
      <c r="Q9" s="1"/>
      <c r="R9" s="1"/>
    </row>
    <row r="10" spans="1:18" x14ac:dyDescent="0.25">
      <c r="B10" s="1" t="s">
        <v>112</v>
      </c>
      <c r="C10" s="1">
        <v>0</v>
      </c>
      <c r="D10" s="1">
        <v>0</v>
      </c>
      <c r="E10" s="1">
        <v>0</v>
      </c>
      <c r="F10" s="1">
        <v>0</v>
      </c>
      <c r="G10" s="1">
        <v>0</v>
      </c>
      <c r="H10" s="1">
        <v>0</v>
      </c>
      <c r="I10" s="1">
        <v>0</v>
      </c>
      <c r="J10" s="1">
        <v>0</v>
      </c>
      <c r="K10" s="1">
        <v>0</v>
      </c>
      <c r="L10" s="108"/>
      <c r="M10" s="1">
        <v>0</v>
      </c>
      <c r="N10" s="1">
        <v>31</v>
      </c>
      <c r="O10" s="1">
        <v>34</v>
      </c>
      <c r="P10" s="58">
        <v>65</v>
      </c>
      <c r="Q10" s="1"/>
      <c r="R10" s="1"/>
    </row>
    <row r="11" spans="1:18" x14ac:dyDescent="0.25">
      <c r="B11" s="1" t="s">
        <v>113</v>
      </c>
      <c r="C11" s="1">
        <v>12</v>
      </c>
      <c r="D11" s="1">
        <v>50</v>
      </c>
      <c r="E11" s="1">
        <v>102</v>
      </c>
      <c r="F11" s="1">
        <v>73</v>
      </c>
      <c r="G11" s="1">
        <v>93</v>
      </c>
      <c r="H11" s="1">
        <v>93</v>
      </c>
      <c r="I11" s="1">
        <v>77</v>
      </c>
      <c r="J11" s="1">
        <v>76</v>
      </c>
      <c r="K11" s="1">
        <v>56</v>
      </c>
      <c r="L11" s="108"/>
      <c r="M11" s="1">
        <v>3</v>
      </c>
      <c r="N11" s="1">
        <v>58</v>
      </c>
      <c r="O11" s="1">
        <v>56</v>
      </c>
      <c r="P11" s="58">
        <v>749</v>
      </c>
      <c r="Q11" s="1"/>
      <c r="R11" s="1"/>
    </row>
    <row r="12" spans="1:18" x14ac:dyDescent="0.25">
      <c r="B12" s="1" t="s">
        <v>114</v>
      </c>
      <c r="C12" s="1">
        <v>3</v>
      </c>
      <c r="D12" s="1">
        <v>10</v>
      </c>
      <c r="E12" s="1">
        <v>9</v>
      </c>
      <c r="F12" s="1">
        <v>17</v>
      </c>
      <c r="G12" s="1">
        <v>8</v>
      </c>
      <c r="H12" s="1">
        <v>13</v>
      </c>
      <c r="I12" s="1">
        <v>17</v>
      </c>
      <c r="J12" s="1">
        <v>4</v>
      </c>
      <c r="K12" s="1">
        <v>2</v>
      </c>
      <c r="L12" s="108"/>
      <c r="M12" s="1">
        <v>0</v>
      </c>
      <c r="N12" s="1">
        <v>7</v>
      </c>
      <c r="O12" s="1">
        <v>35</v>
      </c>
      <c r="P12" s="58">
        <v>125</v>
      </c>
      <c r="Q12" s="1"/>
      <c r="R12" s="1"/>
    </row>
    <row r="13" spans="1:18" x14ac:dyDescent="0.25">
      <c r="B13" s="1" t="s">
        <v>115</v>
      </c>
      <c r="C13" s="17"/>
      <c r="D13" s="17"/>
      <c r="E13" s="17"/>
      <c r="F13" s="17"/>
      <c r="G13" s="17"/>
      <c r="H13" s="17"/>
      <c r="I13" s="17"/>
      <c r="J13" s="17"/>
      <c r="K13" s="17"/>
      <c r="L13" s="95"/>
      <c r="M13" s="17"/>
      <c r="N13" s="17"/>
      <c r="O13" s="17"/>
      <c r="P13" s="58"/>
      <c r="Q13" s="1"/>
      <c r="R13" s="1"/>
    </row>
    <row r="14" spans="1:18" ht="16.5" thickBot="1" x14ac:dyDescent="0.3">
      <c r="B14" s="90" t="s">
        <v>121</v>
      </c>
      <c r="C14" s="109">
        <v>3</v>
      </c>
      <c r="D14" s="109">
        <v>61</v>
      </c>
      <c r="E14" s="109">
        <v>183</v>
      </c>
      <c r="F14" s="109">
        <v>278</v>
      </c>
      <c r="G14" s="109">
        <v>409</v>
      </c>
      <c r="H14" s="109">
        <v>376</v>
      </c>
      <c r="I14" s="109">
        <v>428</v>
      </c>
      <c r="J14" s="109">
        <v>456</v>
      </c>
      <c r="K14" s="109">
        <v>335</v>
      </c>
      <c r="L14" s="110"/>
      <c r="M14" s="109">
        <v>1</v>
      </c>
      <c r="N14" s="109">
        <v>1271</v>
      </c>
      <c r="O14" s="109">
        <v>2206</v>
      </c>
      <c r="P14" s="87">
        <v>6007</v>
      </c>
      <c r="Q14" s="1"/>
      <c r="R14" s="1"/>
    </row>
    <row r="15" spans="1:18" ht="16.5" thickTop="1" x14ac:dyDescent="0.25">
      <c r="B15" s="10" t="s">
        <v>2</v>
      </c>
      <c r="C15" s="10">
        <v>18</v>
      </c>
      <c r="D15" s="10">
        <v>121</v>
      </c>
      <c r="E15" s="10">
        <v>294</v>
      </c>
      <c r="F15" s="10">
        <v>368</v>
      </c>
      <c r="G15" s="10">
        <v>510</v>
      </c>
      <c r="H15" s="10">
        <v>482</v>
      </c>
      <c r="I15" s="10">
        <v>522</v>
      </c>
      <c r="J15" s="10">
        <v>536</v>
      </c>
      <c r="K15" s="10">
        <v>393</v>
      </c>
      <c r="M15" s="10">
        <v>4</v>
      </c>
      <c r="N15" s="10">
        <v>1378</v>
      </c>
      <c r="O15" s="10">
        <v>2360</v>
      </c>
      <c r="P15" s="58">
        <v>6986</v>
      </c>
      <c r="Q15" s="1"/>
      <c r="R15" s="1"/>
    </row>
    <row r="16" spans="1:18" x14ac:dyDescent="0.25">
      <c r="B16" s="18"/>
      <c r="C16" s="19"/>
      <c r="D16" s="19"/>
      <c r="E16" s="19"/>
      <c r="F16" s="19"/>
      <c r="G16" s="19"/>
      <c r="H16" s="19"/>
      <c r="I16" s="19"/>
      <c r="J16" s="19"/>
      <c r="K16" s="20"/>
      <c r="L16" s="20"/>
      <c r="M16" s="20"/>
      <c r="N16" s="20"/>
      <c r="O16" s="20"/>
      <c r="P16" s="20"/>
      <c r="Q16" s="1"/>
      <c r="R16" s="1"/>
    </row>
    <row r="17" spans="2:18" x14ac:dyDescent="0.25">
      <c r="B17" s="18"/>
      <c r="C17" s="19"/>
      <c r="D17" s="19"/>
      <c r="E17" s="19"/>
      <c r="F17" s="19"/>
      <c r="G17" s="19"/>
      <c r="H17" s="19"/>
      <c r="I17" s="19"/>
      <c r="J17" s="19"/>
      <c r="K17" s="20"/>
      <c r="L17" s="20"/>
      <c r="M17" s="20"/>
      <c r="N17" s="20"/>
      <c r="O17" s="20"/>
      <c r="P17" s="20"/>
      <c r="Q17" s="1"/>
      <c r="R17" s="1"/>
    </row>
    <row r="18" spans="2:18" x14ac:dyDescent="0.25">
      <c r="B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x14ac:dyDescent="0.25">
      <c r="B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x14ac:dyDescent="0.25">
      <c r="B20" s="10" t="s">
        <v>122</v>
      </c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x14ac:dyDescent="0.25">
      <c r="B21" s="1"/>
      <c r="C21" s="161" t="s">
        <v>124</v>
      </c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"/>
      <c r="R21" s="1"/>
    </row>
    <row r="22" spans="2:18" x14ac:dyDescent="0.25">
      <c r="B22" s="15"/>
      <c r="C22" s="158">
        <v>2023</v>
      </c>
      <c r="D22" s="158"/>
      <c r="E22" s="158"/>
      <c r="F22" s="158"/>
      <c r="G22" s="158"/>
      <c r="H22" s="158"/>
      <c r="I22" s="158"/>
      <c r="J22" s="158"/>
      <c r="K22" s="158"/>
      <c r="L22" s="93"/>
      <c r="M22" s="159">
        <v>2024</v>
      </c>
      <c r="N22" s="158"/>
      <c r="O22" s="160"/>
      <c r="P22" s="162" t="s">
        <v>46</v>
      </c>
      <c r="Q22" s="1"/>
      <c r="R22" s="1"/>
    </row>
    <row r="23" spans="2:18" x14ac:dyDescent="0.25">
      <c r="B23" s="15"/>
      <c r="C23" s="16" t="s">
        <v>130</v>
      </c>
      <c r="D23" s="16" t="s">
        <v>131</v>
      </c>
      <c r="E23" s="16" t="s">
        <v>5</v>
      </c>
      <c r="F23" s="16" t="s">
        <v>6</v>
      </c>
      <c r="G23" s="16" t="s">
        <v>10</v>
      </c>
      <c r="H23" s="16" t="s">
        <v>83</v>
      </c>
      <c r="I23" s="16" t="s">
        <v>91</v>
      </c>
      <c r="J23" s="16" t="s">
        <v>132</v>
      </c>
      <c r="K23" s="16" t="s">
        <v>133</v>
      </c>
      <c r="L23" s="16"/>
      <c r="M23" s="100" t="s">
        <v>83</v>
      </c>
      <c r="N23" s="16" t="s">
        <v>132</v>
      </c>
      <c r="O23" s="101" t="s">
        <v>133</v>
      </c>
      <c r="P23" s="163"/>
      <c r="Q23" s="1"/>
      <c r="R23" s="1"/>
    </row>
    <row r="24" spans="2:18" x14ac:dyDescent="0.25">
      <c r="B24" s="1" t="s">
        <v>111</v>
      </c>
      <c r="C24" s="17">
        <v>0</v>
      </c>
      <c r="D24" s="17">
        <v>0</v>
      </c>
      <c r="E24" s="17">
        <v>0</v>
      </c>
      <c r="F24" s="17">
        <v>0</v>
      </c>
      <c r="G24" s="17">
        <v>0</v>
      </c>
      <c r="H24" s="17">
        <v>0</v>
      </c>
      <c r="I24" s="17">
        <v>0</v>
      </c>
      <c r="J24" s="17">
        <v>0</v>
      </c>
      <c r="K24" s="17">
        <v>0</v>
      </c>
      <c r="L24" s="94"/>
      <c r="M24" s="17">
        <v>0</v>
      </c>
      <c r="N24" s="17">
        <v>8502.6020000000008</v>
      </c>
      <c r="O24" s="17">
        <v>15138.868</v>
      </c>
      <c r="P24" s="58">
        <v>23641.47</v>
      </c>
      <c r="Q24" s="1"/>
      <c r="R24" s="1"/>
    </row>
    <row r="25" spans="2:18" x14ac:dyDescent="0.25">
      <c r="B25" s="1" t="s">
        <v>112</v>
      </c>
      <c r="C25" s="17">
        <v>0</v>
      </c>
      <c r="D25" s="17">
        <v>0</v>
      </c>
      <c r="E25" s="17">
        <v>0</v>
      </c>
      <c r="F25" s="17">
        <v>0</v>
      </c>
      <c r="G25" s="17">
        <v>0</v>
      </c>
      <c r="H25" s="17">
        <v>0</v>
      </c>
      <c r="I25" s="17">
        <v>0</v>
      </c>
      <c r="J25" s="17">
        <v>0</v>
      </c>
      <c r="K25" s="17">
        <v>0</v>
      </c>
      <c r="L25" s="95"/>
      <c r="M25" s="17">
        <v>0</v>
      </c>
      <c r="N25" s="17">
        <v>4397.38</v>
      </c>
      <c r="O25" s="17">
        <v>6756.4390000000003</v>
      </c>
      <c r="P25" s="58">
        <v>11153.82</v>
      </c>
      <c r="Q25" s="1"/>
      <c r="R25" s="1"/>
    </row>
    <row r="26" spans="2:18" x14ac:dyDescent="0.25">
      <c r="B26" s="1" t="s">
        <v>113</v>
      </c>
      <c r="C26" s="17">
        <v>11143.8169</v>
      </c>
      <c r="D26" s="17">
        <v>16818.486000000001</v>
      </c>
      <c r="E26" s="17">
        <v>21402.82</v>
      </c>
      <c r="F26" s="17">
        <v>30933.86</v>
      </c>
      <c r="G26" s="17">
        <v>19899.93</v>
      </c>
      <c r="H26" s="17">
        <v>31055.759999999998</v>
      </c>
      <c r="I26" s="17">
        <v>12758.516</v>
      </c>
      <c r="J26" s="17">
        <v>10581.744000000001</v>
      </c>
      <c r="K26" s="17">
        <v>6719.5140000000001</v>
      </c>
      <c r="L26" s="95"/>
      <c r="M26" s="17">
        <v>233.98754099999999</v>
      </c>
      <c r="N26" s="17">
        <v>17830.28</v>
      </c>
      <c r="O26" s="17">
        <v>20971.432000000001</v>
      </c>
      <c r="P26" s="58">
        <v>200350.15</v>
      </c>
      <c r="Q26" s="1"/>
      <c r="R26" s="1"/>
    </row>
    <row r="27" spans="2:18" ht="18" customHeight="1" x14ac:dyDescent="0.25">
      <c r="B27" s="1" t="s">
        <v>114</v>
      </c>
      <c r="C27" s="17">
        <v>971.28980000000001</v>
      </c>
      <c r="D27" s="17">
        <v>5222.8680000000004</v>
      </c>
      <c r="E27" s="17">
        <v>14133.56</v>
      </c>
      <c r="F27" s="17">
        <v>22294.13</v>
      </c>
      <c r="G27" s="17">
        <v>3738.7809999999999</v>
      </c>
      <c r="H27" s="17">
        <v>10840.3</v>
      </c>
      <c r="I27" s="17">
        <v>5818.3180000000002</v>
      </c>
      <c r="J27" s="17">
        <v>2349.9740000000002</v>
      </c>
      <c r="K27" s="17">
        <v>6991.8779999999997</v>
      </c>
      <c r="L27" s="95"/>
      <c r="M27" s="17">
        <v>0</v>
      </c>
      <c r="N27" s="17">
        <v>4560.68</v>
      </c>
      <c r="O27" s="17">
        <v>9324.0139999999992</v>
      </c>
      <c r="P27" s="58">
        <v>86245.79</v>
      </c>
      <c r="Q27" s="1"/>
      <c r="R27" s="1"/>
    </row>
    <row r="28" spans="2:18" x14ac:dyDescent="0.25">
      <c r="B28" s="1" t="s">
        <v>115</v>
      </c>
      <c r="C28" s="17"/>
      <c r="D28" s="17"/>
      <c r="E28" s="17"/>
      <c r="F28" s="17"/>
      <c r="G28" s="17"/>
      <c r="H28" s="17"/>
      <c r="I28" s="17"/>
      <c r="J28" s="17"/>
      <c r="K28" s="17"/>
      <c r="L28" s="95"/>
      <c r="M28" s="17"/>
      <c r="N28" s="17"/>
      <c r="O28" s="17"/>
      <c r="P28" s="58"/>
      <c r="Q28" s="1"/>
      <c r="R28" s="1"/>
    </row>
    <row r="29" spans="2:18" ht="16.5" thickBot="1" x14ac:dyDescent="0.3">
      <c r="B29" s="90" t="s">
        <v>121</v>
      </c>
      <c r="C29" s="86">
        <v>268.65359999999998</v>
      </c>
      <c r="D29" s="86">
        <v>6043.4520000000002</v>
      </c>
      <c r="E29" s="86">
        <v>16653.52</v>
      </c>
      <c r="F29" s="86">
        <v>26129.14</v>
      </c>
      <c r="G29" s="86">
        <v>37359.580999999998</v>
      </c>
      <c r="H29" s="86">
        <v>32358.89</v>
      </c>
      <c r="I29" s="86">
        <v>36781.635999999999</v>
      </c>
      <c r="J29" s="86">
        <v>40756.212</v>
      </c>
      <c r="K29" s="86">
        <v>29334.778999999999</v>
      </c>
      <c r="L29" s="96"/>
      <c r="M29" s="86">
        <v>5.5208519999999996</v>
      </c>
      <c r="N29" s="86">
        <v>31654.144</v>
      </c>
      <c r="O29" s="86">
        <v>67980.577000000005</v>
      </c>
      <c r="P29" s="87">
        <v>325326.11</v>
      </c>
      <c r="Q29" s="1"/>
      <c r="R29" s="1"/>
    </row>
    <row r="30" spans="2:18" ht="16.5" thickTop="1" x14ac:dyDescent="0.25">
      <c r="B30" s="10" t="s">
        <v>2</v>
      </c>
      <c r="C30" s="58">
        <v>12383.760399999999</v>
      </c>
      <c r="D30" s="58">
        <v>28084.806</v>
      </c>
      <c r="E30" s="58">
        <v>52189.9</v>
      </c>
      <c r="F30" s="58">
        <v>79357.14</v>
      </c>
      <c r="G30" s="58">
        <v>60998.292000000001</v>
      </c>
      <c r="H30" s="58">
        <v>74254.95</v>
      </c>
      <c r="I30" s="58">
        <v>55358.470999999998</v>
      </c>
      <c r="J30" s="58">
        <v>53687.930999999997</v>
      </c>
      <c r="K30" s="58">
        <v>43046.171000000002</v>
      </c>
      <c r="L30" s="58"/>
      <c r="M30" s="58">
        <v>239.50839300000001</v>
      </c>
      <c r="N30" s="58">
        <v>66945.085000000006</v>
      </c>
      <c r="O30" s="58">
        <v>120171.329</v>
      </c>
      <c r="P30" s="58">
        <v>646717.32999999996</v>
      </c>
      <c r="Q30" s="1"/>
      <c r="R30" s="1"/>
    </row>
    <row r="31" spans="2:18" x14ac:dyDescent="0.25">
      <c r="B31" s="18"/>
      <c r="C31" s="19"/>
      <c r="D31" s="19"/>
      <c r="E31" s="19"/>
      <c r="F31" s="19"/>
      <c r="G31" s="19"/>
      <c r="H31" s="19"/>
      <c r="I31" s="19"/>
      <c r="J31" s="19"/>
      <c r="K31" s="20"/>
      <c r="L31" s="20"/>
      <c r="M31" s="20"/>
      <c r="N31" s="20"/>
      <c r="O31" s="20"/>
      <c r="P31" s="20"/>
      <c r="Q31" s="1"/>
      <c r="R31" s="1"/>
    </row>
    <row r="32" spans="2:18" x14ac:dyDescent="0.25">
      <c r="B32" s="18"/>
      <c r="C32" s="19"/>
      <c r="D32" s="19"/>
      <c r="E32" s="19"/>
      <c r="F32" s="19"/>
      <c r="G32" s="19"/>
      <c r="H32" s="19"/>
      <c r="I32" s="19"/>
      <c r="J32" s="19"/>
      <c r="K32" s="20"/>
      <c r="L32" s="20"/>
      <c r="M32" s="20"/>
      <c r="N32" s="20"/>
      <c r="O32" s="20"/>
      <c r="P32" s="20"/>
      <c r="Q32" s="1"/>
      <c r="R32" s="1"/>
    </row>
    <row r="33" spans="2:18" x14ac:dyDescent="0.25">
      <c r="B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x14ac:dyDescent="0.25">
      <c r="B34" s="10" t="s">
        <v>9</v>
      </c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 ht="18" customHeight="1" x14ac:dyDescent="0.25">
      <c r="B35" s="1"/>
      <c r="C35" s="161" t="s">
        <v>125</v>
      </c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"/>
      <c r="R35" s="1"/>
    </row>
    <row r="36" spans="2:18" x14ac:dyDescent="0.25">
      <c r="B36" s="15"/>
      <c r="C36" s="158">
        <v>2023</v>
      </c>
      <c r="D36" s="158"/>
      <c r="E36" s="158"/>
      <c r="F36" s="158"/>
      <c r="G36" s="158"/>
      <c r="H36" s="158"/>
      <c r="I36" s="158"/>
      <c r="J36" s="158"/>
      <c r="K36" s="158"/>
      <c r="L36" s="93"/>
      <c r="M36" s="159">
        <v>2024</v>
      </c>
      <c r="N36" s="158"/>
      <c r="O36" s="160"/>
      <c r="P36" s="162" t="s">
        <v>46</v>
      </c>
      <c r="Q36" s="1"/>
      <c r="R36" s="1"/>
    </row>
    <row r="37" spans="2:18" x14ac:dyDescent="0.25">
      <c r="B37" s="15"/>
      <c r="C37" s="16" t="s">
        <v>130</v>
      </c>
      <c r="D37" s="16" t="s">
        <v>131</v>
      </c>
      <c r="E37" s="16" t="s">
        <v>5</v>
      </c>
      <c r="F37" s="16" t="s">
        <v>6</v>
      </c>
      <c r="G37" s="16" t="s">
        <v>10</v>
      </c>
      <c r="H37" s="16" t="s">
        <v>83</v>
      </c>
      <c r="I37" s="16" t="s">
        <v>91</v>
      </c>
      <c r="J37" s="16" t="s">
        <v>132</v>
      </c>
      <c r="K37" s="16" t="s">
        <v>133</v>
      </c>
      <c r="L37" s="16"/>
      <c r="M37" s="100" t="s">
        <v>83</v>
      </c>
      <c r="N37" s="16" t="s">
        <v>132</v>
      </c>
      <c r="O37" s="101" t="s">
        <v>133</v>
      </c>
      <c r="P37" s="163"/>
      <c r="Q37" s="1"/>
      <c r="R37" s="1"/>
    </row>
    <row r="38" spans="2:18" x14ac:dyDescent="0.25">
      <c r="B38" s="1" t="s">
        <v>111</v>
      </c>
      <c r="C38" s="17">
        <v>0</v>
      </c>
      <c r="D38" s="17">
        <v>0</v>
      </c>
      <c r="E38" s="17">
        <v>0</v>
      </c>
      <c r="F38" s="17">
        <v>0</v>
      </c>
      <c r="G38" s="17">
        <v>0</v>
      </c>
      <c r="H38" s="17">
        <v>0</v>
      </c>
      <c r="I38" s="17">
        <v>0</v>
      </c>
      <c r="J38" s="17">
        <v>0</v>
      </c>
      <c r="K38" s="17">
        <v>0</v>
      </c>
      <c r="L38" s="94"/>
      <c r="M38" s="17">
        <v>0</v>
      </c>
      <c r="N38" s="17">
        <v>9</v>
      </c>
      <c r="O38" s="17">
        <v>13</v>
      </c>
      <c r="P38" s="58">
        <v>21</v>
      </c>
      <c r="Q38" s="1"/>
      <c r="R38" s="1"/>
    </row>
    <row r="39" spans="2:18" x14ac:dyDescent="0.25">
      <c r="B39" s="1" t="s">
        <v>112</v>
      </c>
      <c r="C39" s="17">
        <v>0</v>
      </c>
      <c r="D39" s="17">
        <v>0</v>
      </c>
      <c r="E39" s="17">
        <v>0</v>
      </c>
      <c r="F39" s="17">
        <v>0</v>
      </c>
      <c r="G39" s="17">
        <v>0</v>
      </c>
      <c r="H39" s="17">
        <v>0</v>
      </c>
      <c r="I39" s="17">
        <v>0</v>
      </c>
      <c r="J39" s="17">
        <v>0</v>
      </c>
      <c r="K39" s="17">
        <v>0</v>
      </c>
      <c r="L39" s="95"/>
      <c r="M39" s="17">
        <v>0</v>
      </c>
      <c r="N39" s="17">
        <v>11</v>
      </c>
      <c r="O39" s="17">
        <v>19</v>
      </c>
      <c r="P39" s="58">
        <v>27</v>
      </c>
      <c r="Q39" s="1"/>
      <c r="R39" s="1"/>
    </row>
    <row r="40" spans="2:18" x14ac:dyDescent="0.25">
      <c r="B40" s="1" t="s">
        <v>113</v>
      </c>
      <c r="C40" s="17">
        <v>11</v>
      </c>
      <c r="D40" s="17">
        <v>30</v>
      </c>
      <c r="E40" s="17">
        <v>46</v>
      </c>
      <c r="F40" s="17">
        <v>50</v>
      </c>
      <c r="G40" s="17">
        <v>56</v>
      </c>
      <c r="H40" s="17">
        <v>52</v>
      </c>
      <c r="I40" s="17">
        <v>43</v>
      </c>
      <c r="J40" s="17">
        <v>45</v>
      </c>
      <c r="K40" s="17">
        <v>20</v>
      </c>
      <c r="L40" s="95"/>
      <c r="M40" s="17">
        <v>3</v>
      </c>
      <c r="N40" s="17">
        <v>36</v>
      </c>
      <c r="O40" s="17">
        <v>40</v>
      </c>
      <c r="P40" s="58">
        <v>290</v>
      </c>
      <c r="Q40" s="1"/>
      <c r="R40" s="1"/>
    </row>
    <row r="41" spans="2:18" x14ac:dyDescent="0.25">
      <c r="B41" s="1" t="s">
        <v>114</v>
      </c>
      <c r="C41" s="17">
        <v>3</v>
      </c>
      <c r="D41" s="17">
        <v>7</v>
      </c>
      <c r="E41" s="17">
        <v>6</v>
      </c>
      <c r="F41" s="17">
        <v>11</v>
      </c>
      <c r="G41" s="17">
        <v>6</v>
      </c>
      <c r="H41" s="17">
        <v>8</v>
      </c>
      <c r="I41" s="17">
        <v>12</v>
      </c>
      <c r="J41" s="17">
        <v>3</v>
      </c>
      <c r="K41" s="17">
        <v>2</v>
      </c>
      <c r="L41" s="95"/>
      <c r="M41" s="17">
        <v>0</v>
      </c>
      <c r="N41" s="17">
        <v>5</v>
      </c>
      <c r="O41" s="17">
        <v>8</v>
      </c>
      <c r="P41" s="58">
        <v>52</v>
      </c>
      <c r="Q41" s="1"/>
      <c r="R41" s="1"/>
    </row>
    <row r="42" spans="2:18" x14ac:dyDescent="0.25">
      <c r="B42" s="1" t="s">
        <v>115</v>
      </c>
      <c r="C42" s="17"/>
      <c r="D42" s="17"/>
      <c r="E42" s="17"/>
      <c r="F42" s="17"/>
      <c r="G42" s="17"/>
      <c r="H42" s="17"/>
      <c r="I42" s="17"/>
      <c r="J42" s="17"/>
      <c r="K42" s="17"/>
      <c r="L42" s="95"/>
      <c r="M42" s="17"/>
      <c r="N42" s="17"/>
      <c r="O42" s="17"/>
      <c r="P42" s="58"/>
      <c r="Q42" s="1"/>
      <c r="R42" s="1"/>
    </row>
    <row r="43" spans="2:18" ht="16.5" thickBot="1" x14ac:dyDescent="0.3">
      <c r="B43" s="90" t="s">
        <v>121</v>
      </c>
      <c r="C43" s="86">
        <v>3</v>
      </c>
      <c r="D43" s="86">
        <v>61</v>
      </c>
      <c r="E43" s="86">
        <v>183</v>
      </c>
      <c r="F43" s="86">
        <v>278</v>
      </c>
      <c r="G43" s="86">
        <v>409</v>
      </c>
      <c r="H43" s="86">
        <v>376</v>
      </c>
      <c r="I43" s="86">
        <v>427</v>
      </c>
      <c r="J43" s="86">
        <v>445</v>
      </c>
      <c r="K43" s="86">
        <v>335</v>
      </c>
      <c r="L43" s="96"/>
      <c r="M43" s="86">
        <v>1</v>
      </c>
      <c r="N43" s="86">
        <v>1178</v>
      </c>
      <c r="O43" s="86">
        <v>2068</v>
      </c>
      <c r="P43" s="87">
        <v>5755</v>
      </c>
      <c r="Q43" s="1"/>
      <c r="R43" s="1"/>
    </row>
    <row r="44" spans="2:18" ht="16.5" thickTop="1" x14ac:dyDescent="0.25">
      <c r="B44" s="10" t="s">
        <v>2</v>
      </c>
      <c r="C44" s="58">
        <v>17</v>
      </c>
      <c r="D44" s="58">
        <v>98</v>
      </c>
      <c r="E44" s="58">
        <v>235</v>
      </c>
      <c r="F44" s="58">
        <v>338</v>
      </c>
      <c r="G44" s="58">
        <v>471</v>
      </c>
      <c r="H44" s="58">
        <v>436</v>
      </c>
      <c r="I44" s="58">
        <v>482</v>
      </c>
      <c r="J44" s="58">
        <v>493</v>
      </c>
      <c r="K44" s="58">
        <v>357</v>
      </c>
      <c r="L44" s="58"/>
      <c r="M44" s="58">
        <v>4</v>
      </c>
      <c r="N44" s="58">
        <v>1239</v>
      </c>
      <c r="O44" s="58">
        <v>2147</v>
      </c>
      <c r="P44" s="58">
        <v>6133</v>
      </c>
      <c r="Q44" s="1"/>
      <c r="R44" s="1"/>
    </row>
    <row r="45" spans="2:18" x14ac:dyDescent="0.25">
      <c r="B45" s="18"/>
      <c r="C45" s="19"/>
      <c r="D45" s="19"/>
      <c r="E45" s="19"/>
      <c r="F45" s="19"/>
      <c r="G45" s="19"/>
      <c r="H45" s="19"/>
      <c r="I45" s="19"/>
      <c r="J45" s="19"/>
      <c r="K45" s="20"/>
      <c r="L45" s="20"/>
      <c r="M45" s="20"/>
      <c r="N45" s="20"/>
      <c r="O45" s="20"/>
      <c r="P45" s="20"/>
      <c r="Q45" s="1"/>
      <c r="R45" s="1"/>
    </row>
    <row r="46" spans="2:18" x14ac:dyDescent="0.25">
      <c r="B46" s="18"/>
      <c r="C46" s="19"/>
      <c r="D46" s="19"/>
      <c r="E46" s="19"/>
      <c r="F46" s="19"/>
      <c r="G46" s="19"/>
      <c r="H46" s="19"/>
      <c r="I46" s="19"/>
      <c r="J46" s="19"/>
      <c r="K46" s="20"/>
      <c r="L46" s="20"/>
      <c r="M46" s="20"/>
      <c r="N46" s="20"/>
      <c r="O46" s="20"/>
      <c r="P46" s="20"/>
      <c r="Q46" s="1"/>
      <c r="R46" s="1"/>
    </row>
    <row r="47" spans="2:18" x14ac:dyDescent="0.25">
      <c r="B47" s="21"/>
      <c r="C47" s="23"/>
      <c r="D47" s="22"/>
      <c r="E47" s="23"/>
      <c r="F47" s="23"/>
      <c r="G47" s="23"/>
      <c r="H47" s="23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2:18" x14ac:dyDescent="0.25">
      <c r="B48" s="10" t="s">
        <v>21</v>
      </c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61" t="s">
        <v>126</v>
      </c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"/>
      <c r="R49" s="1"/>
    </row>
    <row r="50" spans="2:18" x14ac:dyDescent="0.25">
      <c r="B50" s="15"/>
      <c r="C50" s="158">
        <v>2023</v>
      </c>
      <c r="D50" s="158"/>
      <c r="E50" s="158"/>
      <c r="F50" s="158"/>
      <c r="G50" s="158"/>
      <c r="H50" s="158"/>
      <c r="I50" s="158"/>
      <c r="J50" s="158"/>
      <c r="K50" s="158"/>
      <c r="L50" s="93"/>
      <c r="M50" s="159">
        <v>2024</v>
      </c>
      <c r="N50" s="158"/>
      <c r="O50" s="160"/>
      <c r="P50" s="162" t="s">
        <v>46</v>
      </c>
      <c r="Q50" s="1"/>
      <c r="R50" s="1"/>
    </row>
    <row r="51" spans="2:18" x14ac:dyDescent="0.25">
      <c r="B51" s="15"/>
      <c r="C51" s="16" t="s">
        <v>130</v>
      </c>
      <c r="D51" s="16" t="s">
        <v>131</v>
      </c>
      <c r="E51" s="16" t="s">
        <v>5</v>
      </c>
      <c r="F51" s="16" t="s">
        <v>6</v>
      </c>
      <c r="G51" s="16" t="s">
        <v>10</v>
      </c>
      <c r="H51" s="16" t="s">
        <v>83</v>
      </c>
      <c r="I51" s="16" t="s">
        <v>91</v>
      </c>
      <c r="J51" s="16" t="s">
        <v>132</v>
      </c>
      <c r="K51" s="16" t="s">
        <v>133</v>
      </c>
      <c r="L51" s="16"/>
      <c r="M51" s="100" t="s">
        <v>83</v>
      </c>
      <c r="N51" s="16" t="s">
        <v>132</v>
      </c>
      <c r="O51" s="101" t="s">
        <v>133</v>
      </c>
      <c r="P51" s="163"/>
      <c r="Q51" s="1"/>
      <c r="R51" s="1"/>
    </row>
    <row r="52" spans="2:18" x14ac:dyDescent="0.25">
      <c r="B52" s="1" t="s">
        <v>111</v>
      </c>
      <c r="C52" s="70"/>
      <c r="D52" s="70"/>
      <c r="E52" s="70"/>
      <c r="F52" s="70"/>
      <c r="G52" s="70"/>
      <c r="H52" s="70"/>
      <c r="I52" s="70"/>
      <c r="J52" s="70"/>
      <c r="K52" s="70"/>
      <c r="L52" s="97"/>
      <c r="M52" s="70"/>
      <c r="N52" s="70">
        <v>0.80669999999999997</v>
      </c>
      <c r="O52" s="70">
        <v>0.82020000000000004</v>
      </c>
      <c r="P52" s="71">
        <v>0.81540000000000001</v>
      </c>
      <c r="Q52" s="1"/>
      <c r="R52" s="1"/>
    </row>
    <row r="53" spans="2:18" x14ac:dyDescent="0.25">
      <c r="B53" s="1" t="s">
        <v>112</v>
      </c>
      <c r="C53" s="70"/>
      <c r="D53" s="70"/>
      <c r="E53" s="70"/>
      <c r="F53" s="70"/>
      <c r="G53" s="70"/>
      <c r="H53" s="70"/>
      <c r="I53" s="70"/>
      <c r="J53" s="70"/>
      <c r="K53" s="70"/>
      <c r="L53" s="98"/>
      <c r="M53" s="70"/>
      <c r="N53" s="70">
        <v>0.80200000000000005</v>
      </c>
      <c r="O53" s="70">
        <v>0.80010000000000003</v>
      </c>
      <c r="P53" s="71">
        <v>0.80089999999999995</v>
      </c>
      <c r="Q53" s="1"/>
      <c r="R53" s="1"/>
    </row>
    <row r="54" spans="2:18" x14ac:dyDescent="0.25">
      <c r="B54" s="1" t="s">
        <v>113</v>
      </c>
      <c r="C54" s="70">
        <v>0.69840000000000002</v>
      </c>
      <c r="D54" s="70">
        <v>0.69640000000000002</v>
      </c>
      <c r="E54" s="70">
        <v>0.68589999999999995</v>
      </c>
      <c r="F54" s="70">
        <v>0.69699999999999995</v>
      </c>
      <c r="G54" s="70">
        <v>0.7</v>
      </c>
      <c r="H54" s="70">
        <v>0.70009999999999994</v>
      </c>
      <c r="I54" s="70">
        <v>0.64900000000000002</v>
      </c>
      <c r="J54" s="70">
        <v>0.7</v>
      </c>
      <c r="K54" s="70">
        <v>0.69979999999999998</v>
      </c>
      <c r="L54" s="98"/>
      <c r="M54" s="70">
        <v>0.7</v>
      </c>
      <c r="N54" s="70">
        <v>0.7026</v>
      </c>
      <c r="O54" s="70">
        <v>0.7077</v>
      </c>
      <c r="P54" s="71">
        <v>0.69540000000000002</v>
      </c>
      <c r="Q54" s="1"/>
      <c r="R54" s="1"/>
    </row>
    <row r="55" spans="2:18" x14ac:dyDescent="0.25">
      <c r="B55" s="1" t="s">
        <v>114</v>
      </c>
      <c r="C55" s="70">
        <v>0.6</v>
      </c>
      <c r="D55" s="70">
        <v>0.5998</v>
      </c>
      <c r="E55" s="70">
        <v>0.6</v>
      </c>
      <c r="F55" s="70">
        <v>0.59989999999999999</v>
      </c>
      <c r="G55" s="70">
        <v>0.59989999999999999</v>
      </c>
      <c r="H55" s="70">
        <v>0.6</v>
      </c>
      <c r="I55" s="70">
        <v>0.59989999999999999</v>
      </c>
      <c r="J55" s="70">
        <v>0.6</v>
      </c>
      <c r="K55" s="70">
        <v>0.6</v>
      </c>
      <c r="L55" s="98"/>
      <c r="M55" s="70"/>
      <c r="N55" s="70">
        <v>0.59960000000000002</v>
      </c>
      <c r="O55" s="70">
        <v>0.65610000000000002</v>
      </c>
      <c r="P55" s="71">
        <v>0.60599999999999998</v>
      </c>
      <c r="Q55" s="1"/>
      <c r="R55" s="1"/>
    </row>
    <row r="56" spans="2:18" x14ac:dyDescent="0.25">
      <c r="B56" s="1" t="s">
        <v>115</v>
      </c>
      <c r="C56" s="70"/>
      <c r="D56" s="70"/>
      <c r="E56" s="70"/>
      <c r="F56" s="70"/>
      <c r="G56" s="70"/>
      <c r="H56" s="70"/>
      <c r="I56" s="70"/>
      <c r="J56" s="70"/>
      <c r="K56" s="70"/>
      <c r="L56" s="98"/>
      <c r="M56" s="70"/>
      <c r="N56" s="70"/>
      <c r="O56" s="70"/>
      <c r="P56" s="71"/>
      <c r="Q56" s="1"/>
      <c r="R56" s="1"/>
    </row>
    <row r="57" spans="2:18" ht="16.5" thickBot="1" x14ac:dyDescent="0.3">
      <c r="B57" s="90" t="s">
        <v>121</v>
      </c>
      <c r="C57" s="88">
        <v>4.3900000000000002E-2</v>
      </c>
      <c r="D57" s="88">
        <v>7.0199999999999999E-2</v>
      </c>
      <c r="E57" s="88">
        <v>7.2499999999999995E-2</v>
      </c>
      <c r="F57" s="88">
        <v>7.7499999999999999E-2</v>
      </c>
      <c r="G57" s="88">
        <v>8.6499999999999994E-2</v>
      </c>
      <c r="H57" s="88">
        <v>9.5100000000000004E-2</v>
      </c>
      <c r="I57" s="88">
        <v>8.0699999999999994E-2</v>
      </c>
      <c r="J57" s="88">
        <v>8.1699999999999995E-2</v>
      </c>
      <c r="K57" s="88">
        <v>7.8299999999999995E-2</v>
      </c>
      <c r="L57" s="99"/>
      <c r="M57" s="88">
        <v>0.5</v>
      </c>
      <c r="N57" s="88">
        <v>0.13689999999999999</v>
      </c>
      <c r="O57" s="88">
        <v>0.12939999999999999</v>
      </c>
      <c r="P57" s="89">
        <v>9.7500000000000003E-2</v>
      </c>
      <c r="Q57" s="1"/>
      <c r="R57" s="1"/>
    </row>
    <row r="58" spans="2:18" ht="16.5" thickTop="1" x14ac:dyDescent="0.25">
      <c r="B58" s="10" t="s">
        <v>2</v>
      </c>
      <c r="C58" s="71">
        <v>0.67649999999999999</v>
      </c>
      <c r="D58" s="71">
        <v>0.54369999999999996</v>
      </c>
      <c r="E58" s="71">
        <v>0.46689999999999998</v>
      </c>
      <c r="F58" s="71">
        <v>0.46579999999999999</v>
      </c>
      <c r="G58" s="71">
        <v>0.31809999999999999</v>
      </c>
      <c r="H58" s="71">
        <v>0.4219</v>
      </c>
      <c r="I58" s="71">
        <v>0.26629999999999998</v>
      </c>
      <c r="J58" s="71">
        <v>0.2263</v>
      </c>
      <c r="K58" s="71">
        <v>0.26</v>
      </c>
      <c r="L58" s="71"/>
      <c r="M58" s="71">
        <v>0.69540000000000002</v>
      </c>
      <c r="N58" s="71">
        <v>0.44790000000000002</v>
      </c>
      <c r="O58" s="71">
        <v>0.39589999999999997</v>
      </c>
      <c r="P58" s="71">
        <v>0.38890000000000002</v>
      </c>
      <c r="Q58" s="1"/>
      <c r="R58" s="1"/>
    </row>
    <row r="59" spans="2:18" x14ac:dyDescent="0.25">
      <c r="B59" s="18"/>
      <c r="C59" s="19"/>
      <c r="D59" s="19"/>
      <c r="E59" s="19"/>
      <c r="F59" s="19"/>
      <c r="G59" s="19"/>
      <c r="H59" s="19"/>
      <c r="I59" s="19"/>
      <c r="J59" s="19"/>
      <c r="K59" s="20"/>
      <c r="L59" s="20"/>
      <c r="M59" s="20"/>
      <c r="N59" s="20"/>
      <c r="O59" s="20"/>
      <c r="P59" s="20"/>
      <c r="Q59" s="1"/>
      <c r="R59" s="1"/>
    </row>
    <row r="60" spans="2:18" x14ac:dyDescent="0.25">
      <c r="B60" s="18"/>
      <c r="C60" s="19"/>
      <c r="D60" s="19"/>
      <c r="E60" s="19"/>
      <c r="F60" s="19"/>
      <c r="G60" s="19"/>
      <c r="H60" s="19"/>
      <c r="I60" s="19"/>
      <c r="J60" s="19"/>
      <c r="K60" s="20"/>
      <c r="L60" s="20"/>
      <c r="M60" s="20"/>
      <c r="N60" s="20"/>
      <c r="O60" s="20"/>
      <c r="P60" s="20"/>
      <c r="Q60" s="1"/>
      <c r="R60" s="1"/>
    </row>
    <row r="61" spans="2:18" x14ac:dyDescent="0.25">
      <c r="B61" s="21"/>
      <c r="C61" s="23"/>
      <c r="D61" s="22"/>
      <c r="E61" s="23"/>
      <c r="F61" s="23"/>
      <c r="G61" s="23"/>
      <c r="H61" s="23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2:18" x14ac:dyDescent="0.25">
      <c r="B62" s="10" t="s">
        <v>120</v>
      </c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2:18" x14ac:dyDescent="0.25">
      <c r="B63" s="1"/>
      <c r="C63" s="161" t="s">
        <v>127</v>
      </c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"/>
      <c r="R63" s="1"/>
    </row>
    <row r="64" spans="2:18" x14ac:dyDescent="0.25">
      <c r="B64" s="15"/>
      <c r="C64" s="158">
        <v>2023</v>
      </c>
      <c r="D64" s="158"/>
      <c r="E64" s="158"/>
      <c r="F64" s="158"/>
      <c r="G64" s="158"/>
      <c r="H64" s="158"/>
      <c r="I64" s="158"/>
      <c r="J64" s="158"/>
      <c r="K64" s="158"/>
      <c r="L64" s="93"/>
      <c r="M64" s="159">
        <v>2024</v>
      </c>
      <c r="N64" s="158"/>
      <c r="O64" s="160"/>
      <c r="P64" s="162" t="s">
        <v>46</v>
      </c>
      <c r="Q64" s="1"/>
      <c r="R64" s="1"/>
    </row>
    <row r="65" spans="2:18" x14ac:dyDescent="0.25">
      <c r="B65" s="15"/>
      <c r="C65" s="16" t="s">
        <v>130</v>
      </c>
      <c r="D65" s="16" t="s">
        <v>131</v>
      </c>
      <c r="E65" s="16" t="s">
        <v>5</v>
      </c>
      <c r="F65" s="16" t="s">
        <v>6</v>
      </c>
      <c r="G65" s="16" t="s">
        <v>10</v>
      </c>
      <c r="H65" s="16" t="s">
        <v>83</v>
      </c>
      <c r="I65" s="16" t="s">
        <v>91</v>
      </c>
      <c r="J65" s="16" t="s">
        <v>132</v>
      </c>
      <c r="K65" s="16" t="s">
        <v>133</v>
      </c>
      <c r="L65" s="16"/>
      <c r="M65" s="100" t="s">
        <v>83</v>
      </c>
      <c r="N65" s="16" t="s">
        <v>132</v>
      </c>
      <c r="O65" s="101" t="s">
        <v>133</v>
      </c>
      <c r="P65" s="163"/>
      <c r="Q65" s="1"/>
      <c r="R65" s="1"/>
    </row>
    <row r="66" spans="2:18" x14ac:dyDescent="0.25">
      <c r="B66" s="1" t="s">
        <v>111</v>
      </c>
      <c r="C66" s="91"/>
      <c r="D66" s="91"/>
      <c r="E66" s="91"/>
      <c r="F66" s="91"/>
      <c r="G66" s="91"/>
      <c r="H66" s="91"/>
      <c r="I66" s="91"/>
      <c r="J66" s="91"/>
      <c r="K66" s="91"/>
      <c r="L66" s="102"/>
      <c r="M66" s="91"/>
      <c r="N66" s="91">
        <v>4.6768999999999998</v>
      </c>
      <c r="O66" s="91">
        <v>4.46</v>
      </c>
      <c r="P66" s="92">
        <v>4.5380000000000003</v>
      </c>
      <c r="Q66" s="1"/>
      <c r="R66" s="1"/>
    </row>
    <row r="67" spans="2:18" x14ac:dyDescent="0.25">
      <c r="B67" s="1" t="s">
        <v>112</v>
      </c>
      <c r="C67" s="91"/>
      <c r="D67" s="91"/>
      <c r="E67" s="91"/>
      <c r="F67" s="91"/>
      <c r="G67" s="91"/>
      <c r="H67" s="91"/>
      <c r="I67" s="91"/>
      <c r="J67" s="91"/>
      <c r="K67" s="91"/>
      <c r="L67" s="103"/>
      <c r="M67" s="91"/>
      <c r="N67" s="91">
        <v>5.0148000000000001</v>
      </c>
      <c r="O67" s="91">
        <v>4.0970000000000004</v>
      </c>
      <c r="P67" s="92">
        <v>4.4588999999999999</v>
      </c>
      <c r="Q67" s="1"/>
      <c r="R67" s="1"/>
    </row>
    <row r="68" spans="2:18" x14ac:dyDescent="0.25">
      <c r="B68" s="1" t="s">
        <v>113</v>
      </c>
      <c r="C68" s="91">
        <v>11.6709</v>
      </c>
      <c r="D68" s="91">
        <v>9.2444000000000006</v>
      </c>
      <c r="E68" s="91">
        <v>8.0932999999999993</v>
      </c>
      <c r="F68" s="91">
        <v>8.6882999999999999</v>
      </c>
      <c r="G68" s="91">
        <v>7.9778000000000002</v>
      </c>
      <c r="H68" s="91">
        <v>6.3029000000000002</v>
      </c>
      <c r="I68" s="91">
        <v>6.5103</v>
      </c>
      <c r="J68" s="91">
        <v>5.6093999999999999</v>
      </c>
      <c r="K68" s="91">
        <v>3.5059</v>
      </c>
      <c r="L68" s="103"/>
      <c r="M68" s="91">
        <v>5.3559999999999999</v>
      </c>
      <c r="N68" s="91">
        <v>5.2409999999999997</v>
      </c>
      <c r="O68" s="91">
        <v>3.3161999999999998</v>
      </c>
      <c r="P68" s="92">
        <v>7.0488999999999997</v>
      </c>
      <c r="Q68" s="1"/>
      <c r="R68" s="1"/>
    </row>
    <row r="69" spans="2:18" x14ac:dyDescent="0.25">
      <c r="B69" s="1" t="s">
        <v>114</v>
      </c>
      <c r="C69" s="91">
        <v>12.647</v>
      </c>
      <c r="D69" s="91">
        <v>9.4664999999999999</v>
      </c>
      <c r="E69" s="91">
        <v>11.6614</v>
      </c>
      <c r="F69" s="91">
        <v>6.8636999999999997</v>
      </c>
      <c r="G69" s="91">
        <v>9.5013000000000005</v>
      </c>
      <c r="H69" s="91">
        <v>5.2098000000000004</v>
      </c>
      <c r="I69" s="91">
        <v>7.4177</v>
      </c>
      <c r="J69" s="91">
        <v>7.4443000000000001</v>
      </c>
      <c r="K69" s="91">
        <v>6.8312999999999997</v>
      </c>
      <c r="L69" s="103"/>
      <c r="M69" s="91"/>
      <c r="N69" s="91">
        <v>5.9573999999999998</v>
      </c>
      <c r="O69" s="91">
        <v>3.1156000000000001</v>
      </c>
      <c r="P69" s="92">
        <v>7.3765999999999998</v>
      </c>
      <c r="Q69" s="1"/>
      <c r="R69" s="1"/>
    </row>
    <row r="70" spans="2:18" x14ac:dyDescent="0.25">
      <c r="B70" s="1" t="s">
        <v>115</v>
      </c>
      <c r="C70" s="91"/>
      <c r="D70" s="91"/>
      <c r="E70" s="91"/>
      <c r="F70" s="91"/>
      <c r="G70" s="91"/>
      <c r="H70" s="91"/>
      <c r="I70" s="91"/>
      <c r="J70" s="91"/>
      <c r="K70" s="91"/>
      <c r="L70" s="103"/>
      <c r="M70" s="91"/>
      <c r="N70" s="91"/>
      <c r="O70" s="91"/>
      <c r="P70" s="92"/>
      <c r="Q70" s="1"/>
      <c r="R70" s="1"/>
    </row>
    <row r="71" spans="2:18" ht="16.5" thickBot="1" x14ac:dyDescent="0.3">
      <c r="B71" s="90" t="s">
        <v>121</v>
      </c>
      <c r="C71" s="104">
        <v>3.6850999999999998</v>
      </c>
      <c r="D71" s="104">
        <v>3.8319999999999999</v>
      </c>
      <c r="E71" s="104">
        <v>3.8677999999999999</v>
      </c>
      <c r="F71" s="104">
        <v>4.0095999999999998</v>
      </c>
      <c r="G71" s="104">
        <v>4.9739000000000004</v>
      </c>
      <c r="H71" s="104">
        <v>4.7500999999999998</v>
      </c>
      <c r="I71" s="104">
        <v>5.4063999999999997</v>
      </c>
      <c r="J71" s="104">
        <v>5.6935000000000002</v>
      </c>
      <c r="K71" s="104">
        <v>7.5072000000000001</v>
      </c>
      <c r="L71" s="105"/>
      <c r="M71" s="104">
        <v>11.4</v>
      </c>
      <c r="N71" s="104">
        <v>7.0628000000000002</v>
      </c>
      <c r="O71" s="104">
        <v>5.4527000000000001</v>
      </c>
      <c r="P71" s="106">
        <v>5.4661999999999997</v>
      </c>
      <c r="Q71" s="1"/>
      <c r="R71" s="1"/>
    </row>
    <row r="72" spans="2:18" ht="16.5" thickTop="1" x14ac:dyDescent="0.25">
      <c r="B72" s="10" t="s">
        <v>2</v>
      </c>
      <c r="C72" s="92">
        <v>11.574199999999999</v>
      </c>
      <c r="D72" s="92">
        <v>8.1210000000000004</v>
      </c>
      <c r="E72" s="92">
        <v>7.7111999999999998</v>
      </c>
      <c r="F72" s="92">
        <v>6.6352000000000002</v>
      </c>
      <c r="G72" s="92">
        <v>6.2313999999999998</v>
      </c>
      <c r="H72" s="92">
        <v>5.4665999999999997</v>
      </c>
      <c r="I72" s="92">
        <v>5.8722000000000003</v>
      </c>
      <c r="J72" s="92">
        <v>5.7535999999999996</v>
      </c>
      <c r="K72" s="92">
        <v>6.7728000000000002</v>
      </c>
      <c r="L72" s="92"/>
      <c r="M72" s="92">
        <v>5.4953000000000003</v>
      </c>
      <c r="N72" s="92">
        <v>6.0647000000000002</v>
      </c>
      <c r="O72" s="92">
        <v>4.6971999999999996</v>
      </c>
      <c r="P72" s="92">
        <v>6.1599000000000004</v>
      </c>
      <c r="Q72" s="1"/>
      <c r="R72" s="1"/>
    </row>
    <row r="73" spans="2:18" x14ac:dyDescent="0.25">
      <c r="B73" s="18"/>
      <c r="C73" s="19"/>
      <c r="D73" s="19"/>
      <c r="E73" s="19"/>
      <c r="F73" s="19"/>
      <c r="G73" s="19"/>
      <c r="H73" s="19"/>
      <c r="I73" s="19"/>
      <c r="J73" s="19"/>
      <c r="K73" s="20"/>
      <c r="L73" s="20"/>
      <c r="M73" s="20"/>
      <c r="N73" s="20"/>
      <c r="O73" s="20"/>
      <c r="P73" s="20"/>
      <c r="Q73" s="1"/>
      <c r="R73" s="1"/>
    </row>
    <row r="74" spans="2:18" x14ac:dyDescent="0.25">
      <c r="B74" s="18"/>
      <c r="C74" s="19"/>
      <c r="D74" s="19"/>
      <c r="E74" s="19"/>
      <c r="F74" s="19"/>
      <c r="G74" s="19"/>
      <c r="H74" s="19"/>
      <c r="I74" s="19"/>
      <c r="J74" s="19"/>
      <c r="K74" s="20"/>
      <c r="L74" s="20"/>
      <c r="M74" s="20"/>
      <c r="N74" s="20"/>
      <c r="O74" s="20"/>
      <c r="P74" s="20"/>
      <c r="Q74" s="1"/>
      <c r="R74" s="1"/>
    </row>
    <row r="75" spans="2:18" x14ac:dyDescent="0.25">
      <c r="B75" s="12"/>
      <c r="C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2:18" x14ac:dyDescent="0.25">
      <c r="B76" s="12"/>
      <c r="C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2:18" x14ac:dyDescent="0.25">
      <c r="B77" s="10" t="s">
        <v>0</v>
      </c>
      <c r="C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2:18" x14ac:dyDescent="0.25">
      <c r="B78" s="10" t="s">
        <v>149</v>
      </c>
      <c r="C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2:18" x14ac:dyDescent="0.25">
      <c r="B79" s="10" t="s">
        <v>150</v>
      </c>
      <c r="C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2:18" x14ac:dyDescent="0.25">
      <c r="B80" s="10" t="s">
        <v>151</v>
      </c>
      <c r="C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x14ac:dyDescent="0.25">
      <c r="B81" s="10" t="s">
        <v>152</v>
      </c>
      <c r="C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2:18" x14ac:dyDescent="0.25">
      <c r="B82" s="10" t="s">
        <v>153</v>
      </c>
      <c r="C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x14ac:dyDescent="0.25">
      <c r="B83" s="12"/>
      <c r="C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2:18" x14ac:dyDescent="0.25">
      <c r="B84" s="12"/>
      <c r="C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2:18" x14ac:dyDescent="0.25">
      <c r="B85" s="12"/>
      <c r="C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18" x14ac:dyDescent="0.25">
      <c r="B86" s="12"/>
      <c r="C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18" x14ac:dyDescent="0.25">
      <c r="B87" s="12"/>
      <c r="C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2:18" x14ac:dyDescent="0.25">
      <c r="B88" s="12"/>
      <c r="C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2:18" x14ac:dyDescent="0.25">
      <c r="B89" s="12"/>
      <c r="C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2:18" x14ac:dyDescent="0.25">
      <c r="B90" s="12"/>
      <c r="C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18" x14ac:dyDescent="0.25">
      <c r="B91" s="12"/>
      <c r="C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8" x14ac:dyDescent="0.25">
      <c r="B92" s="12"/>
      <c r="C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x14ac:dyDescent="0.25">
      <c r="B93" s="12"/>
      <c r="C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2:18" x14ac:dyDescent="0.25">
      <c r="B94" s="12"/>
      <c r="C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2:18" x14ac:dyDescent="0.25">
      <c r="B95" s="12"/>
      <c r="C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18" x14ac:dyDescent="0.25">
      <c r="B96" s="12"/>
      <c r="C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2:18" x14ac:dyDescent="0.25">
      <c r="B97" s="12"/>
      <c r="C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2:18" x14ac:dyDescent="0.25">
      <c r="B98" s="12"/>
      <c r="C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2:18" x14ac:dyDescent="0.25">
      <c r="B99" s="12"/>
      <c r="C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2:18" x14ac:dyDescent="0.25">
      <c r="B100" s="12"/>
      <c r="C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2:18" x14ac:dyDescent="0.25">
      <c r="B101" s="12"/>
      <c r="C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2:18" x14ac:dyDescent="0.25">
      <c r="B102" s="12"/>
      <c r="C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18" x14ac:dyDescent="0.25">
      <c r="B103" s="12"/>
      <c r="C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2:18" x14ac:dyDescent="0.25">
      <c r="B104" s="12"/>
      <c r="C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2:18" x14ac:dyDescent="0.25">
      <c r="B105" s="12"/>
      <c r="C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2:18" x14ac:dyDescent="0.25">
      <c r="B106" s="12"/>
      <c r="C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2:18" x14ac:dyDescent="0.25">
      <c r="B107" s="12"/>
      <c r="C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2:18" x14ac:dyDescent="0.25">
      <c r="B108" s="12"/>
      <c r="C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2:18" x14ac:dyDescent="0.25">
      <c r="B109" s="12"/>
      <c r="C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2:18" x14ac:dyDescent="0.25">
      <c r="B110" s="12"/>
      <c r="C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2:18" x14ac:dyDescent="0.25">
      <c r="B111" s="12"/>
      <c r="C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2:18" x14ac:dyDescent="0.25">
      <c r="B112" s="12"/>
      <c r="C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2:18" x14ac:dyDescent="0.25">
      <c r="B113" s="12"/>
      <c r="C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2:18" x14ac:dyDescent="0.25">
      <c r="B114" s="12"/>
      <c r="C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2:18" x14ac:dyDescent="0.25">
      <c r="B115" s="12"/>
      <c r="C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2:18" x14ac:dyDescent="0.25">
      <c r="B116" s="12"/>
      <c r="C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2:18" x14ac:dyDescent="0.25">
      <c r="B117" s="12"/>
      <c r="C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2:18" x14ac:dyDescent="0.25">
      <c r="B118" s="12"/>
      <c r="C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2:18" x14ac:dyDescent="0.25">
      <c r="B119" s="12"/>
      <c r="C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2:18" x14ac:dyDescent="0.25">
      <c r="B120" s="12"/>
      <c r="C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</sheetData>
  <mergeCells count="20">
    <mergeCell ref="C64:K64"/>
    <mergeCell ref="M64:O64"/>
    <mergeCell ref="P64:P65"/>
    <mergeCell ref="C49:P49"/>
    <mergeCell ref="C50:K50"/>
    <mergeCell ref="M50:O50"/>
    <mergeCell ref="P50:P51"/>
    <mergeCell ref="C63:P63"/>
    <mergeCell ref="C22:K22"/>
    <mergeCell ref="M22:O22"/>
    <mergeCell ref="P22:P23"/>
    <mergeCell ref="C35:P35"/>
    <mergeCell ref="C36:K36"/>
    <mergeCell ref="M36:O36"/>
    <mergeCell ref="P36:P37"/>
    <mergeCell ref="C6:P6"/>
    <mergeCell ref="C7:K7"/>
    <mergeCell ref="M7:O7"/>
    <mergeCell ref="P7:P8"/>
    <mergeCell ref="C21:P21"/>
  </mergeCells>
  <conditionalFormatting sqref="C15:P15">
    <cfRule type="cellIs" dxfId="19" priority="5" operator="equal">
      <formula>#REF!</formula>
    </cfRule>
  </conditionalFormatting>
  <conditionalFormatting sqref="C30:P30">
    <cfRule type="cellIs" dxfId="18" priority="4" operator="equal">
      <formula>#REF!</formula>
    </cfRule>
  </conditionalFormatting>
  <conditionalFormatting sqref="C44:P44">
    <cfRule type="cellIs" dxfId="17" priority="3" operator="equal">
      <formula>#REF!</formula>
    </cfRule>
  </conditionalFormatting>
  <conditionalFormatting sqref="C58:P58">
    <cfRule type="cellIs" dxfId="16" priority="2" operator="equal">
      <formula>#REF!</formula>
    </cfRule>
  </conditionalFormatting>
  <conditionalFormatting sqref="C72:P72">
    <cfRule type="cellIs" dxfId="15" priority="1" operator="equal">
      <formula>#REF!</formula>
    </cfRule>
  </conditionalFormatting>
  <hyperlinks>
    <hyperlink ref="A1" location="índice!A1" display="Índice" xr:uid="{8AE540CC-AEA4-49F7-AB58-AB4964B3EE4B}"/>
  </hyperlink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EDA67B-28A3-480E-ABDF-5A6174C574BC}">
  <dimension ref="A1:R120"/>
  <sheetViews>
    <sheetView showGridLines="0" zoomScale="70" zoomScaleNormal="70" workbookViewId="0">
      <selection activeCell="G72" sqref="G72"/>
    </sheetView>
  </sheetViews>
  <sheetFormatPr baseColWidth="10" defaultColWidth="11.42578125" defaultRowHeight="15.75" x14ac:dyDescent="0.25"/>
  <cols>
    <col min="1" max="1" width="6.85546875" style="5" bestFit="1" customWidth="1"/>
    <col min="2" max="2" width="52.140625" style="10" customWidth="1"/>
    <col min="3" max="3" width="11" style="10" customWidth="1"/>
    <col min="4" max="4" width="11" style="1" customWidth="1"/>
    <col min="5" max="7" width="11" style="10" customWidth="1"/>
    <col min="8" max="11" width="12.42578125" style="10" customWidth="1"/>
    <col min="12" max="12" width="4.7109375" style="10" customWidth="1"/>
    <col min="13" max="16" width="12.42578125" style="10" customWidth="1"/>
    <col min="17" max="17" width="12.140625" style="11" bestFit="1" customWidth="1"/>
    <col min="18" max="18" width="9.28515625" style="12" bestFit="1" customWidth="1"/>
    <col min="19" max="16384" width="11.42578125" style="1"/>
  </cols>
  <sheetData>
    <row r="1" spans="1:18" x14ac:dyDescent="0.25">
      <c r="A1" s="26" t="s">
        <v>4</v>
      </c>
    </row>
    <row r="2" spans="1:18" ht="18.75" x14ac:dyDescent="0.3">
      <c r="B2" s="7" t="s">
        <v>104</v>
      </c>
    </row>
    <row r="3" spans="1:18" x14ac:dyDescent="0.25">
      <c r="B3" s="68" t="str">
        <f>+índice!B5</f>
        <v>Información al: 29/12/2024</v>
      </c>
      <c r="R3" s="13"/>
    </row>
    <row r="4" spans="1:18" x14ac:dyDescent="0.25">
      <c r="B4" s="1"/>
      <c r="R4" s="13"/>
    </row>
    <row r="5" spans="1:18" x14ac:dyDescent="0.25">
      <c r="A5" s="14"/>
      <c r="B5" s="10" t="s">
        <v>8</v>
      </c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B6" s="1"/>
      <c r="C6" s="161" t="s">
        <v>7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"/>
      <c r="R6" s="1"/>
    </row>
    <row r="7" spans="1:18" ht="18" customHeight="1" x14ac:dyDescent="0.25">
      <c r="B7" s="15"/>
      <c r="C7" s="158">
        <v>2023</v>
      </c>
      <c r="D7" s="158"/>
      <c r="E7" s="158"/>
      <c r="F7" s="158"/>
      <c r="G7" s="158"/>
      <c r="H7" s="158"/>
      <c r="I7" s="158"/>
      <c r="J7" s="158"/>
      <c r="K7" s="158"/>
      <c r="L7" s="93"/>
      <c r="M7" s="159">
        <v>2024</v>
      </c>
      <c r="N7" s="158"/>
      <c r="O7" s="160"/>
      <c r="P7" s="162" t="s">
        <v>46</v>
      </c>
      <c r="Q7" s="1"/>
      <c r="R7" s="1"/>
    </row>
    <row r="8" spans="1:18" x14ac:dyDescent="0.25">
      <c r="B8" s="15"/>
      <c r="C8" s="16" t="s">
        <v>130</v>
      </c>
      <c r="D8" s="16" t="s">
        <v>131</v>
      </c>
      <c r="E8" s="16" t="s">
        <v>5</v>
      </c>
      <c r="F8" s="16" t="s">
        <v>6</v>
      </c>
      <c r="G8" s="16" t="s">
        <v>10</v>
      </c>
      <c r="H8" s="16" t="s">
        <v>83</v>
      </c>
      <c r="I8" s="16" t="s">
        <v>91</v>
      </c>
      <c r="J8" s="16" t="s">
        <v>132</v>
      </c>
      <c r="K8" s="16" t="s">
        <v>133</v>
      </c>
      <c r="L8" s="16"/>
      <c r="M8" s="100" t="s">
        <v>83</v>
      </c>
      <c r="N8" s="16" t="s">
        <v>132</v>
      </c>
      <c r="O8" s="101" t="s">
        <v>133</v>
      </c>
      <c r="P8" s="163"/>
      <c r="Q8" s="1"/>
      <c r="R8" s="1"/>
    </row>
    <row r="9" spans="1:18" x14ac:dyDescent="0.25">
      <c r="B9" s="1" t="s">
        <v>28</v>
      </c>
      <c r="C9" s="17">
        <v>0</v>
      </c>
      <c r="D9" s="17">
        <v>1</v>
      </c>
      <c r="E9" s="17">
        <v>0</v>
      </c>
      <c r="F9" s="17">
        <v>1</v>
      </c>
      <c r="G9" s="17">
        <v>0</v>
      </c>
      <c r="H9" s="17">
        <v>3</v>
      </c>
      <c r="I9" s="17">
        <v>1</v>
      </c>
      <c r="J9" s="17">
        <v>0</v>
      </c>
      <c r="K9" s="17">
        <v>0</v>
      </c>
      <c r="L9" s="94"/>
      <c r="M9" s="17">
        <v>0</v>
      </c>
      <c r="N9" s="17">
        <v>0</v>
      </c>
      <c r="O9" s="17">
        <v>0</v>
      </c>
      <c r="P9" s="58">
        <v>6</v>
      </c>
      <c r="Q9" s="1"/>
      <c r="R9" s="1"/>
    </row>
    <row r="10" spans="1:18" x14ac:dyDescent="0.25">
      <c r="B10" s="1" t="s">
        <v>27</v>
      </c>
      <c r="C10" s="17">
        <v>0</v>
      </c>
      <c r="D10" s="17">
        <v>10</v>
      </c>
      <c r="E10" s="17">
        <v>23</v>
      </c>
      <c r="F10" s="17">
        <v>17</v>
      </c>
      <c r="G10" s="17">
        <v>10</v>
      </c>
      <c r="H10" s="17">
        <v>10</v>
      </c>
      <c r="I10" s="17">
        <v>11</v>
      </c>
      <c r="J10" s="17">
        <v>2</v>
      </c>
      <c r="K10" s="17">
        <v>2</v>
      </c>
      <c r="L10" s="95"/>
      <c r="M10" s="17">
        <v>0</v>
      </c>
      <c r="N10" s="17">
        <v>16</v>
      </c>
      <c r="O10" s="17">
        <v>28</v>
      </c>
      <c r="P10" s="58">
        <v>129</v>
      </c>
      <c r="Q10" s="1"/>
      <c r="R10" s="1"/>
    </row>
    <row r="11" spans="1:18" x14ac:dyDescent="0.25">
      <c r="B11" s="1" t="s">
        <v>26</v>
      </c>
      <c r="C11" s="17">
        <v>0</v>
      </c>
      <c r="D11" s="17">
        <v>4</v>
      </c>
      <c r="E11" s="17">
        <v>6</v>
      </c>
      <c r="F11" s="17">
        <v>10</v>
      </c>
      <c r="G11" s="17">
        <v>9</v>
      </c>
      <c r="H11" s="17">
        <v>7</v>
      </c>
      <c r="I11" s="17">
        <v>9</v>
      </c>
      <c r="J11" s="17">
        <v>4</v>
      </c>
      <c r="K11" s="17">
        <v>2</v>
      </c>
      <c r="L11" s="95"/>
      <c r="M11" s="17">
        <v>0</v>
      </c>
      <c r="N11" s="17">
        <v>1</v>
      </c>
      <c r="O11" s="17">
        <v>2</v>
      </c>
      <c r="P11" s="58">
        <v>54</v>
      </c>
      <c r="Q11" s="1"/>
      <c r="R11" s="1"/>
    </row>
    <row r="12" spans="1:18" x14ac:dyDescent="0.25">
      <c r="B12" s="1" t="s">
        <v>25</v>
      </c>
      <c r="C12" s="17">
        <v>15</v>
      </c>
      <c r="D12" s="17">
        <v>44</v>
      </c>
      <c r="E12" s="17">
        <v>81</v>
      </c>
      <c r="F12" s="17">
        <v>59</v>
      </c>
      <c r="G12" s="17">
        <v>81</v>
      </c>
      <c r="H12" s="17">
        <v>85</v>
      </c>
      <c r="I12" s="17">
        <v>73</v>
      </c>
      <c r="J12" s="17">
        <v>70</v>
      </c>
      <c r="K12" s="17">
        <v>55</v>
      </c>
      <c r="L12" s="95"/>
      <c r="M12" s="17">
        <v>3</v>
      </c>
      <c r="N12" s="17">
        <v>90</v>
      </c>
      <c r="O12" s="17">
        <v>124</v>
      </c>
      <c r="P12" s="58">
        <v>780</v>
      </c>
      <c r="Q12" s="1"/>
      <c r="R12" s="1"/>
    </row>
    <row r="13" spans="1:18" x14ac:dyDescent="0.25">
      <c r="B13" s="1" t="s">
        <v>24</v>
      </c>
      <c r="C13" s="17">
        <v>0</v>
      </c>
      <c r="D13" s="17">
        <v>1</v>
      </c>
      <c r="E13" s="17">
        <v>1</v>
      </c>
      <c r="F13" s="17">
        <v>3</v>
      </c>
      <c r="G13" s="17">
        <v>1</v>
      </c>
      <c r="H13" s="17">
        <v>1</v>
      </c>
      <c r="I13" s="17">
        <v>0</v>
      </c>
      <c r="J13" s="17">
        <v>4</v>
      </c>
      <c r="K13" s="17">
        <v>1</v>
      </c>
      <c r="L13" s="95"/>
      <c r="M13" s="17">
        <v>0</v>
      </c>
      <c r="N13" s="17">
        <v>0</v>
      </c>
      <c r="O13" s="17">
        <v>0</v>
      </c>
      <c r="P13" s="58">
        <v>12</v>
      </c>
      <c r="Q13" s="1"/>
      <c r="R13" s="1"/>
    </row>
    <row r="14" spans="1:18" ht="16.5" thickBot="1" x14ac:dyDescent="0.3">
      <c r="B14" s="170" t="s">
        <v>123</v>
      </c>
      <c r="C14" s="86">
        <v>3</v>
      </c>
      <c r="D14" s="86">
        <v>61</v>
      </c>
      <c r="E14" s="86">
        <v>183</v>
      </c>
      <c r="F14" s="86">
        <v>278</v>
      </c>
      <c r="G14" s="86">
        <v>409</v>
      </c>
      <c r="H14" s="86">
        <v>376</v>
      </c>
      <c r="I14" s="86">
        <v>428</v>
      </c>
      <c r="J14" s="86">
        <v>456</v>
      </c>
      <c r="K14" s="86">
        <v>333</v>
      </c>
      <c r="L14" s="96"/>
      <c r="M14" s="86">
        <v>1</v>
      </c>
      <c r="N14" s="86">
        <v>1271</v>
      </c>
      <c r="O14" s="86">
        <v>2206</v>
      </c>
      <c r="P14" s="87">
        <v>6005</v>
      </c>
      <c r="Q14" s="1"/>
      <c r="R14" s="1"/>
    </row>
    <row r="15" spans="1:18" ht="16.5" thickTop="1" x14ac:dyDescent="0.25">
      <c r="B15" s="10" t="s">
        <v>2</v>
      </c>
      <c r="C15" s="58">
        <v>18</v>
      </c>
      <c r="D15" s="58">
        <v>121</v>
      </c>
      <c r="E15" s="58">
        <v>294</v>
      </c>
      <c r="F15" s="58">
        <v>368</v>
      </c>
      <c r="G15" s="58">
        <v>510</v>
      </c>
      <c r="H15" s="58">
        <v>482</v>
      </c>
      <c r="I15" s="58">
        <v>522</v>
      </c>
      <c r="J15" s="58">
        <v>536</v>
      </c>
      <c r="K15" s="58">
        <v>393</v>
      </c>
      <c r="L15" s="58"/>
      <c r="M15" s="58">
        <v>4</v>
      </c>
      <c r="N15" s="58">
        <v>1378</v>
      </c>
      <c r="O15" s="58">
        <v>2360</v>
      </c>
      <c r="P15" s="58">
        <v>6986</v>
      </c>
      <c r="Q15" s="1"/>
      <c r="R15" s="1"/>
    </row>
    <row r="16" spans="1:18" x14ac:dyDescent="0.25">
      <c r="B16" s="18"/>
      <c r="C16" s="19"/>
      <c r="D16" s="19"/>
      <c r="E16" s="19"/>
      <c r="F16" s="19"/>
      <c r="G16" s="19"/>
      <c r="H16" s="19"/>
      <c r="I16" s="19"/>
      <c r="J16" s="19"/>
      <c r="K16" s="20"/>
      <c r="L16" s="20"/>
      <c r="M16" s="20"/>
      <c r="N16" s="20"/>
      <c r="O16" s="20"/>
      <c r="P16" s="20"/>
      <c r="Q16" s="1"/>
      <c r="R16" s="1"/>
    </row>
    <row r="17" spans="2:18" x14ac:dyDescent="0.25">
      <c r="B17" s="18"/>
      <c r="C17" s="19"/>
      <c r="D17" s="19"/>
      <c r="E17" s="19"/>
      <c r="F17" s="19"/>
      <c r="G17" s="19"/>
      <c r="H17" s="19"/>
      <c r="I17" s="19"/>
      <c r="J17" s="19"/>
      <c r="K17" s="20"/>
      <c r="L17" s="20"/>
      <c r="M17" s="20"/>
      <c r="N17" s="20"/>
      <c r="O17" s="20"/>
      <c r="P17" s="20"/>
      <c r="Q17" s="1"/>
      <c r="R17" s="1"/>
    </row>
    <row r="18" spans="2:18" x14ac:dyDescent="0.25">
      <c r="B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x14ac:dyDescent="0.25">
      <c r="B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x14ac:dyDescent="0.25">
      <c r="B20" s="10" t="s">
        <v>122</v>
      </c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x14ac:dyDescent="0.25">
      <c r="B21" s="1"/>
      <c r="C21" s="161" t="s">
        <v>124</v>
      </c>
      <c r="D21" s="161"/>
      <c r="E21" s="161"/>
      <c r="F21" s="161"/>
      <c r="G21" s="161"/>
      <c r="H21" s="161"/>
      <c r="I21" s="161"/>
      <c r="J21" s="161"/>
      <c r="K21" s="161"/>
      <c r="L21" s="161"/>
      <c r="M21" s="161"/>
      <c r="N21" s="161"/>
      <c r="O21" s="161"/>
      <c r="P21" s="161"/>
      <c r="Q21" s="1"/>
      <c r="R21" s="1"/>
    </row>
    <row r="22" spans="2:18" x14ac:dyDescent="0.25">
      <c r="B22" s="15"/>
      <c r="C22" s="158">
        <v>2023</v>
      </c>
      <c r="D22" s="158"/>
      <c r="E22" s="158"/>
      <c r="F22" s="158"/>
      <c r="G22" s="158"/>
      <c r="H22" s="158"/>
      <c r="I22" s="158"/>
      <c r="J22" s="158"/>
      <c r="K22" s="158"/>
      <c r="L22" s="93"/>
      <c r="M22" s="159">
        <v>2024</v>
      </c>
      <c r="N22" s="158"/>
      <c r="O22" s="160"/>
      <c r="P22" s="162" t="s">
        <v>46</v>
      </c>
      <c r="Q22" s="1"/>
      <c r="R22" s="1"/>
    </row>
    <row r="23" spans="2:18" x14ac:dyDescent="0.25">
      <c r="B23" s="15"/>
      <c r="C23" s="16" t="s">
        <v>130</v>
      </c>
      <c r="D23" s="16" t="s">
        <v>131</v>
      </c>
      <c r="E23" s="16" t="s">
        <v>5</v>
      </c>
      <c r="F23" s="16" t="s">
        <v>6</v>
      </c>
      <c r="G23" s="16" t="s">
        <v>10</v>
      </c>
      <c r="H23" s="16" t="s">
        <v>83</v>
      </c>
      <c r="I23" s="16" t="s">
        <v>91</v>
      </c>
      <c r="J23" s="16" t="s">
        <v>132</v>
      </c>
      <c r="K23" s="16" t="s">
        <v>133</v>
      </c>
      <c r="L23" s="16"/>
      <c r="M23" s="100" t="s">
        <v>83</v>
      </c>
      <c r="N23" s="16" t="s">
        <v>132</v>
      </c>
      <c r="O23" s="101" t="s">
        <v>133</v>
      </c>
      <c r="P23" s="163"/>
      <c r="Q23" s="1"/>
      <c r="R23" s="1"/>
    </row>
    <row r="24" spans="2:18" x14ac:dyDescent="0.25">
      <c r="B24" s="1" t="s">
        <v>28</v>
      </c>
      <c r="C24" s="17">
        <v>0</v>
      </c>
      <c r="D24" s="17">
        <v>161.28030000000001</v>
      </c>
      <c r="E24" s="17">
        <v>0</v>
      </c>
      <c r="F24" s="17">
        <v>129.12979999999999</v>
      </c>
      <c r="G24" s="17">
        <v>0</v>
      </c>
      <c r="H24" s="17">
        <v>63.311920000000001</v>
      </c>
      <c r="I24" s="17">
        <v>100</v>
      </c>
      <c r="J24" s="17">
        <v>0</v>
      </c>
      <c r="K24" s="17">
        <v>0</v>
      </c>
      <c r="L24" s="94"/>
      <c r="M24" s="17">
        <v>0</v>
      </c>
      <c r="N24" s="17">
        <v>0</v>
      </c>
      <c r="O24" s="17">
        <v>0</v>
      </c>
      <c r="P24" s="58">
        <v>453.72210000000001</v>
      </c>
      <c r="Q24" s="1"/>
      <c r="R24" s="1"/>
    </row>
    <row r="25" spans="2:18" x14ac:dyDescent="0.25">
      <c r="B25" s="1" t="s">
        <v>27</v>
      </c>
      <c r="C25" s="17">
        <v>0</v>
      </c>
      <c r="D25" s="17">
        <v>8530.6110000000008</v>
      </c>
      <c r="E25" s="17">
        <v>15536.621779999999</v>
      </c>
      <c r="F25" s="17">
        <v>9859.2515999999996</v>
      </c>
      <c r="G25" s="17">
        <v>4407.0280000000002</v>
      </c>
      <c r="H25" s="17">
        <v>10669.000050000001</v>
      </c>
      <c r="I25" s="17">
        <v>2628.3443000000002</v>
      </c>
      <c r="J25" s="17">
        <v>43.818300000000001</v>
      </c>
      <c r="K25" s="17">
        <v>6873.8779999999997</v>
      </c>
      <c r="L25" s="95"/>
      <c r="M25" s="17">
        <v>0</v>
      </c>
      <c r="N25" s="17">
        <v>5890.49424</v>
      </c>
      <c r="O25" s="17">
        <v>30259.52448</v>
      </c>
      <c r="P25" s="58">
        <v>94698.571100000001</v>
      </c>
      <c r="Q25" s="1"/>
      <c r="R25" s="1"/>
    </row>
    <row r="26" spans="2:18" x14ac:dyDescent="0.25">
      <c r="B26" s="1" t="s">
        <v>26</v>
      </c>
      <c r="C26" s="17">
        <v>0</v>
      </c>
      <c r="D26" s="17">
        <v>1394.6692</v>
      </c>
      <c r="E26" s="17">
        <v>1328.6918599999999</v>
      </c>
      <c r="F26" s="17">
        <v>6472.4421000000002</v>
      </c>
      <c r="G26" s="17">
        <v>2570.63</v>
      </c>
      <c r="H26" s="17">
        <v>1150.2370800000001</v>
      </c>
      <c r="I26" s="17">
        <v>815.70479999999998</v>
      </c>
      <c r="J26" s="17">
        <v>586.69759999999997</v>
      </c>
      <c r="K26" s="17">
        <v>278.5</v>
      </c>
      <c r="L26" s="95"/>
      <c r="M26" s="17">
        <v>0</v>
      </c>
      <c r="N26" s="17">
        <v>27.71668</v>
      </c>
      <c r="O26" s="17">
        <v>33.918750000000003</v>
      </c>
      <c r="P26" s="58">
        <v>14659.207700000001</v>
      </c>
      <c r="Q26" s="1"/>
      <c r="R26" s="1"/>
    </row>
    <row r="27" spans="2:18" ht="18" customHeight="1" x14ac:dyDescent="0.25">
      <c r="B27" s="1" t="s">
        <v>25</v>
      </c>
      <c r="C27" s="17">
        <v>12115.1068</v>
      </c>
      <c r="D27" s="17">
        <v>11393.337799999999</v>
      </c>
      <c r="E27" s="17">
        <v>18588.005799999999</v>
      </c>
      <c r="F27" s="17">
        <v>35830.754500000003</v>
      </c>
      <c r="G27" s="17">
        <v>16161.054</v>
      </c>
      <c r="H27" s="17">
        <v>29806.782039999998</v>
      </c>
      <c r="I27" s="17">
        <v>15032.7853</v>
      </c>
      <c r="J27" s="17">
        <v>11873.09</v>
      </c>
      <c r="K27" s="17">
        <v>6464.7089999999998</v>
      </c>
      <c r="L27" s="95"/>
      <c r="M27" s="17">
        <v>233.98754099999999</v>
      </c>
      <c r="N27" s="17">
        <v>29372.730149999999</v>
      </c>
      <c r="O27" s="17">
        <v>21897.309140000001</v>
      </c>
      <c r="P27" s="58">
        <v>208769.65169999999</v>
      </c>
      <c r="Q27" s="1"/>
      <c r="R27" s="1"/>
    </row>
    <row r="28" spans="2:18" x14ac:dyDescent="0.25">
      <c r="B28" s="1" t="s">
        <v>24</v>
      </c>
      <c r="C28" s="17">
        <v>0</v>
      </c>
      <c r="D28" s="17">
        <v>561.45619999999997</v>
      </c>
      <c r="E28" s="17">
        <v>83.054450000000003</v>
      </c>
      <c r="F28" s="17">
        <v>936.41409999999996</v>
      </c>
      <c r="G28" s="17">
        <v>500</v>
      </c>
      <c r="H28" s="17">
        <v>206.72893999999999</v>
      </c>
      <c r="I28" s="17">
        <v>0</v>
      </c>
      <c r="J28" s="17">
        <v>428.11259999999999</v>
      </c>
      <c r="K28" s="17">
        <v>406</v>
      </c>
      <c r="L28" s="95"/>
      <c r="M28" s="17">
        <v>0</v>
      </c>
      <c r="N28" s="17">
        <v>0</v>
      </c>
      <c r="O28" s="17">
        <v>0</v>
      </c>
      <c r="P28" s="58">
        <v>3121.7662999999998</v>
      </c>
      <c r="Q28" s="1"/>
      <c r="R28" s="1"/>
    </row>
    <row r="29" spans="2:18" ht="16.5" thickBot="1" x14ac:dyDescent="0.3">
      <c r="B29" s="170" t="s">
        <v>123</v>
      </c>
      <c r="C29" s="86">
        <v>268.65359999999998</v>
      </c>
      <c r="D29" s="86">
        <v>6043.4516999999996</v>
      </c>
      <c r="E29" s="86">
        <v>16653.521390000002</v>
      </c>
      <c r="F29" s="86">
        <v>26129.143800000002</v>
      </c>
      <c r="G29" s="86">
        <v>37359.580999999998</v>
      </c>
      <c r="H29" s="86">
        <v>32358.88607</v>
      </c>
      <c r="I29" s="86">
        <v>36781.636400000003</v>
      </c>
      <c r="J29" s="86">
        <v>40756.212</v>
      </c>
      <c r="K29" s="86">
        <v>29023.084999999999</v>
      </c>
      <c r="L29" s="96"/>
      <c r="M29" s="86">
        <v>5.5208519999999996</v>
      </c>
      <c r="N29" s="86">
        <v>31654.144069999998</v>
      </c>
      <c r="O29" s="86">
        <v>67980.576920000007</v>
      </c>
      <c r="P29" s="87">
        <v>325014.41259999998</v>
      </c>
      <c r="Q29" s="1"/>
      <c r="R29" s="1"/>
    </row>
    <row r="30" spans="2:18" ht="16.5" thickTop="1" x14ac:dyDescent="0.25">
      <c r="B30" s="10" t="s">
        <v>2</v>
      </c>
      <c r="C30" s="58">
        <v>12383.760399999999</v>
      </c>
      <c r="D30" s="58">
        <v>28084.806199999999</v>
      </c>
      <c r="E30" s="58">
        <v>52189.895279999997</v>
      </c>
      <c r="F30" s="58">
        <v>79357.135899999994</v>
      </c>
      <c r="G30" s="58">
        <v>60998.292000000001</v>
      </c>
      <c r="H30" s="58">
        <v>74254.946110000004</v>
      </c>
      <c r="I30" s="58">
        <v>55358.4709</v>
      </c>
      <c r="J30" s="58">
        <v>53687.930500000002</v>
      </c>
      <c r="K30" s="58">
        <v>43046.171000000002</v>
      </c>
      <c r="L30" s="58"/>
      <c r="M30" s="58">
        <v>239.50839300000001</v>
      </c>
      <c r="N30" s="58">
        <v>66945.085149999999</v>
      </c>
      <c r="O30" s="58">
        <v>120171.32928999999</v>
      </c>
      <c r="P30" s="58">
        <v>646717.33149999997</v>
      </c>
      <c r="Q30" s="1"/>
      <c r="R30" s="1"/>
    </row>
    <row r="31" spans="2:18" x14ac:dyDescent="0.25">
      <c r="B31" s="18"/>
      <c r="C31" s="19"/>
      <c r="D31" s="19"/>
      <c r="E31" s="19"/>
      <c r="F31" s="19"/>
      <c r="G31" s="19"/>
      <c r="H31" s="19"/>
      <c r="I31" s="19"/>
      <c r="J31" s="19"/>
      <c r="K31" s="20"/>
      <c r="L31" s="20"/>
      <c r="M31" s="20"/>
      <c r="N31" s="20"/>
      <c r="O31" s="20"/>
      <c r="P31" s="20"/>
      <c r="Q31" s="1"/>
      <c r="R31" s="1"/>
    </row>
    <row r="32" spans="2:18" x14ac:dyDescent="0.25">
      <c r="B32" s="18"/>
      <c r="C32" s="19"/>
      <c r="D32" s="19"/>
      <c r="E32" s="19"/>
      <c r="F32" s="19"/>
      <c r="G32" s="19"/>
      <c r="H32" s="19"/>
      <c r="I32" s="19"/>
      <c r="J32" s="19"/>
      <c r="K32" s="20"/>
      <c r="L32" s="20"/>
      <c r="M32" s="20"/>
      <c r="N32" s="20"/>
      <c r="O32" s="20"/>
      <c r="P32" s="20"/>
      <c r="Q32" s="1"/>
      <c r="R32" s="1"/>
    </row>
    <row r="33" spans="2:18" x14ac:dyDescent="0.25">
      <c r="B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2:18" x14ac:dyDescent="0.25">
      <c r="B34" s="10" t="s">
        <v>9</v>
      </c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2:18" ht="18" customHeight="1" x14ac:dyDescent="0.25">
      <c r="B35" s="1"/>
      <c r="C35" s="161" t="s">
        <v>125</v>
      </c>
      <c r="D35" s="161"/>
      <c r="E35" s="161"/>
      <c r="F35" s="161"/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"/>
      <c r="R35" s="1"/>
    </row>
    <row r="36" spans="2:18" x14ac:dyDescent="0.25">
      <c r="B36" s="15"/>
      <c r="C36" s="158">
        <v>2023</v>
      </c>
      <c r="D36" s="158"/>
      <c r="E36" s="158"/>
      <c r="F36" s="158"/>
      <c r="G36" s="158"/>
      <c r="H36" s="158"/>
      <c r="I36" s="158"/>
      <c r="J36" s="158"/>
      <c r="K36" s="158"/>
      <c r="L36" s="93"/>
      <c r="M36" s="159">
        <v>2024</v>
      </c>
      <c r="N36" s="158"/>
      <c r="O36" s="160"/>
      <c r="P36" s="162" t="s">
        <v>46</v>
      </c>
      <c r="Q36" s="1"/>
      <c r="R36" s="1"/>
    </row>
    <row r="37" spans="2:18" x14ac:dyDescent="0.25">
      <c r="B37" s="15"/>
      <c r="C37" s="16" t="s">
        <v>130</v>
      </c>
      <c r="D37" s="16" t="s">
        <v>131</v>
      </c>
      <c r="E37" s="16" t="s">
        <v>5</v>
      </c>
      <c r="F37" s="16" t="s">
        <v>6</v>
      </c>
      <c r="G37" s="16" t="s">
        <v>10</v>
      </c>
      <c r="H37" s="16" t="s">
        <v>83</v>
      </c>
      <c r="I37" s="16" t="s">
        <v>91</v>
      </c>
      <c r="J37" s="16" t="s">
        <v>132</v>
      </c>
      <c r="K37" s="16" t="s">
        <v>133</v>
      </c>
      <c r="L37" s="16"/>
      <c r="M37" s="100" t="s">
        <v>83</v>
      </c>
      <c r="N37" s="16" t="s">
        <v>132</v>
      </c>
      <c r="O37" s="101" t="s">
        <v>133</v>
      </c>
      <c r="P37" s="163"/>
      <c r="Q37" s="1"/>
      <c r="R37" s="1"/>
    </row>
    <row r="38" spans="2:18" x14ac:dyDescent="0.25">
      <c r="B38" s="1" t="s">
        <v>28</v>
      </c>
      <c r="C38" s="17">
        <v>0</v>
      </c>
      <c r="D38" s="17">
        <v>1</v>
      </c>
      <c r="E38" s="17">
        <v>0</v>
      </c>
      <c r="F38" s="17">
        <v>1</v>
      </c>
      <c r="G38" s="17">
        <v>0</v>
      </c>
      <c r="H38" s="17">
        <v>1</v>
      </c>
      <c r="I38" s="17">
        <v>1</v>
      </c>
      <c r="J38" s="17">
        <v>0</v>
      </c>
      <c r="K38" s="17">
        <v>0</v>
      </c>
      <c r="L38" s="94"/>
      <c r="M38" s="17">
        <v>0</v>
      </c>
      <c r="N38" s="17">
        <v>0</v>
      </c>
      <c r="O38" s="17">
        <v>0</v>
      </c>
      <c r="P38" s="58">
        <v>4</v>
      </c>
      <c r="Q38" s="1"/>
      <c r="R38" s="1"/>
    </row>
    <row r="39" spans="2:18" x14ac:dyDescent="0.25">
      <c r="B39" s="1" t="s">
        <v>27</v>
      </c>
      <c r="C39" s="17">
        <v>0</v>
      </c>
      <c r="D39" s="17">
        <v>6</v>
      </c>
      <c r="E39" s="17">
        <v>9</v>
      </c>
      <c r="F39" s="17">
        <v>12</v>
      </c>
      <c r="G39" s="17">
        <v>6</v>
      </c>
      <c r="H39" s="17">
        <v>7</v>
      </c>
      <c r="I39" s="17">
        <v>8</v>
      </c>
      <c r="J39" s="17">
        <v>1</v>
      </c>
      <c r="K39" s="17">
        <v>2</v>
      </c>
      <c r="L39" s="95"/>
      <c r="M39" s="17">
        <v>0</v>
      </c>
      <c r="N39" s="17">
        <v>11</v>
      </c>
      <c r="O39" s="17">
        <v>24</v>
      </c>
      <c r="P39" s="58">
        <v>75</v>
      </c>
      <c r="Q39" s="1"/>
      <c r="R39" s="1"/>
    </row>
    <row r="40" spans="2:18" x14ac:dyDescent="0.25">
      <c r="B40" s="1" t="s">
        <v>26</v>
      </c>
      <c r="C40" s="17">
        <v>0</v>
      </c>
      <c r="D40" s="17">
        <v>3</v>
      </c>
      <c r="E40" s="17">
        <v>6</v>
      </c>
      <c r="F40" s="17">
        <v>9</v>
      </c>
      <c r="G40" s="17">
        <v>8</v>
      </c>
      <c r="H40" s="17">
        <v>6</v>
      </c>
      <c r="I40" s="17">
        <v>4</v>
      </c>
      <c r="J40" s="17">
        <v>4</v>
      </c>
      <c r="K40" s="17">
        <v>2</v>
      </c>
      <c r="L40" s="95"/>
      <c r="M40" s="17">
        <v>0</v>
      </c>
      <c r="N40" s="17">
        <v>1</v>
      </c>
      <c r="O40" s="17">
        <v>1</v>
      </c>
      <c r="P40" s="58">
        <v>37</v>
      </c>
      <c r="Q40" s="1"/>
      <c r="R40" s="1"/>
    </row>
    <row r="41" spans="2:18" x14ac:dyDescent="0.25">
      <c r="B41" s="1" t="s">
        <v>25</v>
      </c>
      <c r="C41" s="17">
        <v>14</v>
      </c>
      <c r="D41" s="17">
        <v>26</v>
      </c>
      <c r="E41" s="17">
        <v>36</v>
      </c>
      <c r="F41" s="17">
        <v>37</v>
      </c>
      <c r="G41" s="17">
        <v>47</v>
      </c>
      <c r="H41" s="17">
        <v>46</v>
      </c>
      <c r="I41" s="17">
        <v>42</v>
      </c>
      <c r="J41" s="17">
        <v>41</v>
      </c>
      <c r="K41" s="17">
        <v>19</v>
      </c>
      <c r="L41" s="95"/>
      <c r="M41" s="17">
        <v>3</v>
      </c>
      <c r="N41" s="17">
        <v>49</v>
      </c>
      <c r="O41" s="17">
        <v>54</v>
      </c>
      <c r="P41" s="58">
        <v>267</v>
      </c>
      <c r="Q41" s="1"/>
      <c r="R41" s="1"/>
    </row>
    <row r="42" spans="2:18" x14ac:dyDescent="0.25">
      <c r="B42" s="1" t="s">
        <v>24</v>
      </c>
      <c r="C42" s="17">
        <v>0</v>
      </c>
      <c r="D42" s="17">
        <v>1</v>
      </c>
      <c r="E42" s="17">
        <v>1</v>
      </c>
      <c r="F42" s="17">
        <v>2</v>
      </c>
      <c r="G42" s="17">
        <v>1</v>
      </c>
      <c r="H42" s="17">
        <v>1</v>
      </c>
      <c r="I42" s="17">
        <v>0</v>
      </c>
      <c r="J42" s="17">
        <v>2</v>
      </c>
      <c r="K42" s="17">
        <v>1</v>
      </c>
      <c r="L42" s="95"/>
      <c r="M42" s="17">
        <v>0</v>
      </c>
      <c r="N42" s="17">
        <v>0</v>
      </c>
      <c r="O42" s="17">
        <v>0</v>
      </c>
      <c r="P42" s="58">
        <v>6</v>
      </c>
      <c r="Q42" s="1"/>
      <c r="R42" s="1"/>
    </row>
    <row r="43" spans="2:18" ht="16.5" thickBot="1" x14ac:dyDescent="0.3">
      <c r="B43" s="170" t="s">
        <v>123</v>
      </c>
      <c r="C43" s="86">
        <v>3</v>
      </c>
      <c r="D43" s="86">
        <v>61</v>
      </c>
      <c r="E43" s="86">
        <v>183</v>
      </c>
      <c r="F43" s="86">
        <v>278</v>
      </c>
      <c r="G43" s="86">
        <v>409</v>
      </c>
      <c r="H43" s="86">
        <v>376</v>
      </c>
      <c r="I43" s="86">
        <v>427</v>
      </c>
      <c r="J43" s="86">
        <v>445</v>
      </c>
      <c r="K43" s="86">
        <v>333</v>
      </c>
      <c r="L43" s="96"/>
      <c r="M43" s="86">
        <v>1</v>
      </c>
      <c r="N43" s="86">
        <v>1178</v>
      </c>
      <c r="O43" s="86">
        <v>2068</v>
      </c>
      <c r="P43" s="87">
        <v>5753</v>
      </c>
      <c r="Q43" s="1"/>
      <c r="R43" s="1"/>
    </row>
    <row r="44" spans="2:18" ht="16.5" thickTop="1" x14ac:dyDescent="0.25">
      <c r="B44" s="10" t="s">
        <v>2</v>
      </c>
      <c r="C44" s="58">
        <v>17</v>
      </c>
      <c r="D44" s="58">
        <v>98</v>
      </c>
      <c r="E44" s="58">
        <v>235</v>
      </c>
      <c r="F44" s="58">
        <v>338</v>
      </c>
      <c r="G44" s="58">
        <v>471</v>
      </c>
      <c r="H44" s="58">
        <v>436</v>
      </c>
      <c r="I44" s="58">
        <v>482</v>
      </c>
      <c r="J44" s="58">
        <v>493</v>
      </c>
      <c r="K44" s="58">
        <v>357</v>
      </c>
      <c r="L44" s="58"/>
      <c r="M44" s="58">
        <v>4</v>
      </c>
      <c r="N44" s="58">
        <v>1239</v>
      </c>
      <c r="O44" s="58">
        <v>2147</v>
      </c>
      <c r="P44" s="58">
        <v>6133</v>
      </c>
      <c r="Q44" s="1"/>
      <c r="R44" s="1"/>
    </row>
    <row r="45" spans="2:18" x14ac:dyDescent="0.25">
      <c r="B45" s="18"/>
      <c r="C45" s="19"/>
      <c r="D45" s="19"/>
      <c r="E45" s="19"/>
      <c r="F45" s="19"/>
      <c r="G45" s="19"/>
      <c r="H45" s="19"/>
      <c r="I45" s="19"/>
      <c r="J45" s="19"/>
      <c r="K45" s="20"/>
      <c r="L45" s="20"/>
      <c r="M45" s="20"/>
      <c r="N45" s="20"/>
      <c r="O45" s="20"/>
      <c r="P45" s="20"/>
      <c r="Q45" s="1"/>
      <c r="R45" s="1"/>
    </row>
    <row r="46" spans="2:18" x14ac:dyDescent="0.25">
      <c r="B46" s="18"/>
      <c r="C46" s="19"/>
      <c r="D46" s="19"/>
      <c r="E46" s="19"/>
      <c r="F46" s="19"/>
      <c r="G46" s="19"/>
      <c r="H46" s="19"/>
      <c r="I46" s="19"/>
      <c r="J46" s="19"/>
      <c r="K46" s="20"/>
      <c r="L46" s="20"/>
      <c r="M46" s="20"/>
      <c r="N46" s="20"/>
      <c r="O46" s="20"/>
      <c r="P46" s="20"/>
      <c r="Q46" s="1"/>
      <c r="R46" s="1"/>
    </row>
    <row r="47" spans="2:18" x14ac:dyDescent="0.25">
      <c r="B47" s="21"/>
      <c r="C47" s="23"/>
      <c r="D47" s="22"/>
      <c r="E47" s="23"/>
      <c r="F47" s="23"/>
      <c r="G47" s="23"/>
      <c r="H47" s="23"/>
      <c r="I47" s="1"/>
      <c r="J47" s="1"/>
      <c r="K47" s="1"/>
      <c r="L47" s="1"/>
      <c r="M47" s="1"/>
      <c r="N47" s="1"/>
      <c r="O47" s="1"/>
      <c r="P47" s="1"/>
      <c r="Q47" s="1"/>
      <c r="R47" s="1"/>
    </row>
    <row r="48" spans="2:18" x14ac:dyDescent="0.25">
      <c r="B48" s="10" t="s">
        <v>21</v>
      </c>
      <c r="I48" s="1"/>
      <c r="J48" s="1"/>
      <c r="K48" s="1"/>
      <c r="L48" s="1"/>
      <c r="M48" s="1"/>
      <c r="N48" s="1"/>
      <c r="O48" s="1"/>
      <c r="P48" s="1"/>
      <c r="Q48" s="1"/>
      <c r="R48" s="1"/>
    </row>
    <row r="49" spans="2:18" x14ac:dyDescent="0.25">
      <c r="B49" s="1"/>
      <c r="C49" s="161" t="s">
        <v>126</v>
      </c>
      <c r="D49" s="161"/>
      <c r="E49" s="161"/>
      <c r="F49" s="161"/>
      <c r="G49" s="161"/>
      <c r="H49" s="161"/>
      <c r="I49" s="161"/>
      <c r="J49" s="161"/>
      <c r="K49" s="161"/>
      <c r="L49" s="161"/>
      <c r="M49" s="161"/>
      <c r="N49" s="161"/>
      <c r="O49" s="161"/>
      <c r="P49" s="161"/>
      <c r="Q49" s="1"/>
      <c r="R49" s="1"/>
    </row>
    <row r="50" spans="2:18" x14ac:dyDescent="0.25">
      <c r="B50" s="15"/>
      <c r="C50" s="158">
        <v>2023</v>
      </c>
      <c r="D50" s="158"/>
      <c r="E50" s="158"/>
      <c r="F50" s="158"/>
      <c r="G50" s="158"/>
      <c r="H50" s="158"/>
      <c r="I50" s="158"/>
      <c r="J50" s="158"/>
      <c r="K50" s="158"/>
      <c r="L50" s="93"/>
      <c r="M50" s="159">
        <v>2024</v>
      </c>
      <c r="N50" s="158"/>
      <c r="O50" s="160"/>
      <c r="P50" s="162" t="s">
        <v>46</v>
      </c>
      <c r="Q50" s="1"/>
      <c r="R50" s="1"/>
    </row>
    <row r="51" spans="2:18" x14ac:dyDescent="0.25">
      <c r="B51" s="15"/>
      <c r="C51" s="16" t="s">
        <v>130</v>
      </c>
      <c r="D51" s="16" t="s">
        <v>131</v>
      </c>
      <c r="E51" s="16" t="s">
        <v>5</v>
      </c>
      <c r="F51" s="16" t="s">
        <v>6</v>
      </c>
      <c r="G51" s="16" t="s">
        <v>10</v>
      </c>
      <c r="H51" s="16" t="s">
        <v>83</v>
      </c>
      <c r="I51" s="16" t="s">
        <v>91</v>
      </c>
      <c r="J51" s="16" t="s">
        <v>132</v>
      </c>
      <c r="K51" s="16" t="s">
        <v>133</v>
      </c>
      <c r="L51" s="16"/>
      <c r="M51" s="100" t="s">
        <v>83</v>
      </c>
      <c r="N51" s="16" t="s">
        <v>132</v>
      </c>
      <c r="O51" s="101" t="s">
        <v>133</v>
      </c>
      <c r="P51" s="163"/>
      <c r="Q51" s="1"/>
      <c r="R51" s="1"/>
    </row>
    <row r="52" spans="2:18" x14ac:dyDescent="0.25">
      <c r="B52" s="1" t="s">
        <v>28</v>
      </c>
      <c r="C52" s="70"/>
      <c r="D52" s="70">
        <v>0.7</v>
      </c>
      <c r="E52" s="70"/>
      <c r="F52" s="70">
        <v>0.7</v>
      </c>
      <c r="G52" s="70"/>
      <c r="H52" s="70">
        <v>0.7</v>
      </c>
      <c r="I52" s="70">
        <v>0.7</v>
      </c>
      <c r="J52" s="70"/>
      <c r="K52" s="70"/>
      <c r="L52" s="97"/>
      <c r="M52" s="70"/>
      <c r="N52" s="70"/>
      <c r="O52" s="70"/>
      <c r="P52" s="71">
        <v>0.7</v>
      </c>
      <c r="Q52" s="1"/>
      <c r="R52" s="1"/>
    </row>
    <row r="53" spans="2:18" x14ac:dyDescent="0.25">
      <c r="B53" s="1" t="s">
        <v>27</v>
      </c>
      <c r="C53" s="70"/>
      <c r="D53" s="70">
        <v>0.65759999999999996</v>
      </c>
      <c r="E53" s="70">
        <v>0.63439999999999996</v>
      </c>
      <c r="F53" s="70">
        <v>0.69099999999999995</v>
      </c>
      <c r="G53" s="70">
        <v>0.7</v>
      </c>
      <c r="H53" s="70">
        <v>0.69059999999999999</v>
      </c>
      <c r="I53" s="70">
        <v>0.65720000000000001</v>
      </c>
      <c r="J53" s="70">
        <v>0.70069999999999999</v>
      </c>
      <c r="K53" s="70">
        <v>0.60419999999999996</v>
      </c>
      <c r="L53" s="98"/>
      <c r="M53" s="70"/>
      <c r="N53" s="70">
        <v>0.7097</v>
      </c>
      <c r="O53" s="70">
        <v>0.74419999999999997</v>
      </c>
      <c r="P53" s="71">
        <v>0.69</v>
      </c>
      <c r="Q53" s="1"/>
      <c r="R53" s="1"/>
    </row>
    <row r="54" spans="2:18" x14ac:dyDescent="0.25">
      <c r="B54" s="1" t="s">
        <v>26</v>
      </c>
      <c r="C54" s="70"/>
      <c r="D54" s="70">
        <v>0.64339999999999997</v>
      </c>
      <c r="E54" s="70">
        <v>0.66990000000000005</v>
      </c>
      <c r="F54" s="70">
        <v>0.68410000000000004</v>
      </c>
      <c r="G54" s="70">
        <v>0.7</v>
      </c>
      <c r="H54" s="70">
        <v>0.7</v>
      </c>
      <c r="I54" s="70">
        <v>0.70009999999999994</v>
      </c>
      <c r="J54" s="70">
        <v>0.7</v>
      </c>
      <c r="K54" s="70">
        <v>0.7</v>
      </c>
      <c r="L54" s="98"/>
      <c r="M54" s="70"/>
      <c r="N54" s="70">
        <v>0.8</v>
      </c>
      <c r="O54" s="70">
        <v>0.8</v>
      </c>
      <c r="P54" s="71">
        <v>0.68530000000000002</v>
      </c>
      <c r="Q54" s="1"/>
      <c r="R54" s="1"/>
    </row>
    <row r="55" spans="2:18" x14ac:dyDescent="0.25">
      <c r="B55" s="1" t="s">
        <v>25</v>
      </c>
      <c r="C55" s="70">
        <v>0.6905</v>
      </c>
      <c r="D55" s="70">
        <v>0.68730000000000002</v>
      </c>
      <c r="E55" s="70">
        <v>0.66469999999999996</v>
      </c>
      <c r="F55" s="70">
        <v>0.6431</v>
      </c>
      <c r="G55" s="70">
        <v>0.67689999999999995</v>
      </c>
      <c r="H55" s="70">
        <v>0.66710000000000003</v>
      </c>
      <c r="I55" s="70">
        <v>0.62539999999999996</v>
      </c>
      <c r="J55" s="70">
        <v>0.68130000000000002</v>
      </c>
      <c r="K55" s="70">
        <v>0.6704</v>
      </c>
      <c r="L55" s="98"/>
      <c r="M55" s="70">
        <v>0.7</v>
      </c>
      <c r="N55" s="70">
        <v>0.73009999999999997</v>
      </c>
      <c r="O55" s="70">
        <v>0.74150000000000005</v>
      </c>
      <c r="P55" s="71">
        <v>0.68059999999999998</v>
      </c>
      <c r="Q55" s="1"/>
      <c r="R55" s="1"/>
    </row>
    <row r="56" spans="2:18" x14ac:dyDescent="0.25">
      <c r="B56" s="1" t="s">
        <v>24</v>
      </c>
      <c r="C56" s="70"/>
      <c r="D56" s="70">
        <v>0.7</v>
      </c>
      <c r="E56" s="70">
        <v>0.7</v>
      </c>
      <c r="F56" s="70">
        <v>0.6</v>
      </c>
      <c r="G56" s="70">
        <v>0.7</v>
      </c>
      <c r="H56" s="70">
        <v>0.7</v>
      </c>
      <c r="I56" s="70"/>
      <c r="J56" s="70">
        <v>0.67020000000000002</v>
      </c>
      <c r="K56" s="70">
        <v>0.6</v>
      </c>
      <c r="L56" s="98"/>
      <c r="M56" s="70"/>
      <c r="N56" s="70"/>
      <c r="O56" s="70"/>
      <c r="P56" s="71">
        <v>0.65290000000000004</v>
      </c>
      <c r="Q56" s="1"/>
      <c r="R56" s="1"/>
    </row>
    <row r="57" spans="2:18" ht="16.5" thickBot="1" x14ac:dyDescent="0.3">
      <c r="B57" s="170" t="s">
        <v>123</v>
      </c>
      <c r="C57" s="88">
        <v>4.3900000000000002E-2</v>
      </c>
      <c r="D57" s="88">
        <v>7.0199999999999999E-2</v>
      </c>
      <c r="E57" s="88">
        <v>7.2499999999999995E-2</v>
      </c>
      <c r="F57" s="88">
        <v>7.7499999999999999E-2</v>
      </c>
      <c r="G57" s="88">
        <v>8.6499999999999994E-2</v>
      </c>
      <c r="H57" s="88">
        <v>9.5100000000000004E-2</v>
      </c>
      <c r="I57" s="88">
        <v>8.0699999999999994E-2</v>
      </c>
      <c r="J57" s="88">
        <v>8.1699999999999995E-2</v>
      </c>
      <c r="K57" s="88">
        <v>7.8100000000000003E-2</v>
      </c>
      <c r="L57" s="99"/>
      <c r="M57" s="88">
        <v>0.5</v>
      </c>
      <c r="N57" s="88">
        <v>0.13689999999999999</v>
      </c>
      <c r="O57" s="88">
        <v>0.12939999999999999</v>
      </c>
      <c r="P57" s="89">
        <v>9.7500000000000003E-2</v>
      </c>
      <c r="Q57" s="1"/>
      <c r="R57" s="1"/>
    </row>
    <row r="58" spans="2:18" ht="16.5" thickTop="1" x14ac:dyDescent="0.25">
      <c r="B58" s="10" t="s">
        <v>2</v>
      </c>
      <c r="C58" s="71">
        <v>0.67649999999999999</v>
      </c>
      <c r="D58" s="71">
        <v>0.54369999999999996</v>
      </c>
      <c r="E58" s="71">
        <v>0.46689999999999998</v>
      </c>
      <c r="F58" s="71">
        <v>0.46579999999999999</v>
      </c>
      <c r="G58" s="71">
        <v>0.31809999999999999</v>
      </c>
      <c r="H58" s="71">
        <v>0.4219</v>
      </c>
      <c r="I58" s="71">
        <v>0.26629999999999998</v>
      </c>
      <c r="J58" s="71">
        <v>0.2263</v>
      </c>
      <c r="K58" s="71">
        <v>0.26</v>
      </c>
      <c r="L58" s="71"/>
      <c r="M58" s="71">
        <v>0.69540000000000002</v>
      </c>
      <c r="N58" s="71">
        <v>0.44790000000000002</v>
      </c>
      <c r="O58" s="71">
        <v>0.39589999999999997</v>
      </c>
      <c r="P58" s="71">
        <v>0.38890000000000002</v>
      </c>
      <c r="Q58" s="1"/>
      <c r="R58" s="1"/>
    </row>
    <row r="59" spans="2:18" x14ac:dyDescent="0.25">
      <c r="B59" s="18"/>
      <c r="C59" s="19"/>
      <c r="D59" s="19"/>
      <c r="E59" s="19"/>
      <c r="F59" s="19"/>
      <c r="G59" s="19"/>
      <c r="H59" s="19"/>
      <c r="I59" s="19"/>
      <c r="J59" s="19"/>
      <c r="K59" s="20"/>
      <c r="L59" s="20"/>
      <c r="M59" s="20"/>
      <c r="N59" s="20"/>
      <c r="O59" s="20"/>
      <c r="P59" s="20"/>
      <c r="Q59" s="1"/>
      <c r="R59" s="1"/>
    </row>
    <row r="60" spans="2:18" x14ac:dyDescent="0.25">
      <c r="B60" s="18"/>
      <c r="C60" s="19"/>
      <c r="D60" s="19"/>
      <c r="E60" s="19"/>
      <c r="F60" s="19"/>
      <c r="G60" s="19"/>
      <c r="H60" s="19"/>
      <c r="I60" s="19"/>
      <c r="J60" s="19"/>
      <c r="K60" s="20"/>
      <c r="L60" s="20"/>
      <c r="M60" s="20"/>
      <c r="N60" s="20"/>
      <c r="O60" s="20"/>
      <c r="P60" s="20"/>
      <c r="Q60" s="1"/>
      <c r="R60" s="1"/>
    </row>
    <row r="61" spans="2:18" x14ac:dyDescent="0.25">
      <c r="B61" s="21"/>
      <c r="C61" s="23"/>
      <c r="D61" s="22"/>
      <c r="E61" s="23"/>
      <c r="F61" s="23"/>
      <c r="G61" s="23"/>
      <c r="H61" s="23"/>
      <c r="I61" s="1"/>
      <c r="J61" s="1"/>
      <c r="K61" s="1"/>
      <c r="L61" s="1"/>
      <c r="M61" s="1"/>
      <c r="N61" s="1"/>
      <c r="O61" s="1"/>
      <c r="P61" s="1"/>
      <c r="Q61" s="1"/>
      <c r="R61" s="1"/>
    </row>
    <row r="62" spans="2:18" x14ac:dyDescent="0.25">
      <c r="B62" s="10" t="s">
        <v>120</v>
      </c>
      <c r="I62" s="1"/>
      <c r="J62" s="1"/>
      <c r="K62" s="1"/>
      <c r="L62" s="1"/>
      <c r="M62" s="1"/>
      <c r="N62" s="1"/>
      <c r="O62" s="1"/>
      <c r="P62" s="1"/>
      <c r="Q62" s="1"/>
      <c r="R62" s="1"/>
    </row>
    <row r="63" spans="2:18" x14ac:dyDescent="0.25">
      <c r="B63" s="1"/>
      <c r="C63" s="161" t="s">
        <v>127</v>
      </c>
      <c r="D63" s="161"/>
      <c r="E63" s="161"/>
      <c r="F63" s="161"/>
      <c r="G63" s="161"/>
      <c r="H63" s="161"/>
      <c r="I63" s="161"/>
      <c r="J63" s="161"/>
      <c r="K63" s="161"/>
      <c r="L63" s="161"/>
      <c r="M63" s="161"/>
      <c r="N63" s="161"/>
      <c r="O63" s="161"/>
      <c r="P63" s="161"/>
      <c r="Q63" s="1"/>
      <c r="R63" s="1"/>
    </row>
    <row r="64" spans="2:18" x14ac:dyDescent="0.25">
      <c r="B64" s="15"/>
      <c r="C64" s="158">
        <v>2023</v>
      </c>
      <c r="D64" s="158"/>
      <c r="E64" s="158"/>
      <c r="F64" s="158"/>
      <c r="G64" s="158"/>
      <c r="H64" s="158"/>
      <c r="I64" s="158"/>
      <c r="J64" s="158"/>
      <c r="K64" s="158"/>
      <c r="L64" s="93"/>
      <c r="M64" s="159">
        <v>2024</v>
      </c>
      <c r="N64" s="158"/>
      <c r="O64" s="160"/>
      <c r="P64" s="162" t="s">
        <v>46</v>
      </c>
      <c r="Q64" s="1"/>
      <c r="R64" s="1"/>
    </row>
    <row r="65" spans="2:18" x14ac:dyDescent="0.25">
      <c r="B65" s="15"/>
      <c r="C65" s="16" t="s">
        <v>130</v>
      </c>
      <c r="D65" s="16" t="s">
        <v>131</v>
      </c>
      <c r="E65" s="16" t="s">
        <v>5</v>
      </c>
      <c r="F65" s="16" t="s">
        <v>6</v>
      </c>
      <c r="G65" s="16" t="s">
        <v>10</v>
      </c>
      <c r="H65" s="16" t="s">
        <v>83</v>
      </c>
      <c r="I65" s="16" t="s">
        <v>91</v>
      </c>
      <c r="J65" s="16" t="s">
        <v>132</v>
      </c>
      <c r="K65" s="16" t="s">
        <v>133</v>
      </c>
      <c r="L65" s="16"/>
      <c r="M65" s="100" t="s">
        <v>83</v>
      </c>
      <c r="N65" s="16" t="s">
        <v>132</v>
      </c>
      <c r="O65" s="101" t="s">
        <v>133</v>
      </c>
      <c r="P65" s="163"/>
      <c r="Q65" s="1"/>
      <c r="R65" s="1"/>
    </row>
    <row r="66" spans="2:18" x14ac:dyDescent="0.25">
      <c r="B66" s="1" t="s">
        <v>28</v>
      </c>
      <c r="C66" s="91"/>
      <c r="D66" s="91">
        <v>12.84</v>
      </c>
      <c r="E66" s="91"/>
      <c r="F66" s="1">
        <v>2</v>
      </c>
      <c r="G66" s="91"/>
      <c r="H66" s="1">
        <v>4</v>
      </c>
      <c r="I66" s="91">
        <v>1.0009999999999999</v>
      </c>
      <c r="J66" s="91"/>
      <c r="K66" s="91"/>
      <c r="L66" s="102"/>
      <c r="M66" s="91"/>
      <c r="N66" s="91"/>
      <c r="O66" s="91"/>
      <c r="P66" s="92">
        <v>5.9120999999999997</v>
      </c>
      <c r="Q66" s="1"/>
      <c r="R66" s="1"/>
    </row>
    <row r="67" spans="2:18" x14ac:dyDescent="0.25">
      <c r="B67" s="1" t="s">
        <v>27</v>
      </c>
      <c r="C67" s="91"/>
      <c r="D67" s="91">
        <v>11.013199999999999</v>
      </c>
      <c r="E67" s="91">
        <v>10.325799999999999</v>
      </c>
      <c r="F67" s="91">
        <v>10.7113</v>
      </c>
      <c r="G67" s="91">
        <v>8.6329999999999991</v>
      </c>
      <c r="H67" s="91">
        <v>7.3005000000000004</v>
      </c>
      <c r="I67" s="91">
        <v>4.6414</v>
      </c>
      <c r="J67" s="91" t="s">
        <v>136</v>
      </c>
      <c r="K67" s="91">
        <v>7.3078000000000003</v>
      </c>
      <c r="L67" s="103"/>
      <c r="M67" s="91"/>
      <c r="N67" s="91">
        <v>2.6044999999999998</v>
      </c>
      <c r="O67" s="91">
        <v>4.1813000000000002</v>
      </c>
      <c r="P67" s="92">
        <v>7.1843000000000004</v>
      </c>
      <c r="Q67" s="1"/>
      <c r="R67" s="1"/>
    </row>
    <row r="68" spans="2:18" x14ac:dyDescent="0.25">
      <c r="B68" s="1" t="s">
        <v>26</v>
      </c>
      <c r="C68" s="91"/>
      <c r="D68" s="91">
        <v>2.3115999999999999</v>
      </c>
      <c r="E68" s="91">
        <v>6.7644000000000002</v>
      </c>
      <c r="F68" s="91">
        <v>6.6189999999999998</v>
      </c>
      <c r="G68" s="91">
        <v>8.2601999999999993</v>
      </c>
      <c r="H68" s="91">
        <v>9.1488999999999994</v>
      </c>
      <c r="I68" s="91">
        <v>7.9897999999999998</v>
      </c>
      <c r="J68" s="91">
        <v>2.6034999999999999</v>
      </c>
      <c r="K68" s="91">
        <v>10.733499999999999</v>
      </c>
      <c r="L68" s="103"/>
      <c r="M68" s="91"/>
      <c r="N68" s="91" t="s">
        <v>136</v>
      </c>
      <c r="O68" s="91" t="s">
        <v>136</v>
      </c>
      <c r="P68" s="92">
        <v>6.6871999999999998</v>
      </c>
      <c r="Q68" s="1"/>
      <c r="R68" s="1"/>
    </row>
    <row r="69" spans="2:18" x14ac:dyDescent="0.25">
      <c r="B69" s="1" t="s">
        <v>25</v>
      </c>
      <c r="C69" s="91">
        <v>11.7492</v>
      </c>
      <c r="D69" s="91">
        <v>8.5235000000000003</v>
      </c>
      <c r="E69" s="91">
        <v>9.0147999999999993</v>
      </c>
      <c r="F69" s="91">
        <v>7.5660999999999996</v>
      </c>
      <c r="G69" s="91">
        <v>8.0492000000000008</v>
      </c>
      <c r="H69" s="91">
        <v>5.4154999999999998</v>
      </c>
      <c r="I69" s="91">
        <v>7.1445999999999996</v>
      </c>
      <c r="J69" s="91">
        <v>6.2496</v>
      </c>
      <c r="K69" s="91">
        <v>3.0394999999999999</v>
      </c>
      <c r="L69" s="103"/>
      <c r="M69" s="91">
        <v>5.3559999999999999</v>
      </c>
      <c r="N69" s="91">
        <v>5.6859000000000002</v>
      </c>
      <c r="O69" s="91">
        <v>3.0674999999999999</v>
      </c>
      <c r="P69" s="92">
        <v>6.7362000000000002</v>
      </c>
      <c r="Q69" s="1"/>
      <c r="R69" s="1"/>
    </row>
    <row r="70" spans="2:18" x14ac:dyDescent="0.25">
      <c r="B70" s="1" t="s">
        <v>24</v>
      </c>
      <c r="C70" s="91"/>
      <c r="D70" s="91">
        <v>15.252700000000001</v>
      </c>
      <c r="E70" s="91">
        <v>12.66</v>
      </c>
      <c r="F70" s="91">
        <v>2.1147</v>
      </c>
      <c r="G70" s="91">
        <v>9.8375000000000004</v>
      </c>
      <c r="H70" s="91">
        <v>10.32</v>
      </c>
      <c r="I70" s="91"/>
      <c r="J70" s="91">
        <v>2.3136999999999999</v>
      </c>
      <c r="K70" s="91">
        <v>0.85</v>
      </c>
      <c r="L70" s="103"/>
      <c r="M70" s="91"/>
      <c r="N70" s="91"/>
      <c r="O70" s="91"/>
      <c r="P70" s="92">
        <v>6.4012000000000002</v>
      </c>
      <c r="Q70" s="1"/>
      <c r="R70" s="1"/>
    </row>
    <row r="71" spans="2:18" ht="16.5" thickBot="1" x14ac:dyDescent="0.3">
      <c r="B71" s="170" t="s">
        <v>123</v>
      </c>
      <c r="C71" s="104">
        <v>3.6850999999999998</v>
      </c>
      <c r="D71" s="104">
        <v>3.8319999999999999</v>
      </c>
      <c r="E71" s="104">
        <v>3.8677999999999999</v>
      </c>
      <c r="F71" s="104">
        <v>4.0095999999999998</v>
      </c>
      <c r="G71" s="104">
        <v>4.9739000000000004</v>
      </c>
      <c r="H71" s="104">
        <v>4.7500999999999998</v>
      </c>
      <c r="I71" s="104">
        <v>5.4063999999999997</v>
      </c>
      <c r="J71" s="104">
        <v>5.6935000000000002</v>
      </c>
      <c r="K71" s="104">
        <v>7.5225</v>
      </c>
      <c r="L71" s="105"/>
      <c r="M71" s="104">
        <v>11.4</v>
      </c>
      <c r="N71" s="104">
        <v>7.0628000000000002</v>
      </c>
      <c r="O71" s="104">
        <v>5.4527000000000001</v>
      </c>
      <c r="P71" s="106">
        <v>5.4656000000000002</v>
      </c>
      <c r="Q71" s="1"/>
      <c r="R71" s="1"/>
    </row>
    <row r="72" spans="2:18" ht="16.5" thickTop="1" x14ac:dyDescent="0.25">
      <c r="B72" s="10" t="s">
        <v>2</v>
      </c>
      <c r="C72" s="92">
        <v>11.574199999999999</v>
      </c>
      <c r="D72" s="92">
        <v>8.1210000000000004</v>
      </c>
      <c r="E72" s="92">
        <v>7.7111999999999998</v>
      </c>
      <c r="F72" s="92">
        <v>6.6352000000000002</v>
      </c>
      <c r="G72" s="92">
        <v>6.2313999999999998</v>
      </c>
      <c r="H72" s="92">
        <v>5.4665999999999997</v>
      </c>
      <c r="I72" s="92">
        <v>5.8722000000000003</v>
      </c>
      <c r="J72" s="92">
        <v>5.7535999999999996</v>
      </c>
      <c r="K72" s="92">
        <v>6.7728000000000002</v>
      </c>
      <c r="L72" s="92"/>
      <c r="M72" s="92">
        <v>5.4953000000000003</v>
      </c>
      <c r="N72" s="92">
        <v>6.0647000000000002</v>
      </c>
      <c r="O72" s="92">
        <v>4.6971999999999996</v>
      </c>
      <c r="P72" s="92">
        <v>6.1599000000000004</v>
      </c>
      <c r="Q72" s="1"/>
      <c r="R72" s="1"/>
    </row>
    <row r="73" spans="2:18" x14ac:dyDescent="0.25">
      <c r="B73" s="18"/>
      <c r="C73" s="19"/>
      <c r="D73" s="19"/>
      <c r="E73" s="19"/>
      <c r="F73" s="19"/>
      <c r="G73" s="19"/>
      <c r="H73" s="19"/>
      <c r="I73" s="19"/>
      <c r="J73" s="19"/>
      <c r="K73" s="20"/>
      <c r="L73" s="20"/>
      <c r="M73" s="20"/>
      <c r="N73" s="20"/>
      <c r="O73" s="20"/>
      <c r="P73" s="20"/>
      <c r="Q73" s="1"/>
      <c r="R73" s="1"/>
    </row>
    <row r="74" spans="2:18" x14ac:dyDescent="0.25">
      <c r="B74" s="18"/>
      <c r="C74" s="19"/>
      <c r="D74" s="19"/>
      <c r="E74" s="19"/>
      <c r="F74" s="19"/>
      <c r="G74" s="19"/>
      <c r="H74" s="19"/>
      <c r="I74" s="19"/>
      <c r="J74" s="19"/>
      <c r="K74" s="20"/>
      <c r="L74" s="20"/>
      <c r="M74" s="20"/>
      <c r="N74" s="20"/>
      <c r="O74" s="20"/>
      <c r="P74" s="20"/>
      <c r="Q74" s="1"/>
      <c r="R74" s="1"/>
    </row>
    <row r="75" spans="2:18" x14ac:dyDescent="0.25">
      <c r="B75" s="12"/>
      <c r="C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</row>
    <row r="76" spans="2:18" x14ac:dyDescent="0.25">
      <c r="B76" s="12"/>
      <c r="C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</row>
    <row r="77" spans="2:18" x14ac:dyDescent="0.25">
      <c r="B77" s="10" t="s">
        <v>0</v>
      </c>
      <c r="C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</row>
    <row r="78" spans="2:18" x14ac:dyDescent="0.25">
      <c r="B78" s="10" t="s">
        <v>154</v>
      </c>
      <c r="C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</row>
    <row r="79" spans="2:18" x14ac:dyDescent="0.25">
      <c r="B79" s="10" t="s">
        <v>155</v>
      </c>
      <c r="C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</row>
    <row r="80" spans="2:18" x14ac:dyDescent="0.25">
      <c r="B80" s="10" t="s">
        <v>156</v>
      </c>
      <c r="C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</row>
    <row r="81" spans="2:18" x14ac:dyDescent="0.25">
      <c r="B81" s="10" t="s">
        <v>157</v>
      </c>
      <c r="C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</row>
    <row r="82" spans="2:18" x14ac:dyDescent="0.25">
      <c r="B82" s="10" t="s">
        <v>158</v>
      </c>
      <c r="C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</row>
    <row r="83" spans="2:18" x14ac:dyDescent="0.25">
      <c r="B83" s="165" t="s">
        <v>174</v>
      </c>
      <c r="C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</row>
    <row r="84" spans="2:18" x14ac:dyDescent="0.25">
      <c r="B84" s="12"/>
      <c r="C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</row>
    <row r="85" spans="2:18" x14ac:dyDescent="0.25">
      <c r="B85" s="12"/>
      <c r="C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</row>
    <row r="86" spans="2:18" x14ac:dyDescent="0.25">
      <c r="B86" s="12"/>
      <c r="C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</row>
    <row r="87" spans="2:18" x14ac:dyDescent="0.25">
      <c r="B87" s="12"/>
      <c r="C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</row>
    <row r="88" spans="2:18" x14ac:dyDescent="0.25">
      <c r="B88" s="12"/>
      <c r="C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</row>
    <row r="89" spans="2:18" x14ac:dyDescent="0.25">
      <c r="B89" s="12"/>
      <c r="C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</row>
    <row r="90" spans="2:18" x14ac:dyDescent="0.25">
      <c r="B90" s="12"/>
      <c r="C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</row>
    <row r="91" spans="2:18" x14ac:dyDescent="0.25">
      <c r="B91" s="12"/>
      <c r="C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</row>
    <row r="92" spans="2:18" x14ac:dyDescent="0.25">
      <c r="B92" s="12"/>
      <c r="C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</row>
    <row r="93" spans="2:18" x14ac:dyDescent="0.25">
      <c r="B93" s="12"/>
      <c r="C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</row>
    <row r="94" spans="2:18" x14ac:dyDescent="0.25">
      <c r="B94" s="12"/>
      <c r="C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</row>
    <row r="95" spans="2:18" x14ac:dyDescent="0.25">
      <c r="B95" s="12"/>
      <c r="C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</row>
    <row r="96" spans="2:18" x14ac:dyDescent="0.25">
      <c r="B96" s="12"/>
      <c r="C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</row>
    <row r="97" spans="2:18" x14ac:dyDescent="0.25">
      <c r="B97" s="12"/>
      <c r="C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</row>
    <row r="98" spans="2:18" x14ac:dyDescent="0.25">
      <c r="B98" s="12"/>
      <c r="C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</row>
    <row r="99" spans="2:18" x14ac:dyDescent="0.25">
      <c r="B99" s="12"/>
      <c r="C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</row>
    <row r="100" spans="2:18" x14ac:dyDescent="0.25">
      <c r="B100" s="12"/>
      <c r="C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</row>
    <row r="101" spans="2:18" x14ac:dyDescent="0.25">
      <c r="B101" s="12"/>
      <c r="C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</row>
    <row r="102" spans="2:18" x14ac:dyDescent="0.25">
      <c r="B102" s="12"/>
      <c r="C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</row>
    <row r="103" spans="2:18" x14ac:dyDescent="0.25">
      <c r="B103" s="12"/>
      <c r="C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</row>
    <row r="104" spans="2:18" x14ac:dyDescent="0.25">
      <c r="B104" s="12"/>
      <c r="C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</row>
    <row r="105" spans="2:18" x14ac:dyDescent="0.25">
      <c r="B105" s="12"/>
      <c r="C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</row>
    <row r="106" spans="2:18" x14ac:dyDescent="0.25">
      <c r="B106" s="12"/>
      <c r="C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</row>
    <row r="107" spans="2:18" x14ac:dyDescent="0.25">
      <c r="B107" s="12"/>
      <c r="C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</row>
    <row r="108" spans="2:18" x14ac:dyDescent="0.25">
      <c r="B108" s="12"/>
      <c r="C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</row>
    <row r="109" spans="2:18" x14ac:dyDescent="0.25">
      <c r="B109" s="12"/>
      <c r="C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</row>
    <row r="110" spans="2:18" x14ac:dyDescent="0.25">
      <c r="B110" s="12"/>
      <c r="C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</row>
    <row r="111" spans="2:18" x14ac:dyDescent="0.25">
      <c r="B111" s="12"/>
      <c r="C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</row>
    <row r="112" spans="2:18" x14ac:dyDescent="0.25">
      <c r="B112" s="12"/>
      <c r="C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</row>
    <row r="113" spans="2:18" x14ac:dyDescent="0.25">
      <c r="B113" s="12"/>
      <c r="C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</row>
    <row r="114" spans="2:18" x14ac:dyDescent="0.25">
      <c r="B114" s="12"/>
      <c r="C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</row>
    <row r="115" spans="2:18" x14ac:dyDescent="0.25">
      <c r="B115" s="12"/>
      <c r="C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</row>
    <row r="116" spans="2:18" x14ac:dyDescent="0.25">
      <c r="B116" s="12"/>
      <c r="C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</row>
    <row r="117" spans="2:18" x14ac:dyDescent="0.25">
      <c r="B117" s="12"/>
      <c r="C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</row>
    <row r="118" spans="2:18" x14ac:dyDescent="0.25">
      <c r="B118" s="12"/>
      <c r="C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</row>
    <row r="119" spans="2:18" x14ac:dyDescent="0.25">
      <c r="B119" s="12"/>
      <c r="C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</row>
    <row r="120" spans="2:18" x14ac:dyDescent="0.25">
      <c r="B120" s="12"/>
      <c r="C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</row>
  </sheetData>
  <mergeCells count="20">
    <mergeCell ref="C22:K22"/>
    <mergeCell ref="M22:O22"/>
    <mergeCell ref="P22:P23"/>
    <mergeCell ref="C6:P6"/>
    <mergeCell ref="C7:K7"/>
    <mergeCell ref="M7:O7"/>
    <mergeCell ref="P7:P8"/>
    <mergeCell ref="C21:P21"/>
    <mergeCell ref="C63:P63"/>
    <mergeCell ref="C64:K64"/>
    <mergeCell ref="M64:O64"/>
    <mergeCell ref="P64:P65"/>
    <mergeCell ref="C35:P35"/>
    <mergeCell ref="C36:K36"/>
    <mergeCell ref="M36:O36"/>
    <mergeCell ref="P36:P37"/>
    <mergeCell ref="C49:P49"/>
    <mergeCell ref="C50:K50"/>
    <mergeCell ref="M50:O50"/>
    <mergeCell ref="P50:P51"/>
  </mergeCells>
  <conditionalFormatting sqref="C15:P15">
    <cfRule type="cellIs" dxfId="14" priority="5" operator="equal">
      <formula>#REF!</formula>
    </cfRule>
  </conditionalFormatting>
  <conditionalFormatting sqref="C30:P30">
    <cfRule type="cellIs" dxfId="13" priority="4" operator="equal">
      <formula>#REF!</formula>
    </cfRule>
  </conditionalFormatting>
  <conditionalFormatting sqref="C44:P44">
    <cfRule type="cellIs" dxfId="12" priority="3" operator="equal">
      <formula>#REF!</formula>
    </cfRule>
  </conditionalFormatting>
  <conditionalFormatting sqref="C58:P58">
    <cfRule type="cellIs" dxfId="11" priority="2" operator="equal">
      <formula>#REF!</formula>
    </cfRule>
  </conditionalFormatting>
  <conditionalFormatting sqref="C72:P72">
    <cfRule type="cellIs" dxfId="10" priority="1" operator="equal">
      <formula>#REF!</formula>
    </cfRule>
  </conditionalFormatting>
  <hyperlinks>
    <hyperlink ref="A1" location="índice!A1" display="Índice" xr:uid="{0A9E38EB-D405-4339-B784-DBDD2351BF50}"/>
  </hyperlink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72BA3-9A67-4EE8-875B-B93A2447FAC7}">
  <sheetPr codeName="Hoja6"/>
  <dimension ref="A1:R71"/>
  <sheetViews>
    <sheetView showGridLines="0" topLeftCell="A15" zoomScale="70" zoomScaleNormal="70" workbookViewId="0">
      <selection activeCell="B66" sqref="B66:B71"/>
    </sheetView>
  </sheetViews>
  <sheetFormatPr baseColWidth="10" defaultColWidth="11.42578125" defaultRowHeight="15.75" x14ac:dyDescent="0.25"/>
  <cols>
    <col min="1" max="1" width="6.85546875" style="5" bestFit="1" customWidth="1"/>
    <col min="2" max="2" width="35" style="10" customWidth="1"/>
    <col min="3" max="3" width="11" style="10" customWidth="1"/>
    <col min="4" max="4" width="11" style="1" customWidth="1"/>
    <col min="5" max="7" width="11" style="10" customWidth="1"/>
    <col min="8" max="8" width="12.28515625" style="10" bestFit="1" customWidth="1"/>
    <col min="9" max="11" width="12.28515625" style="10" customWidth="1"/>
    <col min="12" max="12" width="4.7109375" style="10" customWidth="1"/>
    <col min="13" max="16" width="12.28515625" style="10" customWidth="1"/>
    <col min="17" max="17" width="12.140625" style="11" bestFit="1" customWidth="1"/>
    <col min="18" max="18" width="10.7109375" style="12" customWidth="1"/>
    <col min="19" max="16384" width="11.42578125" style="1"/>
  </cols>
  <sheetData>
    <row r="1" spans="1:18" x14ac:dyDescent="0.25">
      <c r="A1" s="26" t="s">
        <v>4</v>
      </c>
    </row>
    <row r="2" spans="1:18" ht="18.75" x14ac:dyDescent="0.3">
      <c r="B2" s="7" t="s">
        <v>106</v>
      </c>
    </row>
    <row r="3" spans="1:18" x14ac:dyDescent="0.25">
      <c r="B3" s="1" t="str">
        <f>índice!B5</f>
        <v>Información al: 29/12/2024</v>
      </c>
      <c r="R3" s="13"/>
    </row>
    <row r="4" spans="1:18" x14ac:dyDescent="0.25">
      <c r="B4" s="1"/>
      <c r="R4" s="13"/>
    </row>
    <row r="5" spans="1:18" x14ac:dyDescent="0.25">
      <c r="A5" s="14"/>
      <c r="B5" s="10" t="s">
        <v>8</v>
      </c>
      <c r="R5" s="13"/>
    </row>
    <row r="6" spans="1:18" x14ac:dyDescent="0.25">
      <c r="C6" s="161" t="s">
        <v>7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  <c r="Q6" s="1"/>
      <c r="R6" s="1"/>
    </row>
    <row r="7" spans="1:18" x14ac:dyDescent="0.25">
      <c r="B7" s="15"/>
      <c r="C7" s="158">
        <v>2023</v>
      </c>
      <c r="D7" s="158"/>
      <c r="E7" s="158"/>
      <c r="F7" s="158"/>
      <c r="G7" s="158"/>
      <c r="H7" s="158"/>
      <c r="I7" s="158"/>
      <c r="J7" s="158"/>
      <c r="K7" s="158"/>
      <c r="L7" s="93"/>
      <c r="M7" s="159">
        <v>2024</v>
      </c>
      <c r="N7" s="158"/>
      <c r="O7" s="160"/>
      <c r="P7" s="162" t="s">
        <v>46</v>
      </c>
      <c r="Q7" s="1"/>
      <c r="R7" s="1"/>
    </row>
    <row r="8" spans="1:18" x14ac:dyDescent="0.25">
      <c r="B8" s="15"/>
      <c r="C8" s="16" t="s">
        <v>130</v>
      </c>
      <c r="D8" s="16" t="s">
        <v>131</v>
      </c>
      <c r="E8" s="16" t="s">
        <v>5</v>
      </c>
      <c r="F8" s="16" t="s">
        <v>6</v>
      </c>
      <c r="G8" s="16" t="s">
        <v>10</v>
      </c>
      <c r="H8" s="16" t="s">
        <v>83</v>
      </c>
      <c r="I8" s="16" t="s">
        <v>91</v>
      </c>
      <c r="J8" s="16" t="s">
        <v>132</v>
      </c>
      <c r="K8" s="16" t="s">
        <v>133</v>
      </c>
      <c r="L8" s="16"/>
      <c r="M8" s="100" t="s">
        <v>83</v>
      </c>
      <c r="N8" s="16" t="s">
        <v>132</v>
      </c>
      <c r="O8" s="101" t="s">
        <v>133</v>
      </c>
      <c r="P8" s="163"/>
      <c r="Q8" s="1"/>
      <c r="R8" s="1"/>
    </row>
    <row r="9" spans="1:18" x14ac:dyDescent="0.25">
      <c r="B9" s="1" t="s">
        <v>29</v>
      </c>
      <c r="C9" s="17">
        <v>0</v>
      </c>
      <c r="D9" s="17">
        <v>1</v>
      </c>
      <c r="E9" s="17">
        <v>4</v>
      </c>
      <c r="F9" s="17">
        <v>10</v>
      </c>
      <c r="G9" s="17">
        <v>7</v>
      </c>
      <c r="H9" s="17">
        <v>27</v>
      </c>
      <c r="I9" s="17">
        <v>5</v>
      </c>
      <c r="J9" s="17">
        <v>5</v>
      </c>
      <c r="K9" s="17">
        <v>4</v>
      </c>
      <c r="L9" s="94"/>
      <c r="M9" s="17">
        <v>1</v>
      </c>
      <c r="N9" s="17">
        <v>6</v>
      </c>
      <c r="O9" s="17">
        <v>14</v>
      </c>
      <c r="P9" s="58">
        <v>84</v>
      </c>
      <c r="Q9" s="1"/>
      <c r="R9" s="1"/>
    </row>
    <row r="10" spans="1:18" x14ac:dyDescent="0.25">
      <c r="B10" s="1" t="s">
        <v>30</v>
      </c>
      <c r="C10" s="17">
        <v>2</v>
      </c>
      <c r="D10" s="17">
        <v>4</v>
      </c>
      <c r="E10" s="17">
        <v>10</v>
      </c>
      <c r="F10" s="17">
        <v>7</v>
      </c>
      <c r="G10" s="17">
        <v>8</v>
      </c>
      <c r="H10" s="17">
        <v>12</v>
      </c>
      <c r="I10" s="17">
        <v>7</v>
      </c>
      <c r="J10" s="17">
        <v>0</v>
      </c>
      <c r="K10" s="17">
        <v>1</v>
      </c>
      <c r="L10" s="95"/>
      <c r="M10" s="17">
        <v>1</v>
      </c>
      <c r="N10" s="17">
        <v>955</v>
      </c>
      <c r="O10" s="17">
        <v>1515</v>
      </c>
      <c r="P10" s="58">
        <v>2522</v>
      </c>
      <c r="Q10" s="1"/>
      <c r="R10" s="1"/>
    </row>
    <row r="11" spans="1:18" x14ac:dyDescent="0.25">
      <c r="B11" s="1" t="s">
        <v>31</v>
      </c>
      <c r="C11" s="17">
        <v>13</v>
      </c>
      <c r="D11" s="17">
        <v>55</v>
      </c>
      <c r="E11" s="17">
        <v>97</v>
      </c>
      <c r="F11" s="17">
        <v>73</v>
      </c>
      <c r="G11" s="17">
        <v>86</v>
      </c>
      <c r="H11" s="17">
        <v>67</v>
      </c>
      <c r="I11" s="17">
        <v>82</v>
      </c>
      <c r="J11" s="17">
        <v>75</v>
      </c>
      <c r="K11" s="17">
        <v>55</v>
      </c>
      <c r="L11" s="95"/>
      <c r="M11" s="17">
        <v>2</v>
      </c>
      <c r="N11" s="17">
        <v>91</v>
      </c>
      <c r="O11" s="17">
        <v>136</v>
      </c>
      <c r="P11" s="58">
        <v>832</v>
      </c>
      <c r="Q11" s="1"/>
      <c r="R11" s="1"/>
    </row>
    <row r="12" spans="1:18" ht="16.5" thickBot="1" x14ac:dyDescent="0.3">
      <c r="B12" s="111" t="s">
        <v>94</v>
      </c>
      <c r="C12" s="112">
        <v>3</v>
      </c>
      <c r="D12" s="112">
        <v>61</v>
      </c>
      <c r="E12" s="112">
        <v>183</v>
      </c>
      <c r="F12" s="112">
        <v>278</v>
      </c>
      <c r="G12" s="112">
        <v>409</v>
      </c>
      <c r="H12" s="112">
        <v>376</v>
      </c>
      <c r="I12" s="112">
        <v>428</v>
      </c>
      <c r="J12" s="112">
        <v>456</v>
      </c>
      <c r="K12" s="112">
        <v>333</v>
      </c>
      <c r="L12" s="113"/>
      <c r="M12" s="112">
        <v>0</v>
      </c>
      <c r="N12" s="112">
        <v>326</v>
      </c>
      <c r="O12" s="112">
        <v>695</v>
      </c>
      <c r="P12" s="114">
        <v>3548</v>
      </c>
      <c r="Q12" s="1"/>
      <c r="R12" s="1"/>
    </row>
    <row r="13" spans="1:18" x14ac:dyDescent="0.25">
      <c r="B13" s="10" t="s">
        <v>2</v>
      </c>
      <c r="C13" s="58">
        <v>18</v>
      </c>
      <c r="D13" s="58">
        <v>121</v>
      </c>
      <c r="E13" s="58">
        <v>294</v>
      </c>
      <c r="F13" s="58">
        <v>368</v>
      </c>
      <c r="G13" s="58">
        <v>510</v>
      </c>
      <c r="H13" s="58">
        <v>482</v>
      </c>
      <c r="I13" s="58">
        <v>522</v>
      </c>
      <c r="J13" s="58">
        <v>536</v>
      </c>
      <c r="K13" s="58">
        <v>393</v>
      </c>
      <c r="L13" s="58"/>
      <c r="M13" s="58">
        <v>4</v>
      </c>
      <c r="N13" s="58">
        <v>1378</v>
      </c>
      <c r="O13" s="58">
        <v>2360</v>
      </c>
      <c r="P13" s="58">
        <v>6986</v>
      </c>
      <c r="Q13" s="1"/>
      <c r="R13" s="1"/>
    </row>
    <row r="14" spans="1:18" x14ac:dyDescent="0.25">
      <c r="B14" s="18"/>
      <c r="C14" s="19"/>
      <c r="D14" s="19"/>
      <c r="E14" s="19"/>
      <c r="F14" s="19"/>
      <c r="G14" s="19"/>
      <c r="H14" s="19"/>
      <c r="I14" s="19"/>
      <c r="J14" s="19"/>
      <c r="K14" s="20"/>
      <c r="L14" s="20"/>
      <c r="M14" s="20"/>
      <c r="N14" s="20"/>
      <c r="O14" s="20"/>
      <c r="P14" s="20"/>
      <c r="Q14" s="1"/>
      <c r="R14" s="1"/>
    </row>
    <row r="15" spans="1:18" x14ac:dyDescent="0.25">
      <c r="B15" s="18"/>
      <c r="C15" s="19"/>
      <c r="D15" s="19"/>
      <c r="E15" s="19"/>
      <c r="F15" s="19"/>
      <c r="G15" s="19"/>
      <c r="H15" s="19"/>
      <c r="I15" s="19"/>
      <c r="J15" s="19"/>
      <c r="K15" s="20"/>
      <c r="L15" s="20"/>
      <c r="M15" s="20"/>
      <c r="N15" s="20"/>
      <c r="O15" s="20"/>
      <c r="P15" s="20"/>
      <c r="Q15" s="1"/>
      <c r="R15" s="1"/>
    </row>
    <row r="16" spans="1:18" x14ac:dyDescent="0.25">
      <c r="B16" s="59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58"/>
      <c r="Q16" s="1"/>
      <c r="R16" s="1"/>
    </row>
    <row r="17" spans="1:18" x14ac:dyDescent="0.25">
      <c r="B17" s="10" t="s">
        <v>22</v>
      </c>
      <c r="C17" s="61"/>
      <c r="D17" s="62"/>
      <c r="E17" s="62"/>
      <c r="F17" s="62"/>
      <c r="G17" s="62"/>
      <c r="H17" s="62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5">
      <c r="C18" s="161" t="s">
        <v>124</v>
      </c>
      <c r="D18" s="161"/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"/>
      <c r="R18" s="1"/>
    </row>
    <row r="19" spans="1:18" x14ac:dyDescent="0.25">
      <c r="B19" s="15"/>
      <c r="C19" s="158">
        <v>2023</v>
      </c>
      <c r="D19" s="158"/>
      <c r="E19" s="158"/>
      <c r="F19" s="158"/>
      <c r="G19" s="158"/>
      <c r="H19" s="158"/>
      <c r="I19" s="158"/>
      <c r="J19" s="158"/>
      <c r="K19" s="158"/>
      <c r="L19" s="93"/>
      <c r="M19" s="159">
        <v>2024</v>
      </c>
      <c r="N19" s="158"/>
      <c r="O19" s="160"/>
      <c r="P19" s="162" t="s">
        <v>46</v>
      </c>
      <c r="Q19" s="1"/>
      <c r="R19" s="1"/>
    </row>
    <row r="20" spans="1:18" x14ac:dyDescent="0.25">
      <c r="B20" s="15"/>
      <c r="C20" s="16" t="s">
        <v>130</v>
      </c>
      <c r="D20" s="16" t="s">
        <v>131</v>
      </c>
      <c r="E20" s="16" t="s">
        <v>5</v>
      </c>
      <c r="F20" s="16" t="s">
        <v>6</v>
      </c>
      <c r="G20" s="16" t="s">
        <v>10</v>
      </c>
      <c r="H20" s="16" t="s">
        <v>83</v>
      </c>
      <c r="I20" s="16" t="s">
        <v>91</v>
      </c>
      <c r="J20" s="16" t="s">
        <v>132</v>
      </c>
      <c r="K20" s="16" t="s">
        <v>133</v>
      </c>
      <c r="L20" s="16"/>
      <c r="M20" s="100" t="s">
        <v>83</v>
      </c>
      <c r="N20" s="16" t="s">
        <v>132</v>
      </c>
      <c r="O20" s="101" t="s">
        <v>133</v>
      </c>
      <c r="P20" s="163"/>
      <c r="Q20" s="1"/>
      <c r="R20" s="1"/>
    </row>
    <row r="21" spans="1:18" x14ac:dyDescent="0.25">
      <c r="B21" s="1" t="s">
        <v>29</v>
      </c>
      <c r="C21" s="17">
        <v>0</v>
      </c>
      <c r="D21" s="17">
        <v>129.4975</v>
      </c>
      <c r="E21" s="17">
        <v>931.09709999999995</v>
      </c>
      <c r="F21" s="17">
        <v>3280.9769999999999</v>
      </c>
      <c r="G21" s="17">
        <v>1693.1110000000001</v>
      </c>
      <c r="H21" s="17">
        <v>8934.4860000000008</v>
      </c>
      <c r="I21" s="17">
        <v>2594.991</v>
      </c>
      <c r="J21" s="17">
        <v>1041.33</v>
      </c>
      <c r="K21" s="17">
        <v>917.69439999999997</v>
      </c>
      <c r="L21" s="94"/>
      <c r="M21" s="17">
        <v>50.203806999999998</v>
      </c>
      <c r="N21" s="17">
        <v>2202.4749999999999</v>
      </c>
      <c r="O21" s="17">
        <v>10187.053</v>
      </c>
      <c r="P21" s="58">
        <v>31962.92</v>
      </c>
      <c r="Q21" s="1"/>
      <c r="R21" s="1"/>
    </row>
    <row r="22" spans="1:18" x14ac:dyDescent="0.25">
      <c r="B22" s="1" t="s">
        <v>30</v>
      </c>
      <c r="C22" s="17">
        <v>301.85520000000002</v>
      </c>
      <c r="D22" s="17">
        <v>4107.1679999999997</v>
      </c>
      <c r="E22" s="17">
        <v>3717.5012000000002</v>
      </c>
      <c r="F22" s="17">
        <v>8457.3330000000005</v>
      </c>
      <c r="G22" s="17">
        <v>3421.1619999999998</v>
      </c>
      <c r="H22" s="17">
        <v>10835.208000000001</v>
      </c>
      <c r="I22" s="17">
        <v>2075.9250000000002</v>
      </c>
      <c r="J22" s="17">
        <v>0</v>
      </c>
      <c r="K22" s="17">
        <v>288</v>
      </c>
      <c r="L22" s="95"/>
      <c r="M22" s="17">
        <v>5.5208519999999996</v>
      </c>
      <c r="N22" s="17">
        <v>10535.192999999999</v>
      </c>
      <c r="O22" s="17">
        <v>9569.7219999999998</v>
      </c>
      <c r="P22" s="58">
        <v>53314.59</v>
      </c>
      <c r="Q22" s="1"/>
      <c r="R22" s="1"/>
    </row>
    <row r="23" spans="1:18" x14ac:dyDescent="0.25">
      <c r="B23" s="1" t="s">
        <v>31</v>
      </c>
      <c r="C23" s="17">
        <v>11813.2516</v>
      </c>
      <c r="D23" s="17">
        <v>17804.688999999998</v>
      </c>
      <c r="E23" s="17">
        <v>30887.775600000001</v>
      </c>
      <c r="F23" s="17">
        <v>41489.682000000001</v>
      </c>
      <c r="G23" s="17">
        <v>18524.437999999998</v>
      </c>
      <c r="H23" s="17">
        <v>22126.365000000002</v>
      </c>
      <c r="I23" s="17">
        <v>13905.919</v>
      </c>
      <c r="J23" s="17">
        <v>11890.39</v>
      </c>
      <c r="K23" s="17">
        <v>12817.3922</v>
      </c>
      <c r="L23" s="95"/>
      <c r="M23" s="17">
        <v>183.78373400000001</v>
      </c>
      <c r="N23" s="17">
        <v>25205.627</v>
      </c>
      <c r="O23" s="17">
        <v>35938.173000000003</v>
      </c>
      <c r="P23" s="58">
        <v>242587.48</v>
      </c>
      <c r="Q23" s="1"/>
      <c r="R23" s="1"/>
    </row>
    <row r="24" spans="1:18" ht="16.5" thickBot="1" x14ac:dyDescent="0.3">
      <c r="B24" s="111" t="s">
        <v>94</v>
      </c>
      <c r="C24" s="112">
        <v>268.65359999999998</v>
      </c>
      <c r="D24" s="112">
        <v>6043.4516999999996</v>
      </c>
      <c r="E24" s="112">
        <v>16653.521400000001</v>
      </c>
      <c r="F24" s="112">
        <v>26129.144</v>
      </c>
      <c r="G24" s="112">
        <v>37359.580999999998</v>
      </c>
      <c r="H24" s="112">
        <v>32358.885999999999</v>
      </c>
      <c r="I24" s="112">
        <v>36781.635999999999</v>
      </c>
      <c r="J24" s="112">
        <v>40756.21</v>
      </c>
      <c r="K24" s="112">
        <v>29023.084800000001</v>
      </c>
      <c r="L24" s="113"/>
      <c r="M24" s="112">
        <v>0</v>
      </c>
      <c r="N24" s="112">
        <v>29001.79</v>
      </c>
      <c r="O24" s="112">
        <v>64476.381000000001</v>
      </c>
      <c r="P24" s="114">
        <v>318852.34000000003</v>
      </c>
      <c r="Q24" s="1"/>
      <c r="R24" s="1"/>
    </row>
    <row r="25" spans="1:18" x14ac:dyDescent="0.25">
      <c r="B25" s="10" t="s">
        <v>2</v>
      </c>
      <c r="C25" s="58">
        <v>12383.760399999999</v>
      </c>
      <c r="D25" s="58">
        <v>28084.806199999999</v>
      </c>
      <c r="E25" s="58">
        <v>52189.895299999996</v>
      </c>
      <c r="F25" s="58">
        <v>79357.135999999999</v>
      </c>
      <c r="G25" s="58">
        <v>60998.292000000001</v>
      </c>
      <c r="H25" s="58">
        <v>74254.945999999996</v>
      </c>
      <c r="I25" s="58">
        <v>55358.470999999998</v>
      </c>
      <c r="J25" s="58">
        <v>53687.93</v>
      </c>
      <c r="K25" s="58">
        <v>43046.171399999999</v>
      </c>
      <c r="L25" s="58"/>
      <c r="M25" s="58">
        <v>239.50839300000001</v>
      </c>
      <c r="N25" s="58">
        <v>66945.085000000006</v>
      </c>
      <c r="O25" s="58">
        <v>120171.329</v>
      </c>
      <c r="P25" s="58">
        <v>646717.32999999996</v>
      </c>
      <c r="Q25" s="1"/>
      <c r="R25" s="1"/>
    </row>
    <row r="26" spans="1:18" x14ac:dyDescent="0.25">
      <c r="B26" s="18"/>
      <c r="C26" s="19"/>
      <c r="D26" s="19"/>
      <c r="E26" s="19"/>
      <c r="F26" s="19"/>
      <c r="G26" s="19"/>
      <c r="H26" s="19"/>
      <c r="I26" s="19"/>
      <c r="J26" s="19"/>
      <c r="K26" s="20"/>
      <c r="L26" s="20"/>
      <c r="M26" s="20"/>
      <c r="N26" s="20"/>
      <c r="O26" s="20"/>
      <c r="P26" s="20"/>
      <c r="Q26" s="1"/>
      <c r="R26" s="1"/>
    </row>
    <row r="27" spans="1:18" x14ac:dyDescent="0.25">
      <c r="B27" s="18"/>
      <c r="C27" s="19"/>
      <c r="D27" s="19"/>
      <c r="E27" s="19"/>
      <c r="F27" s="19"/>
      <c r="G27" s="19"/>
      <c r="H27" s="19"/>
      <c r="I27" s="19"/>
      <c r="J27" s="19"/>
      <c r="K27" s="20"/>
      <c r="L27" s="20"/>
      <c r="M27" s="20"/>
      <c r="N27" s="20"/>
      <c r="O27" s="20"/>
      <c r="P27" s="20"/>
      <c r="Q27" s="1"/>
      <c r="R27" s="1"/>
    </row>
    <row r="28" spans="1:18" s="62" customFormat="1" x14ac:dyDescent="0.25">
      <c r="A28" s="121"/>
      <c r="B28" s="59"/>
      <c r="C28" s="122"/>
      <c r="D28" s="122"/>
      <c r="E28" s="122"/>
      <c r="F28" s="122"/>
      <c r="G28" s="122"/>
      <c r="H28" s="122"/>
      <c r="I28" s="122"/>
      <c r="J28" s="122"/>
      <c r="K28" s="123"/>
      <c r="L28" s="123"/>
      <c r="M28" s="123"/>
      <c r="N28" s="123"/>
      <c r="O28" s="123"/>
      <c r="P28" s="123"/>
    </row>
    <row r="29" spans="1:18" x14ac:dyDescent="0.25">
      <c r="B29" s="10" t="s">
        <v>9</v>
      </c>
      <c r="C29" s="13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C30" s="161" t="s">
        <v>125</v>
      </c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"/>
      <c r="R30" s="1"/>
    </row>
    <row r="31" spans="1:18" x14ac:dyDescent="0.25">
      <c r="B31" s="15"/>
      <c r="C31" s="158">
        <v>2023</v>
      </c>
      <c r="D31" s="158"/>
      <c r="E31" s="158"/>
      <c r="F31" s="158"/>
      <c r="G31" s="158"/>
      <c r="H31" s="158"/>
      <c r="I31" s="158"/>
      <c r="J31" s="158"/>
      <c r="K31" s="158"/>
      <c r="L31" s="93"/>
      <c r="M31" s="159">
        <v>2024</v>
      </c>
      <c r="N31" s="158"/>
      <c r="O31" s="160"/>
      <c r="P31" s="162" t="s">
        <v>46</v>
      </c>
      <c r="Q31" s="1"/>
      <c r="R31" s="1"/>
    </row>
    <row r="32" spans="1:18" x14ac:dyDescent="0.25">
      <c r="B32" s="15"/>
      <c r="C32" s="16" t="s">
        <v>130</v>
      </c>
      <c r="D32" s="16" t="s">
        <v>131</v>
      </c>
      <c r="E32" s="16" t="s">
        <v>5</v>
      </c>
      <c r="F32" s="16" t="s">
        <v>6</v>
      </c>
      <c r="G32" s="16" t="s">
        <v>10</v>
      </c>
      <c r="H32" s="16" t="s">
        <v>83</v>
      </c>
      <c r="I32" s="16" t="s">
        <v>91</v>
      </c>
      <c r="J32" s="16" t="s">
        <v>132</v>
      </c>
      <c r="K32" s="16" t="s">
        <v>133</v>
      </c>
      <c r="L32" s="16"/>
      <c r="M32" s="100" t="s">
        <v>83</v>
      </c>
      <c r="N32" s="16" t="s">
        <v>132</v>
      </c>
      <c r="O32" s="101" t="s">
        <v>133</v>
      </c>
      <c r="P32" s="163"/>
      <c r="Q32" s="1"/>
      <c r="R32" s="1"/>
    </row>
    <row r="33" spans="2:18" x14ac:dyDescent="0.25">
      <c r="B33" s="1" t="s">
        <v>29</v>
      </c>
      <c r="C33" s="17">
        <v>0</v>
      </c>
      <c r="D33" s="17">
        <v>1</v>
      </c>
      <c r="E33" s="17">
        <v>4</v>
      </c>
      <c r="F33" s="17">
        <v>8</v>
      </c>
      <c r="G33" s="17">
        <v>6</v>
      </c>
      <c r="H33" s="17">
        <v>14</v>
      </c>
      <c r="I33" s="17">
        <v>5</v>
      </c>
      <c r="J33" s="17">
        <v>5</v>
      </c>
      <c r="K33" s="17">
        <v>4</v>
      </c>
      <c r="L33" s="94"/>
      <c r="M33" s="17">
        <v>1</v>
      </c>
      <c r="N33" s="17">
        <v>6</v>
      </c>
      <c r="O33" s="17">
        <v>14</v>
      </c>
      <c r="P33" s="58">
        <v>65</v>
      </c>
      <c r="Q33" s="1"/>
      <c r="R33" s="1"/>
    </row>
    <row r="34" spans="2:18" x14ac:dyDescent="0.25">
      <c r="B34" s="1" t="s">
        <v>30</v>
      </c>
      <c r="C34" s="17">
        <v>2</v>
      </c>
      <c r="D34" s="17">
        <v>3</v>
      </c>
      <c r="E34" s="17">
        <v>8</v>
      </c>
      <c r="F34" s="17">
        <v>3</v>
      </c>
      <c r="G34" s="17">
        <v>6</v>
      </c>
      <c r="H34" s="17">
        <v>12</v>
      </c>
      <c r="I34" s="17">
        <v>5</v>
      </c>
      <c r="J34" s="17">
        <v>0</v>
      </c>
      <c r="K34" s="17">
        <v>1</v>
      </c>
      <c r="L34" s="95"/>
      <c r="M34" s="17">
        <v>1</v>
      </c>
      <c r="N34" s="17">
        <v>866</v>
      </c>
      <c r="O34" s="17">
        <v>1384</v>
      </c>
      <c r="P34" s="58">
        <v>2283</v>
      </c>
      <c r="Q34" s="1"/>
      <c r="R34" s="1"/>
    </row>
    <row r="35" spans="2:18" x14ac:dyDescent="0.25">
      <c r="B35" s="1" t="s">
        <v>31</v>
      </c>
      <c r="C35" s="17">
        <v>12</v>
      </c>
      <c r="D35" s="17">
        <v>35</v>
      </c>
      <c r="E35" s="17">
        <v>40</v>
      </c>
      <c r="F35" s="17">
        <v>51</v>
      </c>
      <c r="G35" s="17">
        <v>52</v>
      </c>
      <c r="H35" s="17">
        <v>43</v>
      </c>
      <c r="I35" s="17">
        <v>46</v>
      </c>
      <c r="J35" s="17">
        <v>43</v>
      </c>
      <c r="K35" s="17">
        <v>19</v>
      </c>
      <c r="L35" s="95"/>
      <c r="M35" s="17">
        <v>2</v>
      </c>
      <c r="N35" s="17">
        <v>47</v>
      </c>
      <c r="O35" s="17">
        <v>64</v>
      </c>
      <c r="P35" s="58">
        <v>314</v>
      </c>
      <c r="Q35" s="1"/>
      <c r="R35" s="1"/>
    </row>
    <row r="36" spans="2:18" ht="16.5" thickBot="1" x14ac:dyDescent="0.3">
      <c r="B36" s="111" t="s">
        <v>94</v>
      </c>
      <c r="C36" s="112">
        <v>3</v>
      </c>
      <c r="D36" s="112">
        <v>61</v>
      </c>
      <c r="E36" s="112">
        <v>183</v>
      </c>
      <c r="F36" s="112">
        <v>278</v>
      </c>
      <c r="G36" s="112">
        <v>409</v>
      </c>
      <c r="H36" s="112">
        <v>376</v>
      </c>
      <c r="I36" s="112">
        <v>427</v>
      </c>
      <c r="J36" s="112">
        <v>445</v>
      </c>
      <c r="K36" s="112">
        <v>333</v>
      </c>
      <c r="L36" s="113"/>
      <c r="M36" s="112">
        <v>0</v>
      </c>
      <c r="N36" s="112">
        <v>326</v>
      </c>
      <c r="O36" s="112">
        <v>689</v>
      </c>
      <c r="P36" s="114">
        <v>3525</v>
      </c>
      <c r="Q36" s="1"/>
      <c r="R36" s="1"/>
    </row>
    <row r="37" spans="2:18" x14ac:dyDescent="0.25">
      <c r="B37" s="10" t="s">
        <v>2</v>
      </c>
      <c r="C37" s="58">
        <v>17</v>
      </c>
      <c r="D37" s="58">
        <v>98</v>
      </c>
      <c r="E37" s="58">
        <v>235</v>
      </c>
      <c r="F37" s="58">
        <v>338</v>
      </c>
      <c r="G37" s="58">
        <v>471</v>
      </c>
      <c r="H37" s="58">
        <v>436</v>
      </c>
      <c r="I37" s="58">
        <v>482</v>
      </c>
      <c r="J37" s="58">
        <v>493</v>
      </c>
      <c r="K37" s="58">
        <v>357</v>
      </c>
      <c r="L37" s="58"/>
      <c r="M37" s="58">
        <v>4</v>
      </c>
      <c r="N37" s="58">
        <v>1239</v>
      </c>
      <c r="O37" s="58">
        <v>2147</v>
      </c>
      <c r="P37" s="58">
        <v>6133</v>
      </c>
      <c r="Q37" s="1"/>
      <c r="R37" s="1"/>
    </row>
    <row r="38" spans="2:18" x14ac:dyDescent="0.25">
      <c r="B38" s="18"/>
      <c r="C38" s="19"/>
      <c r="D38" s="19"/>
      <c r="E38" s="19"/>
      <c r="F38" s="19"/>
      <c r="G38" s="19"/>
      <c r="H38" s="19"/>
      <c r="I38" s="19"/>
      <c r="J38" s="19"/>
      <c r="K38" s="20"/>
      <c r="L38" s="20"/>
      <c r="M38" s="20"/>
      <c r="N38" s="20"/>
      <c r="O38" s="20"/>
      <c r="P38" s="20"/>
      <c r="Q38" s="1"/>
      <c r="R38" s="1"/>
    </row>
    <row r="39" spans="2:18" x14ac:dyDescent="0.25">
      <c r="B39" s="18"/>
      <c r="C39" s="19"/>
      <c r="D39" s="19"/>
      <c r="E39" s="19"/>
      <c r="F39" s="19"/>
      <c r="G39" s="19"/>
      <c r="H39" s="19"/>
      <c r="I39" s="19"/>
      <c r="J39" s="19"/>
      <c r="K39" s="20"/>
      <c r="L39" s="20"/>
      <c r="M39" s="20"/>
      <c r="N39" s="20"/>
      <c r="O39" s="20"/>
      <c r="P39" s="20"/>
      <c r="Q39" s="1"/>
      <c r="R39" s="1"/>
    </row>
    <row r="40" spans="2:18" x14ac:dyDescent="0.25">
      <c r="C40" s="13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2:18" x14ac:dyDescent="0.25">
      <c r="B41" s="10" t="s">
        <v>21</v>
      </c>
      <c r="C41" s="1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</row>
    <row r="42" spans="2:18" x14ac:dyDescent="0.25">
      <c r="C42" s="161" t="s">
        <v>144</v>
      </c>
      <c r="D42" s="161"/>
      <c r="E42" s="161"/>
      <c r="F42" s="161"/>
      <c r="G42" s="161"/>
      <c r="H42" s="161"/>
      <c r="I42" s="161"/>
      <c r="J42" s="161"/>
      <c r="K42" s="161"/>
      <c r="L42" s="161"/>
      <c r="M42" s="161"/>
      <c r="N42" s="161"/>
      <c r="O42" s="161"/>
      <c r="P42" s="161"/>
      <c r="Q42" s="1"/>
      <c r="R42" s="1"/>
    </row>
    <row r="43" spans="2:18" x14ac:dyDescent="0.25">
      <c r="B43" s="15"/>
      <c r="C43" s="158">
        <v>2023</v>
      </c>
      <c r="D43" s="158"/>
      <c r="E43" s="158"/>
      <c r="F43" s="158"/>
      <c r="G43" s="158"/>
      <c r="H43" s="158"/>
      <c r="I43" s="158"/>
      <c r="J43" s="158"/>
      <c r="K43" s="158"/>
      <c r="L43" s="93"/>
      <c r="M43" s="159">
        <v>2024</v>
      </c>
      <c r="N43" s="158"/>
      <c r="O43" s="160"/>
      <c r="P43" s="162" t="s">
        <v>46</v>
      </c>
      <c r="Q43" s="1"/>
      <c r="R43" s="1"/>
    </row>
    <row r="44" spans="2:18" x14ac:dyDescent="0.25">
      <c r="B44" s="15"/>
      <c r="C44" s="16" t="s">
        <v>130</v>
      </c>
      <c r="D44" s="16" t="s">
        <v>131</v>
      </c>
      <c r="E44" s="16" t="s">
        <v>5</v>
      </c>
      <c r="F44" s="16" t="s">
        <v>6</v>
      </c>
      <c r="G44" s="16" t="s">
        <v>10</v>
      </c>
      <c r="H44" s="16" t="s">
        <v>83</v>
      </c>
      <c r="I44" s="16" t="s">
        <v>91</v>
      </c>
      <c r="J44" s="16" t="s">
        <v>132</v>
      </c>
      <c r="K44" s="16" t="s">
        <v>133</v>
      </c>
      <c r="L44" s="16"/>
      <c r="M44" s="100" t="s">
        <v>83</v>
      </c>
      <c r="N44" s="16" t="s">
        <v>132</v>
      </c>
      <c r="O44" s="101" t="s">
        <v>133</v>
      </c>
      <c r="P44" s="163"/>
      <c r="Q44" s="1"/>
      <c r="R44" s="1"/>
    </row>
    <row r="45" spans="2:18" x14ac:dyDescent="0.25">
      <c r="B45" s="1" t="s">
        <v>29</v>
      </c>
      <c r="C45" s="70"/>
      <c r="D45" s="70">
        <v>0.7</v>
      </c>
      <c r="E45" s="70">
        <v>0.7</v>
      </c>
      <c r="F45" s="70">
        <v>0.65720000000000001</v>
      </c>
      <c r="G45" s="70">
        <v>0.7</v>
      </c>
      <c r="H45" s="70">
        <v>0.65569999999999995</v>
      </c>
      <c r="I45" s="70">
        <v>0.69869999999999999</v>
      </c>
      <c r="J45" s="70">
        <v>0.66159999999999997</v>
      </c>
      <c r="K45" s="70">
        <v>0.44819999999999999</v>
      </c>
      <c r="L45" s="97"/>
      <c r="M45" s="70">
        <v>0.7</v>
      </c>
      <c r="N45" s="70">
        <v>0.71279999999999999</v>
      </c>
      <c r="O45" s="70">
        <v>0.73780000000000001</v>
      </c>
      <c r="P45" s="71">
        <v>0.68759999999999999</v>
      </c>
      <c r="Q45" s="1"/>
      <c r="R45" s="1"/>
    </row>
    <row r="46" spans="2:18" x14ac:dyDescent="0.25">
      <c r="B46" s="1" t="s">
        <v>30</v>
      </c>
      <c r="C46" s="70">
        <v>0.7</v>
      </c>
      <c r="D46" s="70">
        <v>0.62880000000000003</v>
      </c>
      <c r="E46" s="70">
        <v>0.64510000000000001</v>
      </c>
      <c r="F46" s="70">
        <v>0.62139999999999995</v>
      </c>
      <c r="G46" s="70">
        <v>0.64959999999999996</v>
      </c>
      <c r="H46" s="70">
        <v>0.66820000000000002</v>
      </c>
      <c r="I46" s="70">
        <v>0.62580000000000002</v>
      </c>
      <c r="J46" s="70"/>
      <c r="K46" s="70">
        <v>0.7</v>
      </c>
      <c r="L46" s="98"/>
      <c r="M46" s="70">
        <v>0.5</v>
      </c>
      <c r="N46" s="70">
        <v>0.65600000000000003</v>
      </c>
      <c r="O46" s="70">
        <v>0.628</v>
      </c>
      <c r="P46" s="71">
        <v>0.64400000000000002</v>
      </c>
      <c r="Q46" s="1"/>
      <c r="R46" s="1"/>
    </row>
    <row r="47" spans="2:18" x14ac:dyDescent="0.25">
      <c r="B47" s="1" t="s">
        <v>31</v>
      </c>
      <c r="C47" s="70">
        <v>0.69030000000000002</v>
      </c>
      <c r="D47" s="70">
        <v>0.68359999999999999</v>
      </c>
      <c r="E47" s="70">
        <v>0.65110000000000001</v>
      </c>
      <c r="F47" s="70">
        <v>0.66339999999999999</v>
      </c>
      <c r="G47" s="70">
        <v>0.68910000000000005</v>
      </c>
      <c r="H47" s="70">
        <v>0.68469999999999998</v>
      </c>
      <c r="I47" s="70">
        <v>0.62260000000000004</v>
      </c>
      <c r="J47" s="70">
        <v>0.68359999999999999</v>
      </c>
      <c r="K47" s="70">
        <v>0.64849999999999997</v>
      </c>
      <c r="L47" s="98"/>
      <c r="M47" s="70">
        <v>0.7</v>
      </c>
      <c r="N47" s="70">
        <v>0.72719999999999996</v>
      </c>
      <c r="O47" s="70">
        <v>0.75149999999999995</v>
      </c>
      <c r="P47" s="71">
        <v>0.68610000000000004</v>
      </c>
      <c r="Q47" s="1"/>
      <c r="R47" s="1"/>
    </row>
    <row r="48" spans="2:18" ht="16.5" thickBot="1" x14ac:dyDescent="0.3">
      <c r="B48" s="111" t="s">
        <v>94</v>
      </c>
      <c r="C48" s="118">
        <v>4.3900000000000002E-2</v>
      </c>
      <c r="D48" s="118">
        <v>7.0199999999999999E-2</v>
      </c>
      <c r="E48" s="118">
        <v>7.2499999999999995E-2</v>
      </c>
      <c r="F48" s="118">
        <v>7.7499999999999999E-2</v>
      </c>
      <c r="G48" s="118">
        <v>8.6499999999999994E-2</v>
      </c>
      <c r="H48" s="118">
        <v>9.5100000000000004E-2</v>
      </c>
      <c r="I48" s="118">
        <v>8.0699999999999994E-2</v>
      </c>
      <c r="J48" s="118">
        <v>8.1699999999999995E-2</v>
      </c>
      <c r="K48" s="118">
        <v>7.8100000000000003E-2</v>
      </c>
      <c r="L48" s="119"/>
      <c r="M48" s="118"/>
      <c r="N48" s="118">
        <v>0.1094</v>
      </c>
      <c r="O48" s="118">
        <v>0.10929999999999999</v>
      </c>
      <c r="P48" s="120">
        <v>9.0200000000000002E-2</v>
      </c>
      <c r="Q48" s="1"/>
      <c r="R48" s="1"/>
    </row>
    <row r="49" spans="1:18" x14ac:dyDescent="0.25">
      <c r="B49" s="10" t="s">
        <v>2</v>
      </c>
      <c r="C49" s="71">
        <v>0.67649999999999999</v>
      </c>
      <c r="D49" s="71">
        <v>0.54369999999999996</v>
      </c>
      <c r="E49" s="71">
        <v>0.46689999999999998</v>
      </c>
      <c r="F49" s="71">
        <v>0.46579999999999999</v>
      </c>
      <c r="G49" s="71">
        <v>0.31809999999999999</v>
      </c>
      <c r="H49" s="71">
        <v>0.4219</v>
      </c>
      <c r="I49" s="71">
        <v>0.26629999999999998</v>
      </c>
      <c r="J49" s="71">
        <v>0.2263</v>
      </c>
      <c r="K49" s="71">
        <v>0.26</v>
      </c>
      <c r="L49" s="71"/>
      <c r="M49" s="71">
        <v>0.69540000000000002</v>
      </c>
      <c r="N49" s="71">
        <v>0.44790000000000002</v>
      </c>
      <c r="O49" s="71">
        <v>0.39589999999999997</v>
      </c>
      <c r="P49" s="71">
        <v>0.38890000000000002</v>
      </c>
      <c r="Q49" s="1"/>
      <c r="R49" s="1"/>
    </row>
    <row r="50" spans="1:18" x14ac:dyDescent="0.25">
      <c r="B50" s="18"/>
      <c r="C50" s="19"/>
      <c r="D50" s="19"/>
      <c r="E50" s="19"/>
      <c r="F50" s="19"/>
      <c r="G50" s="19"/>
      <c r="H50" s="19"/>
      <c r="I50" s="19"/>
      <c r="J50" s="19"/>
      <c r="K50" s="20"/>
      <c r="L50" s="20"/>
      <c r="M50" s="20"/>
      <c r="N50" s="20"/>
      <c r="O50" s="20"/>
      <c r="P50" s="20"/>
      <c r="Q50" s="1"/>
      <c r="R50" s="1"/>
    </row>
    <row r="51" spans="1:18" x14ac:dyDescent="0.25">
      <c r="B51" s="18"/>
      <c r="C51" s="19"/>
      <c r="D51" s="19"/>
      <c r="E51" s="19"/>
      <c r="F51" s="19"/>
      <c r="G51" s="19"/>
      <c r="H51" s="19"/>
      <c r="I51" s="19"/>
      <c r="J51" s="19"/>
      <c r="K51" s="20"/>
      <c r="L51" s="20"/>
      <c r="M51" s="20"/>
      <c r="N51" s="20"/>
      <c r="O51" s="20"/>
      <c r="P51" s="20"/>
      <c r="Q51" s="1"/>
      <c r="R51" s="1"/>
    </row>
    <row r="52" spans="1:18" x14ac:dyDescent="0.25">
      <c r="B52" s="21"/>
      <c r="C52" s="1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</row>
    <row r="53" spans="1:18" s="12" customFormat="1" x14ac:dyDescent="0.25">
      <c r="A53" s="5"/>
      <c r="B53" s="10" t="s">
        <v>23</v>
      </c>
      <c r="D53" s="1"/>
      <c r="E53" s="1"/>
      <c r="F53" s="1"/>
      <c r="G53" s="1"/>
      <c r="H53" s="1"/>
    </row>
    <row r="54" spans="1:18" x14ac:dyDescent="0.25">
      <c r="C54" s="161" t="s">
        <v>145</v>
      </c>
      <c r="D54" s="161"/>
      <c r="E54" s="161"/>
      <c r="F54" s="161"/>
      <c r="G54" s="161"/>
      <c r="H54" s="161"/>
      <c r="I54" s="161"/>
      <c r="J54" s="161"/>
      <c r="K54" s="161"/>
      <c r="L54" s="161"/>
      <c r="M54" s="161"/>
      <c r="N54" s="161"/>
      <c r="O54" s="161"/>
      <c r="P54" s="161"/>
      <c r="Q54" s="1"/>
      <c r="R54" s="1"/>
    </row>
    <row r="55" spans="1:18" x14ac:dyDescent="0.25">
      <c r="B55" s="15"/>
      <c r="C55" s="158">
        <v>2023</v>
      </c>
      <c r="D55" s="158"/>
      <c r="E55" s="158"/>
      <c r="F55" s="158"/>
      <c r="G55" s="158"/>
      <c r="H55" s="158"/>
      <c r="I55" s="158"/>
      <c r="J55" s="158"/>
      <c r="K55" s="158"/>
      <c r="L55" s="93"/>
      <c r="M55" s="159">
        <v>2024</v>
      </c>
      <c r="N55" s="158"/>
      <c r="O55" s="160"/>
      <c r="P55" s="162" t="s">
        <v>46</v>
      </c>
      <c r="Q55" s="1"/>
      <c r="R55" s="1"/>
    </row>
    <row r="56" spans="1:18" x14ac:dyDescent="0.25">
      <c r="B56" s="15"/>
      <c r="C56" s="16" t="s">
        <v>130</v>
      </c>
      <c r="D56" s="16" t="s">
        <v>131</v>
      </c>
      <c r="E56" s="16" t="s">
        <v>5</v>
      </c>
      <c r="F56" s="16" t="s">
        <v>6</v>
      </c>
      <c r="G56" s="16" t="s">
        <v>10</v>
      </c>
      <c r="H56" s="16" t="s">
        <v>83</v>
      </c>
      <c r="I56" s="16" t="s">
        <v>91</v>
      </c>
      <c r="J56" s="16" t="s">
        <v>132</v>
      </c>
      <c r="K56" s="16" t="s">
        <v>133</v>
      </c>
      <c r="L56" s="16"/>
      <c r="M56" s="100" t="s">
        <v>83</v>
      </c>
      <c r="N56" s="16" t="s">
        <v>132</v>
      </c>
      <c r="O56" s="101" t="s">
        <v>133</v>
      </c>
      <c r="P56" s="163"/>
      <c r="Q56" s="1"/>
      <c r="R56" s="1"/>
    </row>
    <row r="57" spans="1:18" x14ac:dyDescent="0.25">
      <c r="B57" s="1" t="s">
        <v>29</v>
      </c>
      <c r="C57" s="91"/>
      <c r="D57" s="91">
        <v>8.09</v>
      </c>
      <c r="E57" s="91">
        <v>5.3689999999999998</v>
      </c>
      <c r="F57" s="91">
        <v>6.1489000000000003</v>
      </c>
      <c r="G57" s="91">
        <v>8.7719000000000005</v>
      </c>
      <c r="H57" s="91">
        <v>3.2740999999999998</v>
      </c>
      <c r="I57" s="91">
        <v>9.3367000000000004</v>
      </c>
      <c r="J57" s="91">
        <v>4.1044999999999998</v>
      </c>
      <c r="K57" s="91">
        <v>4.4288999999999996</v>
      </c>
      <c r="L57" s="102"/>
      <c r="M57" s="91">
        <v>9.48</v>
      </c>
      <c r="N57" s="91">
        <v>1.0826</v>
      </c>
      <c r="O57" s="91">
        <v>1.9755</v>
      </c>
      <c r="P57" s="92">
        <v>3.9382999999999999</v>
      </c>
      <c r="Q57" s="1"/>
      <c r="R57" s="1"/>
    </row>
    <row r="58" spans="1:18" x14ac:dyDescent="0.25">
      <c r="B58" s="1" t="s">
        <v>30</v>
      </c>
      <c r="C58" s="91">
        <v>15.343299999999999</v>
      </c>
      <c r="D58" s="91">
        <v>12.8653</v>
      </c>
      <c r="E58" s="91">
        <v>13.968400000000001</v>
      </c>
      <c r="F58" s="91">
        <v>11.250400000000001</v>
      </c>
      <c r="G58" s="91">
        <v>11.668200000000001</v>
      </c>
      <c r="H58" s="91">
        <v>11.0541</v>
      </c>
      <c r="I58" s="91">
        <v>6.2123999999999997</v>
      </c>
      <c r="J58" s="91"/>
      <c r="K58" s="91">
        <v>9.7721999999999998</v>
      </c>
      <c r="L58" s="103"/>
      <c r="M58" s="91">
        <v>11.4</v>
      </c>
      <c r="N58" s="91">
        <v>8.8040000000000003</v>
      </c>
      <c r="O58" s="91">
        <v>9.8544</v>
      </c>
      <c r="P58" s="92">
        <v>10.6363</v>
      </c>
      <c r="Q58" s="1"/>
      <c r="R58" s="1"/>
    </row>
    <row r="59" spans="1:18" x14ac:dyDescent="0.25">
      <c r="B59" s="1" t="s">
        <v>31</v>
      </c>
      <c r="C59" s="91">
        <v>11.657299999999999</v>
      </c>
      <c r="D59" s="91">
        <v>8.4825999999999997</v>
      </c>
      <c r="E59" s="91">
        <v>9.1008999999999993</v>
      </c>
      <c r="F59" s="91">
        <v>7.3864000000000001</v>
      </c>
      <c r="G59" s="91">
        <v>7.5312000000000001</v>
      </c>
      <c r="H59" s="91">
        <v>4.6637000000000004</v>
      </c>
      <c r="I59" s="91">
        <v>6.407</v>
      </c>
      <c r="J59" s="91">
        <v>6.1039000000000003</v>
      </c>
      <c r="K59" s="91">
        <v>5.1756000000000002</v>
      </c>
      <c r="L59" s="103"/>
      <c r="M59" s="91">
        <v>4.2294</v>
      </c>
      <c r="N59" s="91">
        <v>4.9851999999999999</v>
      </c>
      <c r="O59" s="91">
        <v>3.8182999999999998</v>
      </c>
      <c r="P59" s="92">
        <v>6.6395999999999997</v>
      </c>
      <c r="Q59" s="1"/>
      <c r="R59" s="1"/>
    </row>
    <row r="60" spans="1:18" ht="16.5" thickBot="1" x14ac:dyDescent="0.3">
      <c r="B60" s="111" t="s">
        <v>94</v>
      </c>
      <c r="C60" s="115">
        <v>3.6850999999999998</v>
      </c>
      <c r="D60" s="115">
        <v>3.8319999999999999</v>
      </c>
      <c r="E60" s="115">
        <v>3.8677999999999999</v>
      </c>
      <c r="F60" s="115">
        <v>4.0095999999999998</v>
      </c>
      <c r="G60" s="115">
        <v>4.9739000000000004</v>
      </c>
      <c r="H60" s="115">
        <v>4.7500999999999998</v>
      </c>
      <c r="I60" s="115">
        <v>5.4063999999999997</v>
      </c>
      <c r="J60" s="115">
        <v>5.6935000000000002</v>
      </c>
      <c r="K60" s="115">
        <v>7.5225</v>
      </c>
      <c r="L60" s="116"/>
      <c r="M60" s="115"/>
      <c r="N60" s="115">
        <v>6.3861999999999997</v>
      </c>
      <c r="O60" s="115">
        <v>4.8517000000000001</v>
      </c>
      <c r="P60" s="117">
        <v>5.2693000000000003</v>
      </c>
      <c r="Q60" s="1"/>
      <c r="R60" s="1"/>
    </row>
    <row r="61" spans="1:18" x14ac:dyDescent="0.25">
      <c r="B61" s="10" t="s">
        <v>2</v>
      </c>
      <c r="C61" s="92">
        <v>11.574199999999999</v>
      </c>
      <c r="D61" s="92">
        <v>8.1210000000000004</v>
      </c>
      <c r="E61" s="92">
        <v>7.7111999999999998</v>
      </c>
      <c r="F61" s="92">
        <v>6.6352000000000002</v>
      </c>
      <c r="G61" s="92">
        <v>6.2313999999999998</v>
      </c>
      <c r="H61" s="92">
        <v>5.4665999999999997</v>
      </c>
      <c r="I61" s="92">
        <v>5.8722000000000003</v>
      </c>
      <c r="J61" s="92">
        <v>5.7535999999999996</v>
      </c>
      <c r="K61" s="92">
        <v>6.7728000000000002</v>
      </c>
      <c r="L61" s="92"/>
      <c r="M61" s="92">
        <v>5.4953000000000003</v>
      </c>
      <c r="N61" s="92">
        <v>6.0647000000000002</v>
      </c>
      <c r="O61" s="92">
        <v>4.6971999999999996</v>
      </c>
      <c r="P61" s="92">
        <v>6.1599000000000004</v>
      </c>
      <c r="Q61" s="1"/>
      <c r="R61" s="1"/>
    </row>
    <row r="62" spans="1:18" x14ac:dyDescent="0.25">
      <c r="B62" s="18"/>
      <c r="C62" s="19"/>
      <c r="D62" s="19"/>
      <c r="E62" s="19"/>
      <c r="F62" s="19"/>
      <c r="G62" s="19"/>
      <c r="H62" s="19"/>
      <c r="I62" s="19"/>
      <c r="J62" s="19"/>
      <c r="K62" s="20"/>
      <c r="L62" s="20"/>
      <c r="M62" s="20"/>
      <c r="N62" s="20"/>
      <c r="O62" s="20"/>
      <c r="P62" s="20"/>
      <c r="Q62" s="1"/>
      <c r="R62" s="1"/>
    </row>
    <row r="63" spans="1:18" x14ac:dyDescent="0.25">
      <c r="B63" s="18"/>
      <c r="C63" s="19"/>
      <c r="D63" s="19"/>
      <c r="E63" s="19"/>
      <c r="F63" s="19"/>
      <c r="G63" s="19"/>
      <c r="H63" s="19"/>
      <c r="I63" s="19"/>
      <c r="J63" s="19"/>
      <c r="K63" s="20"/>
      <c r="L63" s="20"/>
      <c r="M63" s="20"/>
      <c r="N63" s="20"/>
      <c r="O63" s="20"/>
      <c r="P63" s="20"/>
      <c r="Q63" s="1"/>
      <c r="R63" s="1"/>
    </row>
    <row r="66" spans="2:2" x14ac:dyDescent="0.25">
      <c r="B66" s="10" t="s">
        <v>0</v>
      </c>
    </row>
    <row r="67" spans="2:2" x14ac:dyDescent="0.25">
      <c r="B67" s="10" t="s">
        <v>159</v>
      </c>
    </row>
    <row r="68" spans="2:2" x14ac:dyDescent="0.25">
      <c r="B68" s="10" t="s">
        <v>160</v>
      </c>
    </row>
    <row r="69" spans="2:2" x14ac:dyDescent="0.25">
      <c r="B69" s="10" t="s">
        <v>161</v>
      </c>
    </row>
    <row r="70" spans="2:2" x14ac:dyDescent="0.25">
      <c r="B70" s="10" t="s">
        <v>162</v>
      </c>
    </row>
    <row r="71" spans="2:2" x14ac:dyDescent="0.25">
      <c r="B71" s="10" t="s">
        <v>163</v>
      </c>
    </row>
  </sheetData>
  <mergeCells count="20">
    <mergeCell ref="C19:K19"/>
    <mergeCell ref="M19:O19"/>
    <mergeCell ref="P19:P20"/>
    <mergeCell ref="C43:K43"/>
    <mergeCell ref="C6:P6"/>
    <mergeCell ref="C7:K7"/>
    <mergeCell ref="M7:O7"/>
    <mergeCell ref="P7:P8"/>
    <mergeCell ref="C18:P18"/>
    <mergeCell ref="C30:P30"/>
    <mergeCell ref="C31:K31"/>
    <mergeCell ref="M31:O31"/>
    <mergeCell ref="P31:P32"/>
    <mergeCell ref="C42:P42"/>
    <mergeCell ref="M43:O43"/>
    <mergeCell ref="P43:P44"/>
    <mergeCell ref="C54:P54"/>
    <mergeCell ref="C55:K55"/>
    <mergeCell ref="M55:O55"/>
    <mergeCell ref="P55:P56"/>
  </mergeCells>
  <conditionalFormatting sqref="C13:P13">
    <cfRule type="cellIs" dxfId="9" priority="5" operator="equal">
      <formula>#REF!</formula>
    </cfRule>
  </conditionalFormatting>
  <conditionalFormatting sqref="C25:P25">
    <cfRule type="cellIs" dxfId="8" priority="4" operator="equal">
      <formula>#REF!</formula>
    </cfRule>
  </conditionalFormatting>
  <conditionalFormatting sqref="C37:P37">
    <cfRule type="cellIs" dxfId="7" priority="3" operator="equal">
      <formula>#REF!</formula>
    </cfRule>
  </conditionalFormatting>
  <conditionalFormatting sqref="C49:P49">
    <cfRule type="cellIs" dxfId="6" priority="2" operator="equal">
      <formula>#REF!</formula>
    </cfRule>
  </conditionalFormatting>
  <conditionalFormatting sqref="C61:P61">
    <cfRule type="cellIs" dxfId="5" priority="1" operator="equal">
      <formula>#REF!</formula>
    </cfRule>
  </conditionalFormatting>
  <hyperlinks>
    <hyperlink ref="A1" location="índice!A1" display="Índice" xr:uid="{159AF0F9-A80C-40C6-82CE-F52556ED41EF}"/>
  </hyperlink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DA50A-83EF-42D2-89FA-D32B8450ED65}">
  <dimension ref="A1:P65"/>
  <sheetViews>
    <sheetView showGridLines="0" topLeftCell="A36" zoomScale="70" zoomScaleNormal="70" workbookViewId="0">
      <selection activeCell="B60" sqref="B60:B65"/>
    </sheetView>
  </sheetViews>
  <sheetFormatPr baseColWidth="10" defaultColWidth="11.42578125" defaultRowHeight="15.75" x14ac:dyDescent="0.25"/>
  <cols>
    <col min="1" max="1" width="6.85546875" style="5" bestFit="1" customWidth="1"/>
    <col min="2" max="2" width="35" style="10" customWidth="1"/>
    <col min="3" max="3" width="11" style="10" customWidth="1"/>
    <col min="4" max="4" width="11" style="1" customWidth="1"/>
    <col min="5" max="7" width="11" style="10" customWidth="1"/>
    <col min="8" max="8" width="12.42578125" style="10" bestFit="1" customWidth="1"/>
    <col min="9" max="11" width="11.7109375" style="1" bestFit="1" customWidth="1"/>
    <col min="12" max="12" width="11.42578125" style="1"/>
    <col min="13" max="13" width="11.5703125" style="1" bestFit="1" customWidth="1"/>
    <col min="14" max="14" width="11.7109375" style="1" bestFit="1" customWidth="1"/>
    <col min="15" max="16" width="13" style="1" bestFit="1" customWidth="1"/>
    <col min="17" max="16384" width="11.42578125" style="1"/>
  </cols>
  <sheetData>
    <row r="1" spans="1:16" x14ac:dyDescent="0.25">
      <c r="A1" s="26" t="s">
        <v>4</v>
      </c>
    </row>
    <row r="2" spans="1:16" ht="18.75" x14ac:dyDescent="0.3">
      <c r="B2" s="7" t="s">
        <v>105</v>
      </c>
    </row>
    <row r="3" spans="1:16" x14ac:dyDescent="0.25">
      <c r="B3" s="1" t="str">
        <f>índice!B5</f>
        <v>Información al: 29/12/2024</v>
      </c>
    </row>
    <row r="4" spans="1:16" x14ac:dyDescent="0.25">
      <c r="B4" s="1"/>
    </row>
    <row r="5" spans="1:16" x14ac:dyDescent="0.25">
      <c r="A5" s="14"/>
      <c r="B5" s="10" t="s">
        <v>8</v>
      </c>
    </row>
    <row r="6" spans="1:16" x14ac:dyDescent="0.25">
      <c r="C6" s="161" t="s">
        <v>7</v>
      </c>
      <c r="D6" s="161"/>
      <c r="E6" s="161"/>
      <c r="F6" s="161"/>
      <c r="G6" s="161"/>
      <c r="H6" s="161"/>
      <c r="I6" s="161"/>
      <c r="J6" s="161"/>
      <c r="K6" s="161"/>
      <c r="L6" s="161"/>
      <c r="M6" s="161"/>
      <c r="N6" s="161"/>
      <c r="O6" s="161"/>
      <c r="P6" s="161"/>
    </row>
    <row r="7" spans="1:16" ht="18" customHeight="1" x14ac:dyDescent="0.25">
      <c r="B7" s="15"/>
      <c r="C7" s="158">
        <v>2023</v>
      </c>
      <c r="D7" s="158"/>
      <c r="E7" s="158"/>
      <c r="F7" s="158"/>
      <c r="G7" s="158"/>
      <c r="H7" s="158"/>
      <c r="I7" s="158"/>
      <c r="J7" s="158"/>
      <c r="K7" s="158"/>
      <c r="L7" s="93"/>
      <c r="M7" s="159">
        <v>2024</v>
      </c>
      <c r="N7" s="158"/>
      <c r="O7" s="160"/>
      <c r="P7" s="162" t="s">
        <v>46</v>
      </c>
    </row>
    <row r="8" spans="1:16" x14ac:dyDescent="0.25">
      <c r="B8" s="15"/>
      <c r="C8" s="16" t="s">
        <v>130</v>
      </c>
      <c r="D8" s="16" t="s">
        <v>131</v>
      </c>
      <c r="E8" s="16" t="s">
        <v>5</v>
      </c>
      <c r="F8" s="16" t="s">
        <v>6</v>
      </c>
      <c r="G8" s="16" t="s">
        <v>10</v>
      </c>
      <c r="H8" s="16" t="s">
        <v>83</v>
      </c>
      <c r="I8" s="16" t="s">
        <v>91</v>
      </c>
      <c r="J8" s="16" t="s">
        <v>132</v>
      </c>
      <c r="K8" s="16" t="s">
        <v>133</v>
      </c>
      <c r="L8" s="16"/>
      <c r="M8" s="100" t="s">
        <v>83</v>
      </c>
      <c r="N8" s="16" t="s">
        <v>132</v>
      </c>
      <c r="O8" s="101" t="s">
        <v>133</v>
      </c>
      <c r="P8" s="163"/>
    </row>
    <row r="9" spans="1:16" x14ac:dyDescent="0.25">
      <c r="B9" s="1" t="s">
        <v>96</v>
      </c>
      <c r="C9" s="17">
        <v>3</v>
      </c>
      <c r="D9" s="17">
        <v>61</v>
      </c>
      <c r="E9" s="17">
        <v>183</v>
      </c>
      <c r="F9" s="17">
        <v>278</v>
      </c>
      <c r="G9" s="17">
        <v>409</v>
      </c>
      <c r="H9" s="17">
        <v>376</v>
      </c>
      <c r="I9" s="17">
        <v>428</v>
      </c>
      <c r="J9" s="17">
        <v>456</v>
      </c>
      <c r="K9" s="17">
        <v>333</v>
      </c>
      <c r="L9" s="94"/>
      <c r="M9" s="17">
        <v>0</v>
      </c>
      <c r="N9" s="17">
        <v>326</v>
      </c>
      <c r="O9" s="17">
        <v>695</v>
      </c>
      <c r="P9" s="58">
        <v>3548</v>
      </c>
    </row>
    <row r="10" spans="1:16" x14ac:dyDescent="0.25">
      <c r="B10" s="1" t="s">
        <v>97</v>
      </c>
      <c r="C10" s="17">
        <v>15</v>
      </c>
      <c r="D10" s="17">
        <v>60</v>
      </c>
      <c r="E10" s="17">
        <v>111</v>
      </c>
      <c r="F10" s="17">
        <v>90</v>
      </c>
      <c r="G10" s="17">
        <v>101</v>
      </c>
      <c r="H10" s="17">
        <v>106</v>
      </c>
      <c r="I10" s="17">
        <v>94</v>
      </c>
      <c r="J10" s="17">
        <v>80</v>
      </c>
      <c r="K10" s="17">
        <v>60</v>
      </c>
      <c r="L10" s="95"/>
      <c r="M10" s="17">
        <v>3</v>
      </c>
      <c r="N10" s="17">
        <v>107</v>
      </c>
      <c r="O10" s="17">
        <v>154</v>
      </c>
      <c r="P10" s="58">
        <v>981</v>
      </c>
    </row>
    <row r="11" spans="1:16" ht="16.5" thickBot="1" x14ac:dyDescent="0.3">
      <c r="B11" s="111" t="s">
        <v>137</v>
      </c>
      <c r="C11" s="112">
        <v>0</v>
      </c>
      <c r="D11" s="112">
        <v>0</v>
      </c>
      <c r="E11" s="112">
        <v>0</v>
      </c>
      <c r="F11" s="112">
        <v>0</v>
      </c>
      <c r="G11" s="112">
        <v>0</v>
      </c>
      <c r="H11" s="112">
        <v>0</v>
      </c>
      <c r="I11" s="112">
        <v>0</v>
      </c>
      <c r="J11" s="112">
        <v>0</v>
      </c>
      <c r="K11" s="112">
        <v>0</v>
      </c>
      <c r="L11" s="113"/>
      <c r="M11" s="112">
        <v>1</v>
      </c>
      <c r="N11" s="112">
        <v>945</v>
      </c>
      <c r="O11" s="112">
        <v>1511</v>
      </c>
      <c r="P11" s="114">
        <v>2457</v>
      </c>
    </row>
    <row r="12" spans="1:16" x14ac:dyDescent="0.25">
      <c r="B12" s="10" t="s">
        <v>2</v>
      </c>
      <c r="C12" s="58">
        <v>18</v>
      </c>
      <c r="D12" s="58">
        <v>121</v>
      </c>
      <c r="E12" s="58">
        <v>294</v>
      </c>
      <c r="F12" s="58">
        <v>368</v>
      </c>
      <c r="G12" s="58">
        <v>510</v>
      </c>
      <c r="H12" s="58">
        <v>482</v>
      </c>
      <c r="I12" s="58">
        <v>522</v>
      </c>
      <c r="J12" s="58">
        <v>536</v>
      </c>
      <c r="K12" s="58">
        <v>393</v>
      </c>
      <c r="L12" s="58"/>
      <c r="M12" s="58">
        <v>4</v>
      </c>
      <c r="N12" s="58">
        <v>1378</v>
      </c>
      <c r="O12" s="58">
        <v>2360</v>
      </c>
      <c r="P12" s="58">
        <v>6986</v>
      </c>
    </row>
    <row r="13" spans="1:16" x14ac:dyDescent="0.25">
      <c r="B13" s="18"/>
      <c r="C13" s="19"/>
      <c r="D13" s="19"/>
      <c r="E13" s="19"/>
      <c r="F13" s="19"/>
      <c r="G13" s="19"/>
      <c r="H13" s="19"/>
      <c r="I13" s="19"/>
      <c r="J13" s="19"/>
      <c r="K13" s="20"/>
      <c r="L13" s="20"/>
      <c r="M13" s="20"/>
      <c r="N13" s="20"/>
      <c r="O13" s="20"/>
      <c r="P13" s="20"/>
    </row>
    <row r="14" spans="1:16" x14ac:dyDescent="0.25">
      <c r="B14" s="18"/>
      <c r="C14" s="19"/>
      <c r="D14" s="19"/>
      <c r="E14" s="19"/>
      <c r="F14" s="19"/>
      <c r="G14" s="19"/>
      <c r="H14" s="19"/>
      <c r="I14" s="19"/>
      <c r="J14" s="19"/>
      <c r="K14" s="20"/>
      <c r="L14" s="20"/>
      <c r="M14" s="20"/>
      <c r="N14" s="20"/>
      <c r="O14" s="20"/>
      <c r="P14" s="20"/>
    </row>
    <row r="15" spans="1:16" x14ac:dyDescent="0.25">
      <c r="B15" s="59"/>
      <c r="C15" s="62"/>
      <c r="D15" s="62"/>
      <c r="E15" s="62"/>
      <c r="F15" s="62"/>
      <c r="G15" s="62"/>
      <c r="H15" s="62"/>
    </row>
    <row r="16" spans="1:16" x14ac:dyDescent="0.25">
      <c r="B16" s="10" t="s">
        <v>22</v>
      </c>
      <c r="C16" s="61"/>
      <c r="D16" s="62"/>
      <c r="E16" s="62"/>
      <c r="F16" s="62"/>
      <c r="G16" s="62"/>
      <c r="H16" s="62"/>
    </row>
    <row r="17" spans="2:16" x14ac:dyDescent="0.25">
      <c r="C17" s="161" t="s">
        <v>147</v>
      </c>
      <c r="D17" s="161"/>
      <c r="E17" s="161"/>
      <c r="F17" s="161"/>
      <c r="G17" s="161"/>
      <c r="H17" s="161"/>
      <c r="I17" s="161"/>
      <c r="J17" s="161"/>
      <c r="K17" s="161"/>
      <c r="L17" s="161"/>
      <c r="M17" s="161"/>
      <c r="N17" s="161"/>
      <c r="O17" s="161"/>
      <c r="P17" s="161"/>
    </row>
    <row r="18" spans="2:16" x14ac:dyDescent="0.25">
      <c r="B18" s="15"/>
      <c r="C18" s="158">
        <v>2023</v>
      </c>
      <c r="D18" s="158"/>
      <c r="E18" s="158"/>
      <c r="F18" s="158"/>
      <c r="G18" s="158"/>
      <c r="H18" s="158"/>
      <c r="I18" s="158"/>
      <c r="J18" s="158"/>
      <c r="K18" s="158"/>
      <c r="L18" s="93"/>
      <c r="M18" s="159">
        <v>2024</v>
      </c>
      <c r="N18" s="158"/>
      <c r="O18" s="160"/>
      <c r="P18" s="162" t="s">
        <v>46</v>
      </c>
    </row>
    <row r="19" spans="2:16" x14ac:dyDescent="0.25">
      <c r="B19" s="15"/>
      <c r="C19" s="16" t="s">
        <v>130</v>
      </c>
      <c r="D19" s="16" t="s">
        <v>131</v>
      </c>
      <c r="E19" s="16" t="s">
        <v>5</v>
      </c>
      <c r="F19" s="16" t="s">
        <v>6</v>
      </c>
      <c r="G19" s="16" t="s">
        <v>10</v>
      </c>
      <c r="H19" s="16" t="s">
        <v>83</v>
      </c>
      <c r="I19" s="16" t="s">
        <v>91</v>
      </c>
      <c r="J19" s="16" t="s">
        <v>132</v>
      </c>
      <c r="K19" s="16" t="s">
        <v>133</v>
      </c>
      <c r="L19" s="16"/>
      <c r="M19" s="100" t="s">
        <v>83</v>
      </c>
      <c r="N19" s="16" t="s">
        <v>132</v>
      </c>
      <c r="O19" s="101" t="s">
        <v>133</v>
      </c>
      <c r="P19" s="163"/>
    </row>
    <row r="20" spans="2:16" x14ac:dyDescent="0.25">
      <c r="B20" s="1" t="s">
        <v>96</v>
      </c>
      <c r="C20" s="17">
        <v>268.65359999999998</v>
      </c>
      <c r="D20" s="17">
        <v>6043.4520000000002</v>
      </c>
      <c r="E20" s="17">
        <v>16653.52</v>
      </c>
      <c r="F20" s="17">
        <v>26129.14</v>
      </c>
      <c r="G20" s="17">
        <v>37359.58</v>
      </c>
      <c r="H20" s="17">
        <v>32358.89</v>
      </c>
      <c r="I20" s="17">
        <v>36781.64</v>
      </c>
      <c r="J20" s="17">
        <v>40756.21</v>
      </c>
      <c r="K20" s="17">
        <v>29023.08</v>
      </c>
      <c r="L20" s="94"/>
      <c r="M20" s="17">
        <v>0</v>
      </c>
      <c r="N20" s="17">
        <v>29001.79</v>
      </c>
      <c r="O20" s="17">
        <v>64476.381000000001</v>
      </c>
      <c r="P20" s="58">
        <v>318852.342</v>
      </c>
    </row>
    <row r="21" spans="2:16" x14ac:dyDescent="0.25">
      <c r="B21" s="1" t="s">
        <v>97</v>
      </c>
      <c r="C21" s="17">
        <v>12115.1068</v>
      </c>
      <c r="D21" s="17">
        <v>22041.353999999999</v>
      </c>
      <c r="E21" s="17">
        <v>35536.370000000003</v>
      </c>
      <c r="F21" s="17">
        <v>53227.99</v>
      </c>
      <c r="G21" s="17">
        <v>23638.71</v>
      </c>
      <c r="H21" s="17">
        <v>41896.06</v>
      </c>
      <c r="I21" s="17">
        <v>18576.830000000002</v>
      </c>
      <c r="J21" s="17">
        <v>12931.72</v>
      </c>
      <c r="K21" s="17">
        <v>14023.09</v>
      </c>
      <c r="L21" s="95"/>
      <c r="M21" s="17">
        <v>233.98754099999999</v>
      </c>
      <c r="N21" s="17">
        <v>35290.940999999999</v>
      </c>
      <c r="O21" s="17">
        <v>52190.752</v>
      </c>
      <c r="P21" s="58">
        <v>321702.91899999999</v>
      </c>
    </row>
    <row r="22" spans="2:16" ht="16.5" thickBot="1" x14ac:dyDescent="0.3">
      <c r="B22" s="111" t="s">
        <v>137</v>
      </c>
      <c r="C22" s="112">
        <v>0</v>
      </c>
      <c r="D22" s="112">
        <v>0</v>
      </c>
      <c r="E22" s="112">
        <v>0</v>
      </c>
      <c r="F22" s="112">
        <v>0</v>
      </c>
      <c r="G22" s="112">
        <v>0</v>
      </c>
      <c r="H22" s="112">
        <v>0</v>
      </c>
      <c r="I22" s="112">
        <v>0</v>
      </c>
      <c r="J22" s="112">
        <v>0</v>
      </c>
      <c r="K22" s="112">
        <v>0</v>
      </c>
      <c r="L22" s="113"/>
      <c r="M22" s="112">
        <v>5.5208519999999996</v>
      </c>
      <c r="N22" s="112">
        <v>2652.3539999999998</v>
      </c>
      <c r="O22" s="112">
        <v>3504.1959999999999</v>
      </c>
      <c r="P22" s="114">
        <v>6162.0709999999999</v>
      </c>
    </row>
    <row r="23" spans="2:16" x14ac:dyDescent="0.25">
      <c r="B23" s="10" t="s">
        <v>2</v>
      </c>
      <c r="C23" s="58">
        <v>12383.760399999999</v>
      </c>
      <c r="D23" s="58">
        <v>28084.806</v>
      </c>
      <c r="E23" s="58">
        <v>52189.9</v>
      </c>
      <c r="F23" s="58">
        <v>79357.14</v>
      </c>
      <c r="G23" s="58">
        <v>60998.29</v>
      </c>
      <c r="H23" s="58">
        <v>74254.95</v>
      </c>
      <c r="I23" s="58">
        <v>55358.47</v>
      </c>
      <c r="J23" s="58">
        <v>53687.93</v>
      </c>
      <c r="K23" s="58">
        <v>43046.17</v>
      </c>
      <c r="L23" s="58"/>
      <c r="M23" s="58">
        <v>239.50839300000001</v>
      </c>
      <c r="N23" s="58">
        <v>66945.085000000006</v>
      </c>
      <c r="O23" s="58">
        <v>120171.329</v>
      </c>
      <c r="P23" s="58">
        <v>646717.33100000001</v>
      </c>
    </row>
    <row r="24" spans="2:16" x14ac:dyDescent="0.25">
      <c r="B24" s="18"/>
      <c r="C24" s="19"/>
      <c r="D24" s="19"/>
      <c r="E24" s="19"/>
      <c r="F24" s="19"/>
      <c r="G24" s="19"/>
      <c r="H24" s="19"/>
      <c r="I24" s="19"/>
      <c r="J24" s="19"/>
      <c r="K24" s="20"/>
      <c r="L24" s="20"/>
      <c r="M24" s="20"/>
      <c r="N24" s="20"/>
      <c r="O24" s="20"/>
      <c r="P24" s="20"/>
    </row>
    <row r="25" spans="2:16" x14ac:dyDescent="0.25">
      <c r="B25" s="18"/>
      <c r="C25" s="19"/>
      <c r="D25" s="19"/>
      <c r="E25" s="19"/>
      <c r="F25" s="19"/>
      <c r="G25" s="19"/>
      <c r="H25" s="19"/>
      <c r="I25" s="19"/>
      <c r="J25" s="19"/>
      <c r="K25" s="20"/>
      <c r="L25" s="20"/>
      <c r="M25" s="20"/>
      <c r="N25" s="20"/>
      <c r="O25" s="20"/>
      <c r="P25" s="20"/>
    </row>
    <row r="26" spans="2:16" x14ac:dyDescent="0.25">
      <c r="B26" s="59"/>
      <c r="C26" s="13"/>
      <c r="E26" s="1"/>
      <c r="F26" s="1"/>
      <c r="G26" s="1"/>
      <c r="H26" s="1"/>
    </row>
    <row r="27" spans="2:16" x14ac:dyDescent="0.25">
      <c r="B27" s="10" t="s">
        <v>9</v>
      </c>
      <c r="C27" s="13"/>
      <c r="E27" s="1"/>
      <c r="F27" s="1"/>
      <c r="G27" s="1"/>
      <c r="H27" s="1"/>
    </row>
    <row r="28" spans="2:16" ht="18" customHeight="1" x14ac:dyDescent="0.25">
      <c r="C28" s="161" t="s">
        <v>125</v>
      </c>
      <c r="D28" s="161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</row>
    <row r="29" spans="2:16" x14ac:dyDescent="0.25">
      <c r="B29" s="15"/>
      <c r="C29" s="158">
        <v>2023</v>
      </c>
      <c r="D29" s="158"/>
      <c r="E29" s="158"/>
      <c r="F29" s="158"/>
      <c r="G29" s="158"/>
      <c r="H29" s="158"/>
      <c r="I29" s="158"/>
      <c r="J29" s="158"/>
      <c r="K29" s="158"/>
      <c r="L29" s="93"/>
      <c r="M29" s="159">
        <v>2024</v>
      </c>
      <c r="N29" s="158"/>
      <c r="O29" s="160"/>
      <c r="P29" s="162" t="s">
        <v>46</v>
      </c>
    </row>
    <row r="30" spans="2:16" x14ac:dyDescent="0.25">
      <c r="B30" s="15"/>
      <c r="C30" s="16" t="s">
        <v>130</v>
      </c>
      <c r="D30" s="16" t="s">
        <v>131</v>
      </c>
      <c r="E30" s="16" t="s">
        <v>5</v>
      </c>
      <c r="F30" s="16" t="s">
        <v>6</v>
      </c>
      <c r="G30" s="16" t="s">
        <v>10</v>
      </c>
      <c r="H30" s="16" t="s">
        <v>83</v>
      </c>
      <c r="I30" s="16" t="s">
        <v>91</v>
      </c>
      <c r="J30" s="16" t="s">
        <v>132</v>
      </c>
      <c r="K30" s="16" t="s">
        <v>133</v>
      </c>
      <c r="L30" s="16"/>
      <c r="M30" s="100" t="s">
        <v>83</v>
      </c>
      <c r="N30" s="16" t="s">
        <v>132</v>
      </c>
      <c r="O30" s="101" t="s">
        <v>133</v>
      </c>
      <c r="P30" s="163"/>
    </row>
    <row r="31" spans="2:16" x14ac:dyDescent="0.25">
      <c r="B31" s="1" t="s">
        <v>96</v>
      </c>
      <c r="C31" s="17">
        <v>3</v>
      </c>
      <c r="D31" s="17">
        <v>61</v>
      </c>
      <c r="E31" s="17">
        <v>183</v>
      </c>
      <c r="F31" s="17">
        <v>278</v>
      </c>
      <c r="G31" s="17">
        <v>409</v>
      </c>
      <c r="H31" s="17">
        <v>376</v>
      </c>
      <c r="I31" s="17">
        <v>427</v>
      </c>
      <c r="J31" s="17">
        <v>445</v>
      </c>
      <c r="K31" s="17">
        <v>333</v>
      </c>
      <c r="L31" s="94"/>
      <c r="M31" s="17">
        <v>0</v>
      </c>
      <c r="N31" s="17">
        <v>326</v>
      </c>
      <c r="O31" s="17">
        <v>689</v>
      </c>
      <c r="P31" s="58">
        <v>3525</v>
      </c>
    </row>
    <row r="32" spans="2:16" x14ac:dyDescent="0.25">
      <c r="B32" s="1" t="s">
        <v>97</v>
      </c>
      <c r="C32" s="17">
        <v>14</v>
      </c>
      <c r="D32" s="17">
        <v>37</v>
      </c>
      <c r="E32" s="17">
        <v>52</v>
      </c>
      <c r="F32" s="17">
        <v>60</v>
      </c>
      <c r="G32" s="17">
        <v>62</v>
      </c>
      <c r="H32" s="17">
        <v>60</v>
      </c>
      <c r="I32" s="17">
        <v>55</v>
      </c>
      <c r="J32" s="17">
        <v>48</v>
      </c>
      <c r="K32" s="17">
        <v>24</v>
      </c>
      <c r="L32" s="95"/>
      <c r="M32" s="17">
        <v>3</v>
      </c>
      <c r="N32" s="17">
        <v>61</v>
      </c>
      <c r="O32" s="17">
        <v>79</v>
      </c>
      <c r="P32" s="58">
        <v>380</v>
      </c>
    </row>
    <row r="33" spans="2:16" ht="16.5" thickBot="1" x14ac:dyDescent="0.3">
      <c r="B33" s="111" t="s">
        <v>137</v>
      </c>
      <c r="C33" s="112">
        <v>0</v>
      </c>
      <c r="D33" s="112">
        <v>0</v>
      </c>
      <c r="E33" s="112">
        <v>0</v>
      </c>
      <c r="F33" s="112">
        <v>0</v>
      </c>
      <c r="G33" s="112">
        <v>0</v>
      </c>
      <c r="H33" s="112">
        <v>0</v>
      </c>
      <c r="I33" s="112">
        <v>0</v>
      </c>
      <c r="J33" s="112">
        <v>0</v>
      </c>
      <c r="K33" s="112">
        <v>0</v>
      </c>
      <c r="L33" s="113"/>
      <c r="M33" s="112">
        <v>1</v>
      </c>
      <c r="N33" s="112">
        <v>856</v>
      </c>
      <c r="O33" s="112">
        <v>1380</v>
      </c>
      <c r="P33" s="114">
        <v>2236</v>
      </c>
    </row>
    <row r="34" spans="2:16" x14ac:dyDescent="0.25">
      <c r="B34" s="10" t="s">
        <v>2</v>
      </c>
      <c r="C34" s="58">
        <v>17</v>
      </c>
      <c r="D34" s="58">
        <v>98</v>
      </c>
      <c r="E34" s="58">
        <v>235</v>
      </c>
      <c r="F34" s="58">
        <v>338</v>
      </c>
      <c r="G34" s="58">
        <v>471</v>
      </c>
      <c r="H34" s="58">
        <v>436</v>
      </c>
      <c r="I34" s="58">
        <v>482</v>
      </c>
      <c r="J34" s="58">
        <v>493</v>
      </c>
      <c r="K34" s="58">
        <v>357</v>
      </c>
      <c r="L34" s="58"/>
      <c r="M34" s="58">
        <v>4</v>
      </c>
      <c r="N34" s="58">
        <v>1239</v>
      </c>
      <c r="O34" s="58">
        <v>2147</v>
      </c>
      <c r="P34" s="58">
        <v>6133</v>
      </c>
    </row>
    <row r="35" spans="2:16" x14ac:dyDescent="0.25">
      <c r="B35" s="18"/>
      <c r="C35" s="19"/>
      <c r="D35" s="19"/>
      <c r="E35" s="19"/>
      <c r="F35" s="19"/>
      <c r="G35" s="19"/>
      <c r="H35" s="19"/>
      <c r="I35" s="19"/>
      <c r="J35" s="19"/>
      <c r="K35" s="20"/>
      <c r="L35" s="20"/>
      <c r="M35" s="20"/>
      <c r="N35" s="20"/>
      <c r="O35" s="20"/>
      <c r="P35" s="20"/>
    </row>
    <row r="36" spans="2:16" x14ac:dyDescent="0.25">
      <c r="B36" s="18"/>
      <c r="C36" s="19"/>
      <c r="D36" s="19"/>
      <c r="E36" s="19"/>
      <c r="F36" s="19"/>
      <c r="G36" s="19"/>
      <c r="H36" s="19"/>
      <c r="I36" s="19"/>
      <c r="J36" s="19"/>
      <c r="K36" s="20"/>
      <c r="L36" s="20"/>
      <c r="M36" s="20"/>
      <c r="N36" s="20"/>
      <c r="O36" s="20"/>
      <c r="P36" s="20"/>
    </row>
    <row r="37" spans="2:16" ht="18" customHeight="1" x14ac:dyDescent="0.25">
      <c r="B37" s="59"/>
      <c r="C37" s="12"/>
      <c r="E37" s="1"/>
      <c r="F37" s="1"/>
      <c r="G37" s="1"/>
      <c r="H37" s="1"/>
    </row>
    <row r="38" spans="2:16" x14ac:dyDescent="0.25">
      <c r="B38" s="10" t="s">
        <v>21</v>
      </c>
      <c r="C38" s="12"/>
      <c r="E38" s="1"/>
      <c r="F38" s="1"/>
      <c r="G38" s="1"/>
      <c r="H38" s="1"/>
    </row>
    <row r="39" spans="2:16" x14ac:dyDescent="0.25">
      <c r="C39" s="161" t="s">
        <v>126</v>
      </c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</row>
    <row r="40" spans="2:16" x14ac:dyDescent="0.25">
      <c r="B40" s="15"/>
      <c r="C40" s="158">
        <v>2023</v>
      </c>
      <c r="D40" s="158"/>
      <c r="E40" s="158"/>
      <c r="F40" s="158"/>
      <c r="G40" s="158"/>
      <c r="H40" s="158"/>
      <c r="I40" s="158"/>
      <c r="J40" s="158"/>
      <c r="K40" s="158"/>
      <c r="L40" s="93"/>
      <c r="M40" s="159">
        <v>2024</v>
      </c>
      <c r="N40" s="158"/>
      <c r="O40" s="160"/>
      <c r="P40" s="162" t="s">
        <v>46</v>
      </c>
    </row>
    <row r="41" spans="2:16" x14ac:dyDescent="0.25">
      <c r="B41" s="15"/>
      <c r="C41" s="16" t="s">
        <v>130</v>
      </c>
      <c r="D41" s="16" t="s">
        <v>131</v>
      </c>
      <c r="E41" s="16" t="s">
        <v>5</v>
      </c>
      <c r="F41" s="16" t="s">
        <v>6</v>
      </c>
      <c r="G41" s="16" t="s">
        <v>10</v>
      </c>
      <c r="H41" s="16" t="s">
        <v>83</v>
      </c>
      <c r="I41" s="16" t="s">
        <v>91</v>
      </c>
      <c r="J41" s="16" t="s">
        <v>132</v>
      </c>
      <c r="K41" s="16" t="s">
        <v>133</v>
      </c>
      <c r="L41" s="16"/>
      <c r="M41" s="100" t="s">
        <v>83</v>
      </c>
      <c r="N41" s="16" t="s">
        <v>132</v>
      </c>
      <c r="O41" s="101" t="s">
        <v>133</v>
      </c>
      <c r="P41" s="163"/>
    </row>
    <row r="42" spans="2:16" x14ac:dyDescent="0.25">
      <c r="B42" s="1" t="s">
        <v>96</v>
      </c>
      <c r="C42" s="70">
        <v>4.3900000000000002E-2</v>
      </c>
      <c r="D42" s="70">
        <v>7.0199999999999999E-2</v>
      </c>
      <c r="E42" s="70">
        <v>7.2499999999999995E-2</v>
      </c>
      <c r="F42" s="70">
        <v>7.7499999999999999E-2</v>
      </c>
      <c r="G42" s="70">
        <v>8.6499999999999994E-2</v>
      </c>
      <c r="H42" s="70">
        <v>9.5100000000000004E-2</v>
      </c>
      <c r="I42" s="70">
        <v>8.0699999999999994E-2</v>
      </c>
      <c r="J42" s="70">
        <v>8.1699999999999995E-2</v>
      </c>
      <c r="K42" s="70">
        <v>7.8100000000000003E-2</v>
      </c>
      <c r="L42" s="97"/>
      <c r="M42" s="70"/>
      <c r="N42" s="70">
        <v>0.1094</v>
      </c>
      <c r="O42" s="70">
        <v>0.10929999999999999</v>
      </c>
      <c r="P42" s="71">
        <v>9.0200000000000002E-2</v>
      </c>
    </row>
    <row r="43" spans="2:16" x14ac:dyDescent="0.25">
      <c r="B43" s="1" t="s">
        <v>97</v>
      </c>
      <c r="C43" s="70">
        <v>0.6905</v>
      </c>
      <c r="D43" s="70">
        <v>0.67349999999999999</v>
      </c>
      <c r="E43" s="70">
        <v>0.65169999999999995</v>
      </c>
      <c r="F43" s="70">
        <v>0.65639999999999998</v>
      </c>
      <c r="G43" s="70">
        <v>0.68420000000000003</v>
      </c>
      <c r="H43" s="70">
        <v>0.67420000000000002</v>
      </c>
      <c r="I43" s="70">
        <v>0.63360000000000005</v>
      </c>
      <c r="J43" s="70">
        <v>0.68179999999999996</v>
      </c>
      <c r="K43" s="70">
        <v>0.63649999999999995</v>
      </c>
      <c r="L43" s="98"/>
      <c r="M43" s="70">
        <v>0.7</v>
      </c>
      <c r="N43" s="70">
        <v>0.7268</v>
      </c>
      <c r="O43" s="70">
        <v>0.74309999999999998</v>
      </c>
      <c r="P43" s="71">
        <v>0.68330000000000002</v>
      </c>
    </row>
    <row r="44" spans="2:16" ht="16.5" thickBot="1" x14ac:dyDescent="0.3">
      <c r="B44" s="111" t="s">
        <v>137</v>
      </c>
      <c r="C44" s="118"/>
      <c r="D44" s="118"/>
      <c r="E44" s="118"/>
      <c r="F44" s="118"/>
      <c r="G44" s="118"/>
      <c r="H44" s="118"/>
      <c r="I44" s="118"/>
      <c r="J44" s="118"/>
      <c r="K44" s="118"/>
      <c r="L44" s="119"/>
      <c r="M44" s="118">
        <v>0.5</v>
      </c>
      <c r="N44" s="118">
        <v>0.43819999999999998</v>
      </c>
      <c r="O44" s="118">
        <v>0.5</v>
      </c>
      <c r="P44" s="120">
        <v>0.47339999999999999</v>
      </c>
    </row>
    <row r="45" spans="2:16" x14ac:dyDescent="0.25">
      <c r="B45" s="10" t="s">
        <v>2</v>
      </c>
      <c r="C45" s="71">
        <v>0.67649999999999999</v>
      </c>
      <c r="D45" s="71">
        <v>0.54369999999999996</v>
      </c>
      <c r="E45" s="71">
        <v>0.46689999999999998</v>
      </c>
      <c r="F45" s="71">
        <v>0.46579999999999999</v>
      </c>
      <c r="G45" s="71">
        <v>0.31809999999999999</v>
      </c>
      <c r="H45" s="71">
        <v>0.4219</v>
      </c>
      <c r="I45" s="71">
        <v>0.26629999999999998</v>
      </c>
      <c r="J45" s="71">
        <v>0.2263</v>
      </c>
      <c r="K45" s="71">
        <v>0.26</v>
      </c>
      <c r="L45" s="71"/>
      <c r="M45" s="71">
        <v>0.69540000000000002</v>
      </c>
      <c r="N45" s="71">
        <v>0.44790000000000002</v>
      </c>
      <c r="O45" s="71">
        <v>0.39589999999999997</v>
      </c>
      <c r="P45" s="71">
        <v>0.38890000000000002</v>
      </c>
    </row>
    <row r="46" spans="2:16" x14ac:dyDescent="0.25">
      <c r="B46" s="18"/>
      <c r="C46" s="19"/>
      <c r="D46" s="19"/>
      <c r="E46" s="19"/>
      <c r="F46" s="19"/>
      <c r="G46" s="19"/>
      <c r="H46" s="19"/>
      <c r="I46" s="19"/>
      <c r="J46" s="19"/>
      <c r="K46" s="20"/>
      <c r="L46" s="20"/>
      <c r="M46" s="20"/>
      <c r="N46" s="20"/>
      <c r="O46" s="20"/>
      <c r="P46" s="20"/>
    </row>
    <row r="47" spans="2:16" x14ac:dyDescent="0.25">
      <c r="B47" s="18"/>
      <c r="C47" s="19"/>
      <c r="D47" s="19"/>
      <c r="E47" s="19"/>
      <c r="F47" s="19"/>
      <c r="G47" s="19"/>
      <c r="H47" s="19"/>
      <c r="I47" s="19"/>
      <c r="J47" s="19"/>
      <c r="K47" s="20"/>
      <c r="L47" s="20"/>
      <c r="M47" s="20"/>
      <c r="N47" s="20"/>
      <c r="O47" s="20"/>
      <c r="P47" s="20"/>
    </row>
    <row r="48" spans="2:16" x14ac:dyDescent="0.25">
      <c r="B48" s="21"/>
      <c r="C48" s="12"/>
      <c r="E48" s="1"/>
      <c r="F48" s="1"/>
      <c r="G48" s="1"/>
      <c r="H48" s="1"/>
    </row>
    <row r="49" spans="2:16" x14ac:dyDescent="0.25">
      <c r="B49" s="10" t="s">
        <v>23</v>
      </c>
      <c r="C49" s="12"/>
      <c r="E49" s="1"/>
      <c r="F49" s="1"/>
      <c r="G49" s="1"/>
      <c r="H49" s="1"/>
    </row>
    <row r="50" spans="2:16" x14ac:dyDescent="0.25">
      <c r="C50" s="161" t="s">
        <v>146</v>
      </c>
      <c r="D50" s="161"/>
      <c r="E50" s="161"/>
      <c r="F50" s="161"/>
      <c r="G50" s="161"/>
      <c r="H50" s="161"/>
      <c r="I50" s="161"/>
      <c r="J50" s="161"/>
      <c r="K50" s="161"/>
      <c r="L50" s="161"/>
      <c r="M50" s="161"/>
      <c r="N50" s="161"/>
      <c r="O50" s="161"/>
      <c r="P50" s="161"/>
    </row>
    <row r="51" spans="2:16" x14ac:dyDescent="0.25">
      <c r="B51" s="15"/>
      <c r="C51" s="158">
        <v>2023</v>
      </c>
      <c r="D51" s="158"/>
      <c r="E51" s="158"/>
      <c r="F51" s="158"/>
      <c r="G51" s="158"/>
      <c r="H51" s="158"/>
      <c r="I51" s="158"/>
      <c r="J51" s="158"/>
      <c r="K51" s="158"/>
      <c r="L51" s="93"/>
      <c r="M51" s="159">
        <v>2024</v>
      </c>
      <c r="N51" s="158"/>
      <c r="O51" s="160"/>
      <c r="P51" s="162" t="s">
        <v>46</v>
      </c>
    </row>
    <row r="52" spans="2:16" x14ac:dyDescent="0.25">
      <c r="B52" s="15"/>
      <c r="C52" s="16" t="s">
        <v>130</v>
      </c>
      <c r="D52" s="16" t="s">
        <v>131</v>
      </c>
      <c r="E52" s="16" t="s">
        <v>5</v>
      </c>
      <c r="F52" s="16" t="s">
        <v>6</v>
      </c>
      <c r="G52" s="16" t="s">
        <v>10</v>
      </c>
      <c r="H52" s="16" t="s">
        <v>83</v>
      </c>
      <c r="I52" s="16" t="s">
        <v>91</v>
      </c>
      <c r="J52" s="16" t="s">
        <v>132</v>
      </c>
      <c r="K52" s="16" t="s">
        <v>133</v>
      </c>
      <c r="L52" s="16"/>
      <c r="M52" s="100" t="s">
        <v>83</v>
      </c>
      <c r="N52" s="16" t="s">
        <v>132</v>
      </c>
      <c r="O52" s="101" t="s">
        <v>133</v>
      </c>
      <c r="P52" s="163"/>
    </row>
    <row r="53" spans="2:16" x14ac:dyDescent="0.25">
      <c r="B53" s="1" t="s">
        <v>96</v>
      </c>
      <c r="C53" s="91">
        <v>3.6850999999999998</v>
      </c>
      <c r="D53" s="91">
        <v>3.8319999999999999</v>
      </c>
      <c r="E53" s="91">
        <v>3.8677999999999999</v>
      </c>
      <c r="F53" s="91">
        <v>4.0095999999999998</v>
      </c>
      <c r="G53" s="91">
        <v>4.9739000000000004</v>
      </c>
      <c r="H53" s="91">
        <v>4.7500999999999998</v>
      </c>
      <c r="I53" s="91">
        <v>5.4063999999999997</v>
      </c>
      <c r="J53" s="91">
        <v>5.6935000000000002</v>
      </c>
      <c r="K53" s="91">
        <v>7.5225</v>
      </c>
      <c r="L53" s="102"/>
      <c r="M53" s="91"/>
      <c r="N53" s="91">
        <v>6.3861999999999997</v>
      </c>
      <c r="O53" s="91">
        <v>4.8517000000000001</v>
      </c>
      <c r="P53" s="92">
        <v>5.2693000000000003</v>
      </c>
    </row>
    <row r="54" spans="2:16" x14ac:dyDescent="0.25">
      <c r="B54" s="1" t="s">
        <v>97</v>
      </c>
      <c r="C54" s="91">
        <v>11.7492</v>
      </c>
      <c r="D54" s="91">
        <v>9.2970000000000006</v>
      </c>
      <c r="E54" s="91">
        <v>9.5123999999999995</v>
      </c>
      <c r="F54" s="91">
        <v>7.9241000000000001</v>
      </c>
      <c r="G54" s="91">
        <v>8.2187999999999999</v>
      </c>
      <c r="H54" s="91">
        <v>6.0201000000000002</v>
      </c>
      <c r="I54" s="91">
        <v>6.7945000000000002</v>
      </c>
      <c r="J54" s="91">
        <v>5.9428999999999998</v>
      </c>
      <c r="K54" s="91">
        <v>5.2210999999999999</v>
      </c>
      <c r="L54" s="103"/>
      <c r="M54" s="91">
        <v>5.3559999999999999</v>
      </c>
      <c r="N54" s="91">
        <v>5.1695000000000002</v>
      </c>
      <c r="O54" s="91">
        <v>3.7132000000000001</v>
      </c>
      <c r="P54" s="92">
        <v>6.8615000000000004</v>
      </c>
    </row>
    <row r="55" spans="2:16" ht="16.5" thickBot="1" x14ac:dyDescent="0.3">
      <c r="B55" s="111" t="s">
        <v>137</v>
      </c>
      <c r="C55" s="115"/>
      <c r="D55" s="115"/>
      <c r="E55" s="115"/>
      <c r="F55" s="115"/>
      <c r="G55" s="115"/>
      <c r="H55" s="115"/>
      <c r="I55" s="115"/>
      <c r="J55" s="115"/>
      <c r="K55" s="115"/>
      <c r="L55" s="116"/>
      <c r="M55" s="115">
        <v>11.4</v>
      </c>
      <c r="N55" s="115">
        <v>14.4602</v>
      </c>
      <c r="O55" s="115">
        <v>16.5105</v>
      </c>
      <c r="P55" s="117">
        <v>15.6234</v>
      </c>
    </row>
    <row r="56" spans="2:16" x14ac:dyDescent="0.25">
      <c r="B56" s="10" t="s">
        <v>2</v>
      </c>
      <c r="C56" s="92">
        <v>11.574199999999999</v>
      </c>
      <c r="D56" s="92">
        <v>8.1210000000000004</v>
      </c>
      <c r="E56" s="92">
        <v>7.7111999999999998</v>
      </c>
      <c r="F56" s="92">
        <v>6.6352000000000002</v>
      </c>
      <c r="G56" s="92">
        <v>6.2313999999999998</v>
      </c>
      <c r="H56" s="92">
        <v>5.4665999999999997</v>
      </c>
      <c r="I56" s="92">
        <v>5.8722000000000003</v>
      </c>
      <c r="J56" s="92">
        <v>5.7535999999999996</v>
      </c>
      <c r="K56" s="92">
        <v>6.7728000000000002</v>
      </c>
      <c r="L56" s="92"/>
      <c r="M56" s="92">
        <v>5.4953000000000003</v>
      </c>
      <c r="N56" s="92">
        <v>6.0647000000000002</v>
      </c>
      <c r="O56" s="92">
        <v>4.6971999999999996</v>
      </c>
      <c r="P56" s="92">
        <v>6.1599000000000004</v>
      </c>
    </row>
    <row r="57" spans="2:16" x14ac:dyDescent="0.25">
      <c r="B57" s="18"/>
      <c r="C57" s="19"/>
      <c r="D57" s="19"/>
      <c r="E57" s="19"/>
      <c r="F57" s="19"/>
      <c r="G57" s="19"/>
      <c r="H57" s="19"/>
      <c r="I57" s="19"/>
      <c r="J57" s="19"/>
      <c r="K57" s="20"/>
      <c r="L57" s="20"/>
      <c r="M57" s="20"/>
      <c r="N57" s="20"/>
      <c r="O57" s="20"/>
      <c r="P57" s="20"/>
    </row>
    <row r="58" spans="2:16" x14ac:dyDescent="0.25">
      <c r="B58" s="18"/>
      <c r="C58" s="19"/>
      <c r="D58" s="19"/>
      <c r="E58" s="19"/>
      <c r="F58" s="19"/>
      <c r="G58" s="19"/>
      <c r="H58" s="19"/>
      <c r="I58" s="19"/>
      <c r="J58" s="19"/>
      <c r="K58" s="20"/>
      <c r="L58" s="20"/>
      <c r="M58" s="20"/>
      <c r="N58" s="20"/>
      <c r="O58" s="20"/>
      <c r="P58" s="20"/>
    </row>
    <row r="60" spans="2:16" x14ac:dyDescent="0.25">
      <c r="B60" s="10" t="s">
        <v>0</v>
      </c>
    </row>
    <row r="61" spans="2:16" x14ac:dyDescent="0.25">
      <c r="B61" s="10" t="s">
        <v>164</v>
      </c>
    </row>
    <row r="62" spans="2:16" x14ac:dyDescent="0.25">
      <c r="B62" s="10" t="s">
        <v>165</v>
      </c>
    </row>
    <row r="63" spans="2:16" x14ac:dyDescent="0.25">
      <c r="B63" s="10" t="s">
        <v>166</v>
      </c>
    </row>
    <row r="64" spans="2:16" x14ac:dyDescent="0.25">
      <c r="B64" s="10" t="s">
        <v>167</v>
      </c>
    </row>
    <row r="65" spans="2:2" x14ac:dyDescent="0.25">
      <c r="B65" s="10" t="s">
        <v>168</v>
      </c>
    </row>
  </sheetData>
  <mergeCells count="20">
    <mergeCell ref="C6:P6"/>
    <mergeCell ref="C7:K7"/>
    <mergeCell ref="M7:O7"/>
    <mergeCell ref="P7:P8"/>
    <mergeCell ref="C17:P17"/>
    <mergeCell ref="M18:O18"/>
    <mergeCell ref="P18:P19"/>
    <mergeCell ref="C28:P28"/>
    <mergeCell ref="C29:K29"/>
    <mergeCell ref="M29:O29"/>
    <mergeCell ref="P29:P30"/>
    <mergeCell ref="C18:K18"/>
    <mergeCell ref="C51:K51"/>
    <mergeCell ref="M51:O51"/>
    <mergeCell ref="P51:P52"/>
    <mergeCell ref="C39:P39"/>
    <mergeCell ref="C40:K40"/>
    <mergeCell ref="M40:O40"/>
    <mergeCell ref="P40:P41"/>
    <mergeCell ref="C50:P50"/>
  </mergeCells>
  <conditionalFormatting sqref="C12:P12">
    <cfRule type="cellIs" dxfId="4" priority="5" operator="equal">
      <formula>#REF!</formula>
    </cfRule>
  </conditionalFormatting>
  <conditionalFormatting sqref="C23:P23">
    <cfRule type="cellIs" dxfId="3" priority="4" operator="equal">
      <formula>#REF!</formula>
    </cfRule>
  </conditionalFormatting>
  <conditionalFormatting sqref="C34:P34">
    <cfRule type="cellIs" dxfId="2" priority="3" operator="equal">
      <formula>#REF!</formula>
    </cfRule>
  </conditionalFormatting>
  <conditionalFormatting sqref="C45:P45">
    <cfRule type="cellIs" dxfId="1" priority="2" operator="equal">
      <formula>#REF!</formula>
    </cfRule>
  </conditionalFormatting>
  <conditionalFormatting sqref="C56:P56">
    <cfRule type="cellIs" dxfId="0" priority="1" operator="equal">
      <formula>#REF!</formula>
    </cfRule>
  </conditionalFormatting>
  <hyperlinks>
    <hyperlink ref="A1" location="índice!A1" display="Índice" xr:uid="{00351DAB-5E3C-46B0-8DD5-943A9DB3A59F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375BCFF8EC6C4B923C32984DC9DB7B" ma:contentTypeVersion="11" ma:contentTypeDescription="Crear nuevo documento." ma:contentTypeScope="" ma:versionID="7b28c19268950883d4af51103676b3fc">
  <xsd:schema xmlns:xsd="http://www.w3.org/2001/XMLSchema" xmlns:xs="http://www.w3.org/2001/XMLSchema" xmlns:p="http://schemas.microsoft.com/office/2006/metadata/properties" xmlns:ns2="bdb4202c-e049-492c-b800-1922c2a1a60a" xmlns:ns3="c0c5d833-4f13-4380-b72e-6a589ac90c30" targetNamespace="http://schemas.microsoft.com/office/2006/metadata/properties" ma:root="true" ma:fieldsID="0f0f830a918e0f9c3094c65d6bc10f0d" ns2:_="" ns3:_="">
    <xsd:import namespace="bdb4202c-e049-492c-b800-1922c2a1a60a"/>
    <xsd:import namespace="c0c5d833-4f13-4380-b72e-6a589ac90c3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b4202c-e049-492c-b800-1922c2a1a6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c5d833-4f13-4380-b72e-6a589ac90c3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b631247-14ae-4a81-b031-2c0ea3cd2f02}" ma:internalName="TaxCatchAll" ma:showField="CatchAllData" ma:web="c0c5d833-4f13-4380-b72e-6a589ac90c3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0c5d833-4f13-4380-b72e-6a589ac90c30" xsi:nil="true"/>
    <lcf76f155ced4ddcb4097134ff3c332f xmlns="bdb4202c-e049-492c-b800-1922c2a1a6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A765788-8461-4A5B-9D5A-4DBDC7843BF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db4202c-e049-492c-b800-1922c2a1a60a"/>
    <ds:schemaRef ds:uri="c0c5d833-4f13-4380-b72e-6a589ac90c3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538885B-0DCE-47EE-BB56-DF518E5A80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0E98BAF-F115-4300-872C-998686A71759}">
  <ds:schemaRefs>
    <ds:schemaRef ds:uri="http://schemas.microsoft.com/office/2006/metadata/properties"/>
    <ds:schemaRef ds:uri="http://schemas.microsoft.com/office/infopath/2007/PartnerControls"/>
    <ds:schemaRef ds:uri="c0c5d833-4f13-4380-b72e-6a589ac90c30"/>
    <ds:schemaRef ds:uri="bdb4202c-e049-492c-b800-1922c2a1a60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índice</vt:lpstr>
      <vt:lpstr>Solicitudes y Curses</vt:lpstr>
      <vt:lpstr>Institucion</vt:lpstr>
      <vt:lpstr>Tamaño</vt:lpstr>
      <vt:lpstr>Sector</vt:lpstr>
      <vt:lpstr>Destino</vt:lpstr>
      <vt:lpstr>Programa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Cristian Rojas Olmedo</dc:creator>
  <cp:lastModifiedBy>Jeremias Cortés Vargas</cp:lastModifiedBy>
  <dcterms:created xsi:type="dcterms:W3CDTF">2020-07-21T23:50:08Z</dcterms:created>
  <dcterms:modified xsi:type="dcterms:W3CDTF">2025-11-13T15:34:29Z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54001575-ad62-4b99-9ba3-a616598c589f</vt:lpwstr>
  </property>
  <property fmtid="{D5CDD505-2E9C-101B-9397-08002B2CF9AE}" pid="3" name="ContentTypeId">
    <vt:lpwstr>0x01010002375BCFF8EC6C4B923C32984DC9DB7B</vt:lpwstr>
  </property>
  <property fmtid="{D5CDD505-2E9C-101B-9397-08002B2CF9AE}" pid="4" name="MediaServiceImageTags">
    <vt:lpwstr/>
  </property>
</Properties>
</file>