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SBIF-NESTUDIO\Dataestatica2\DPFIB\udm\publico\(udm)(202001) Solicitudes\archivos_fogape\Publicaciones\Publicación solicitudes\"/>
    </mc:Choice>
  </mc:AlternateContent>
  <xr:revisionPtr revIDLastSave="0" documentId="8_{2C2DC058-A7C5-4C2F-AA6A-C66E910FACDF}" xr6:coauthVersionLast="45" xr6:coauthVersionMax="45" xr10:uidLastSave="{00000000-0000-0000-0000-000000000000}"/>
  <bookViews>
    <workbookView xWindow="-110" yWindow="-110" windowWidth="19420" windowHeight="10420" xr2:uid="{755ADB1F-B54E-46D1-AA38-F7982CE23987}"/>
  </bookViews>
  <sheets>
    <sheet name="Indice" sheetId="5" r:id="rId1"/>
    <sheet name="Derechos de Garantía" sheetId="6" r:id="rId2"/>
    <sheet name="Solicitudes y Curses" sheetId="3" r:id="rId3"/>
    <sheet name="Detalle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3" i="6" l="1"/>
  <c r="C34" i="6" s="1"/>
  <c r="D33" i="6"/>
  <c r="D34" i="6" s="1"/>
  <c r="D20" i="6"/>
  <c r="D21" i="6" s="1"/>
  <c r="C20" i="6"/>
  <c r="C21" i="6" s="1"/>
  <c r="C39" i="6" l="1"/>
  <c r="D39" i="6"/>
  <c r="C40" i="6"/>
  <c r="D40" i="6"/>
  <c r="C41" i="6"/>
  <c r="D41" i="6"/>
  <c r="C42" i="6"/>
  <c r="D42" i="6"/>
  <c r="D38" i="6"/>
  <c r="C38" i="6"/>
  <c r="E30" i="6"/>
  <c r="E39" i="6" s="1"/>
  <c r="E31" i="6"/>
  <c r="E40" i="6" s="1"/>
  <c r="E32" i="6"/>
  <c r="E41" i="6" s="1"/>
  <c r="E33" i="6"/>
  <c r="E42" i="6" s="1"/>
  <c r="E29" i="6"/>
  <c r="E38" i="6" s="1"/>
  <c r="E10" i="6"/>
  <c r="E11" i="6"/>
  <c r="E12" i="6"/>
  <c r="E13" i="6"/>
  <c r="E14" i="6"/>
  <c r="E15" i="6"/>
  <c r="E16" i="6"/>
  <c r="E17" i="6"/>
  <c r="E18" i="6"/>
  <c r="E19" i="6"/>
  <c r="E20" i="6"/>
  <c r="E9" i="6"/>
  <c r="B82" i="4" l="1"/>
  <c r="B67" i="3"/>
  <c r="B51" i="6"/>
  <c r="B22" i="6"/>
  <c r="B85" i="4" l="1"/>
  <c r="B70" i="3"/>
  <c r="B52" i="6" l="1"/>
  <c r="B50" i="6"/>
</calcChain>
</file>

<file path=xl/sharedStrings.xml><?xml version="1.0" encoding="utf-8"?>
<sst xmlns="http://schemas.openxmlformats.org/spreadsheetml/2006/main" count="292" uniqueCount="93">
  <si>
    <t>COOPEUCH</t>
  </si>
  <si>
    <t>Medianas Empresas</t>
  </si>
  <si>
    <t>Institución</t>
  </si>
  <si>
    <t>Tabla 4</t>
  </si>
  <si>
    <t>Total</t>
  </si>
  <si>
    <t>Tabla 5</t>
  </si>
  <si>
    <t>Total de solicitudes (A+B+C+D+E)</t>
  </si>
  <si>
    <t>Solicitudes registradas (A)</t>
  </si>
  <si>
    <t>Solicitudes en estado de evaluación (B)</t>
  </si>
  <si>
    <t>Solicitudes Aprobadas sin cursar y/o desistidas (C)</t>
  </si>
  <si>
    <t>Solicitudes Cursadas (D)</t>
  </si>
  <si>
    <t>Solicitudes Rechazadas (E)</t>
  </si>
  <si>
    <t>Aprobada sin cursar</t>
  </si>
  <si>
    <t>Aprobada y no concretada por el solicitante (desistimiento)</t>
  </si>
  <si>
    <t>Cursada</t>
  </si>
  <si>
    <t>Rechazada por falta de información</t>
  </si>
  <si>
    <t>No cumple con los requisitos del programa</t>
  </si>
  <si>
    <t>Rechazada por no cumplimiento de las políticas de la propia institución</t>
  </si>
  <si>
    <t>Número</t>
  </si>
  <si>
    <t>Monto</t>
  </si>
  <si>
    <t>Banco de Chile</t>
  </si>
  <si>
    <t>Internacional</t>
  </si>
  <si>
    <t>Scotiabank</t>
  </si>
  <si>
    <t>BCI</t>
  </si>
  <si>
    <t>BICE</t>
  </si>
  <si>
    <t>Santander</t>
  </si>
  <si>
    <t>ITAU</t>
  </si>
  <si>
    <t>Security</t>
  </si>
  <si>
    <t>Consorcio</t>
  </si>
  <si>
    <t xml:space="preserve">Fuente: CMF </t>
  </si>
  <si>
    <t>Tamaño</t>
  </si>
  <si>
    <t>Micro y Pequeñas Empresas</t>
  </si>
  <si>
    <t>Empresas Grandes I</t>
  </si>
  <si>
    <t>Empresas Grandes II</t>
  </si>
  <si>
    <t xml:space="preserve">(*) Notas: </t>
  </si>
  <si>
    <t>Definiciones</t>
  </si>
  <si>
    <r>
      <rPr>
        <b/>
        <sz val="11"/>
        <color theme="1"/>
        <rFont val="Calibri"/>
        <family val="2"/>
        <scheme val="minor"/>
      </rPr>
      <t>Total de solicitudes:</t>
    </r>
    <r>
      <rPr>
        <sz val="11"/>
        <color theme="1"/>
        <rFont val="Calibri"/>
        <family val="2"/>
        <scheme val="minor"/>
      </rPr>
      <t xml:space="preserve"> Total de solicitudes gestionadas por la institución desde el inicio del programa de garantías a la fecha de referencia de la información. Corresponde a la suma de las magnitudes incluidas en los siguientes categorías.</t>
    </r>
  </si>
  <si>
    <r>
      <t>Solicitudes registradas:</t>
    </r>
    <r>
      <rPr>
        <sz val="11"/>
        <color theme="1"/>
        <rFont val="Calibri"/>
        <family val="2"/>
        <scheme val="minor"/>
      </rPr>
      <t xml:space="preserve"> Solicitudes recibidas que aún no se encuentran en proceso de evaluación. Se entenderá que una solicitud ha sido válidamente recibida por su institución, para efectos de su análisis y tramitación, cuando ésta contenga el nombre del solicitante, su RUT, el monto de crédito solicitado para este tipo de financiamientos y, además, la entrega o acceso a los antecedentes necesarios para la determinación de la elegibilidad por ventas establecida en el artículo 3 del Decreto Supremo N°130, que contiene el Reglamento de Administración del Fondo de Garantía para Pequeños y Medianos Empresarios, aplicables a las Líneas de Garantía COVID-19 o, cuando corresponda, la respectiva declaración jurada simple del nivel de ventas anuales estimado de la empresa que solicita el crédito.</t>
    </r>
  </si>
  <si>
    <r>
      <t>Solicitudes en estado de evaluación:</t>
    </r>
    <r>
      <rPr>
        <sz val="11"/>
        <color theme="1"/>
        <rFont val="Calibri"/>
        <family val="2"/>
        <scheme val="minor"/>
      </rPr>
      <t xml:space="preserve"> Solicitudes sometidas instancias de evaluación que permitan verificar los requisitos exigidos por el FOGAPE y antecedentes crediticios. Acá también deben incorporarse las solicitudes pre aprobadas que cuentan con la aceptación por parte del cliente, pero que luego de esto, deben ser sometidas a un proceso de evaluación, si fuera el caso.</t>
    </r>
  </si>
  <si>
    <r>
      <t xml:space="preserve">Solicitudes aprobadas sin cursar: </t>
    </r>
    <r>
      <rPr>
        <sz val="11"/>
        <color theme="1"/>
        <rFont val="Calibri"/>
        <family val="2"/>
        <scheme val="minor"/>
      </rPr>
      <t>Las que fueron aprobadas, pero aún no han sido cursadas. También debe incluir las ofertas pre-aprobadas, si no media ningún tipo de evaluación adicional para su aprobación y posterior curse del crédito.</t>
    </r>
  </si>
  <si>
    <r>
      <t>Solicitudes aprobadas y no concretadas por el solicitante (desistimiento):</t>
    </r>
    <r>
      <rPr>
        <sz val="11"/>
        <color theme="1"/>
        <rFont val="Calibri"/>
        <family val="2"/>
        <scheme val="minor"/>
      </rPr>
      <t xml:space="preserve"> Las que fueron evaluadas y aprobadas por la institución financiera, pero el cliente desistió del curse o se cumplió el plazo definido por la entidad para su aceptación. Estas solicitudes no deben ser consideradas como “aprobadas sin cursar”.</t>
    </r>
  </si>
  <si>
    <r>
      <t>Solicitudes cursadas:</t>
    </r>
    <r>
      <rPr>
        <sz val="11"/>
        <color theme="1"/>
        <rFont val="Calibri"/>
        <family val="2"/>
        <scheme val="minor"/>
      </rPr>
      <t xml:space="preserve"> Las solicitudes cuyos fondos ya se encuentran a disposición de los solicitantes.</t>
    </r>
  </si>
  <si>
    <r>
      <t xml:space="preserve">Solicitudes rechazadas </t>
    </r>
    <r>
      <rPr>
        <sz val="11"/>
        <color theme="1"/>
        <rFont val="Calibri"/>
        <family val="2"/>
        <scheme val="minor"/>
      </rPr>
      <t>por falta de información: Las solicitudes que no pudieron procesarse, porque el cliente no provee de antecedentes que permitan su evaluación.</t>
    </r>
  </si>
  <si>
    <r>
      <t>Solicitudes que no cumplen los requisitos del programa:</t>
    </r>
    <r>
      <rPr>
        <sz val="11"/>
        <color theme="1"/>
        <rFont val="Calibri"/>
        <family val="2"/>
        <scheme val="minor"/>
      </rPr>
      <t xml:space="preserve"> Aquellas que no cumplen con los requisitos específicos establecidos por el programa garantía FOGAPE COVID-19.</t>
    </r>
  </si>
  <si>
    <r>
      <t>Solicitudes rechazadas por no cumplimiento de las políticas de la propia institución:</t>
    </r>
    <r>
      <rPr>
        <sz val="11"/>
        <color theme="1"/>
        <rFont val="Calibri"/>
        <family val="2"/>
        <scheme val="minor"/>
      </rPr>
      <t xml:space="preserve"> Las solicitudes que, cumpliendo con los requisitos del programa específico, son rechazadas los criterios establecidos en sus políticas internas de riesgo de crédito.</t>
    </r>
  </si>
  <si>
    <t>Información sujeta a revisión</t>
  </si>
  <si>
    <t>Solicitudes y curses por institución financiera (montos en Unidades de Fomento)</t>
  </si>
  <si>
    <t>Solicitudes y curses por tipo de empresa (montos en Unidades de Fomento)</t>
  </si>
  <si>
    <t>Solicitudes y curses por institución y tamaño (montos en Unidades de Fomento)</t>
  </si>
  <si>
    <t>Millones de USD</t>
  </si>
  <si>
    <t>Tabla 3</t>
  </si>
  <si>
    <t xml:space="preserve">2) Datos sujetos a rectificación. </t>
  </si>
  <si>
    <t xml:space="preserve">3) Algunas operaciones clasificadas como Solicitudes Rechazadas pueden cambiar de estado si los solicitantes entregaron nuevos antecedentes y la institución acreedora los evalúa nuevamente. </t>
  </si>
  <si>
    <t>4) Debido a los procesos de evaluación internos de las instituciones, es posible que algunas Solicitudes Rechazadas no contemplen montos asociados.</t>
  </si>
  <si>
    <t xml:space="preserve">1) Montos asociados al último estado de la solicitud. </t>
  </si>
  <si>
    <t>Tabla 1</t>
  </si>
  <si>
    <t>Derechos de garantía asignados y usados por institución</t>
  </si>
  <si>
    <t>Tabla 2</t>
  </si>
  <si>
    <t>Derechos de garantía asignados y usados por tipo de empresa</t>
  </si>
  <si>
    <t>Solicitudes y curses por institución financiera</t>
  </si>
  <si>
    <t>Solicitudes y curses por tipo de empresa</t>
  </si>
  <si>
    <t>Solicitudes y curses por institución y tamaño</t>
  </si>
  <si>
    <t>Tabla 1:</t>
  </si>
  <si>
    <t>(montos en Unidades de Fomento)</t>
  </si>
  <si>
    <t>Asignado</t>
  </si>
  <si>
    <t>Usado</t>
  </si>
  <si>
    <t>Tasa Utilización</t>
  </si>
  <si>
    <t xml:space="preserve">BANCO DE CHILE </t>
  </si>
  <si>
    <t>BCO INTERNACIONAL</t>
  </si>
  <si>
    <t xml:space="preserve">BANCOESTADO    </t>
  </si>
  <si>
    <t>SCOTIABANK</t>
  </si>
  <si>
    <t xml:space="preserve">BCI            </t>
  </si>
  <si>
    <t xml:space="preserve">ITAU CORPBANCA      </t>
  </si>
  <si>
    <t xml:space="preserve">BCO BICE       </t>
  </si>
  <si>
    <t>BANCO SANTANDER</t>
  </si>
  <si>
    <t xml:space="preserve">BCO SECURITY   </t>
  </si>
  <si>
    <t>BANCO CONSORCIO</t>
  </si>
  <si>
    <t>Tabla 2:</t>
  </si>
  <si>
    <t>Tipo de Empresa</t>
  </si>
  <si>
    <t>MYPE</t>
  </si>
  <si>
    <t>Grandes Empresas I</t>
  </si>
  <si>
    <t>Grandes Empresas II</t>
  </si>
  <si>
    <t>(porcentaje del total)</t>
  </si>
  <si>
    <t>Totales</t>
  </si>
  <si>
    <t>Fuente: Fogape</t>
  </si>
  <si>
    <t>Banco del Estado</t>
  </si>
  <si>
    <t>5) Según el Artículo 14 del Decreto Exento 130: "Cada institución financiera deberá ofertar condiciones estándares y homogéneas para cada uno de los segmentos de empresas a que hace referencia el artículo 13 precedente del presente Reglamento. Para aquellas instituciones, incluyendo sus filiales, que pueden acceder a financiamiento del Banco Central de Chile, la tasa de interés anual y nominal no podrá, en ningún caso, exceder la tasa de política monetaria de dicha entidad, vigente al momento del otorgamiento del financiamiento, más 300 puntos base (3% nominal anual)".</t>
  </si>
  <si>
    <t>BALANCE DE ACTIVIDADES ASOCIADO AL PROGRAMA DE GARANTÍAS FOGAPE COVID 19</t>
  </si>
  <si>
    <t>DERECHOS DE GARANTÍA ASOCIADOS AL PROGRAMA FOGAPE COVID</t>
  </si>
  <si>
    <t>SOLICITUDES Y CURSES DE CRÉDITO ASOCIADOS AL PROGRAMA FOGAPE COVID</t>
  </si>
  <si>
    <t>SOLICITUDES Y CURSES DE CRÉDITO ASOCIADOS AL PROGRAMA FOGAPE COVID (*)</t>
  </si>
  <si>
    <t>Información al: 27/11/2020</t>
  </si>
  <si>
    <t>Actualización: 01/12/2020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</si>
</sst>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_);_(* \(#,##0\);_(* &quot;-&quot;_);_(@_)"/>
    <numFmt numFmtId="165" formatCode="_(* #,##0.00_);_(* \(#,##0.00\);_(* &quot;-&quot;??_);_(@_)"/>
    <numFmt numFmtId="166" formatCode="_-* #,##0_-;\-* #,##0_-;_-* &quot;-&quot;??_-;_-@_-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 Light"/>
      <family val="2"/>
      <scheme val="maj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i/>
      <sz val="11"/>
      <color theme="0"/>
      <name val="Calibri"/>
      <family val="2"/>
      <scheme val="minor"/>
    </font>
    <font>
      <i/>
      <sz val="11"/>
      <color theme="0" tint="-0.499984740745262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0"/>
      <name val="Calibri"/>
      <family val="2"/>
    </font>
    <font>
      <b/>
      <sz val="12"/>
      <color theme="1"/>
      <name val="Calibri"/>
      <family val="2"/>
    </font>
    <font>
      <b/>
      <sz val="12"/>
      <name val="Calibri"/>
      <family val="2"/>
    </font>
    <font>
      <b/>
      <sz val="11"/>
      <color rgb="FF0070C0"/>
      <name val="Calibri"/>
      <family val="2"/>
      <scheme val="minor"/>
    </font>
    <font>
      <b/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 tint="0.79998168889431442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5" fillId="0" borderId="0" applyNumberFormat="0" applyFill="0" applyBorder="0" applyAlignment="0" applyProtection="0"/>
    <xf numFmtId="165" fontId="1" fillId="0" borderId="0" applyFont="0" applyFill="0" applyBorder="0" applyAlignment="0" applyProtection="0"/>
  </cellStyleXfs>
  <cellXfs count="132">
    <xf numFmtId="0" fontId="0" fillId="0" borderId="0" xfId="0"/>
    <xf numFmtId="0" fontId="8" fillId="2" borderId="0" xfId="0" applyFont="1" applyFill="1" applyAlignment="1">
      <alignment vertical="center"/>
    </xf>
    <xf numFmtId="164" fontId="0" fillId="2" borderId="0" xfId="1" applyFont="1" applyFill="1"/>
    <xf numFmtId="164" fontId="0" fillId="2" borderId="2" xfId="1" applyFont="1" applyFill="1" applyBorder="1"/>
    <xf numFmtId="164" fontId="0" fillId="2" borderId="3" xfId="1" applyFont="1" applyFill="1" applyBorder="1"/>
    <xf numFmtId="164" fontId="9" fillId="2" borderId="3" xfId="1" applyFont="1" applyFill="1" applyBorder="1"/>
    <xf numFmtId="0" fontId="0" fillId="2" borderId="0" xfId="0" applyFill="1"/>
    <xf numFmtId="0" fontId="2" fillId="2" borderId="0" xfId="0" applyFont="1" applyFill="1"/>
    <xf numFmtId="164" fontId="2" fillId="2" borderId="0" xfId="0" applyNumberFormat="1" applyFont="1" applyFill="1"/>
    <xf numFmtId="164" fontId="2" fillId="2" borderId="2" xfId="0" applyNumberFormat="1" applyFont="1" applyFill="1" applyBorder="1"/>
    <xf numFmtId="164" fontId="2" fillId="2" borderId="3" xfId="0" applyNumberFormat="1" applyFont="1" applyFill="1" applyBorder="1"/>
    <xf numFmtId="164" fontId="10" fillId="2" borderId="3" xfId="0" applyNumberFormat="1" applyFont="1" applyFill="1" applyBorder="1"/>
    <xf numFmtId="164" fontId="2" fillId="2" borderId="0" xfId="0" applyNumberFormat="1" applyFont="1" applyFill="1"/>
    <xf numFmtId="0" fontId="7" fillId="2" borderId="0" xfId="0" applyFont="1" applyFill="1"/>
    <xf numFmtId="0" fontId="3" fillId="2" borderId="0" xfId="0" applyFont="1" applyFill="1"/>
    <xf numFmtId="0" fontId="9" fillId="2" borderId="0" xfId="0" applyFont="1" applyFill="1"/>
    <xf numFmtId="0" fontId="0" fillId="2" borderId="15" xfId="0" applyFill="1" applyBorder="1"/>
    <xf numFmtId="0" fontId="0" fillId="2" borderId="11" xfId="0" applyFill="1" applyBorder="1"/>
    <xf numFmtId="0" fontId="6" fillId="3" borderId="12" xfId="0" applyFont="1" applyFill="1" applyBorder="1" applyAlignment="1">
      <alignment horizontal="center"/>
    </xf>
    <xf numFmtId="0" fontId="6" fillId="3" borderId="13" xfId="0" applyFont="1" applyFill="1" applyBorder="1" applyAlignment="1">
      <alignment horizontal="center"/>
    </xf>
    <xf numFmtId="0" fontId="6" fillId="3" borderId="14" xfId="0" applyFont="1" applyFill="1" applyBorder="1" applyAlignment="1">
      <alignment horizontal="center"/>
    </xf>
    <xf numFmtId="0" fontId="12" fillId="3" borderId="12" xfId="0" applyFont="1" applyFill="1" applyBorder="1" applyAlignment="1">
      <alignment horizontal="center"/>
    </xf>
    <xf numFmtId="0" fontId="12" fillId="3" borderId="14" xfId="0" applyFont="1" applyFill="1" applyBorder="1" applyAlignment="1">
      <alignment horizontal="center"/>
    </xf>
    <xf numFmtId="0" fontId="11" fillId="2" borderId="0" xfId="0" applyFont="1" applyFill="1"/>
    <xf numFmtId="0" fontId="13" fillId="2" borderId="0" xfId="0" applyFont="1" applyFill="1"/>
    <xf numFmtId="164" fontId="13" fillId="2" borderId="0" xfId="1" applyFont="1" applyFill="1"/>
    <xf numFmtId="164" fontId="0" fillId="2" borderId="0" xfId="0" applyNumberFormat="1" applyFill="1"/>
    <xf numFmtId="0" fontId="13" fillId="2" borderId="2" xfId="0" applyFont="1" applyFill="1" applyBorder="1"/>
    <xf numFmtId="164" fontId="0" fillId="2" borderId="0" xfId="1" applyFont="1" applyFill="1" applyBorder="1"/>
    <xf numFmtId="164" fontId="9" fillId="2" borderId="0" xfId="1" applyFont="1" applyFill="1" applyBorder="1"/>
    <xf numFmtId="164" fontId="2" fillId="2" borderId="0" xfId="0" applyNumberFormat="1" applyFont="1" applyFill="1" applyBorder="1"/>
    <xf numFmtId="164" fontId="10" fillId="2" borderId="0" xfId="0" applyNumberFormat="1" applyFont="1" applyFill="1" applyBorder="1"/>
    <xf numFmtId="0" fontId="13" fillId="2" borderId="0" xfId="0" applyFont="1" applyFill="1" applyBorder="1"/>
    <xf numFmtId="0" fontId="0" fillId="2" borderId="0" xfId="0" applyFill="1" applyBorder="1"/>
    <xf numFmtId="164" fontId="13" fillId="2" borderId="3" xfId="1" applyFont="1" applyFill="1" applyBorder="1"/>
    <xf numFmtId="3" fontId="0" fillId="2" borderId="3" xfId="0" applyNumberFormat="1" applyFill="1" applyBorder="1"/>
    <xf numFmtId="3" fontId="0" fillId="2" borderId="0" xfId="0" applyNumberFormat="1" applyFill="1"/>
    <xf numFmtId="3" fontId="0" fillId="2" borderId="0" xfId="0" applyNumberFormat="1" applyFill="1" applyBorder="1"/>
    <xf numFmtId="3" fontId="0" fillId="2" borderId="17" xfId="0" applyNumberFormat="1" applyFill="1" applyBorder="1"/>
    <xf numFmtId="3" fontId="0" fillId="2" borderId="15" xfId="0" applyNumberFormat="1" applyFill="1" applyBorder="1"/>
    <xf numFmtId="3" fontId="0" fillId="2" borderId="19" xfId="0" applyNumberFormat="1" applyFill="1" applyBorder="1"/>
    <xf numFmtId="3" fontId="0" fillId="2" borderId="11" xfId="0" applyNumberFormat="1" applyFill="1" applyBorder="1"/>
    <xf numFmtId="3" fontId="9" fillId="2" borderId="3" xfId="0" applyNumberFormat="1" applyFont="1" applyFill="1" applyBorder="1"/>
    <xf numFmtId="3" fontId="9" fillId="2" borderId="17" xfId="0" applyNumberFormat="1" applyFont="1" applyFill="1" applyBorder="1"/>
    <xf numFmtId="3" fontId="9" fillId="2" borderId="19" xfId="0" applyNumberFormat="1" applyFont="1" applyFill="1" applyBorder="1"/>
    <xf numFmtId="0" fontId="3" fillId="0" borderId="0" xfId="0" applyFont="1"/>
    <xf numFmtId="0" fontId="14" fillId="2" borderId="0" xfId="0" applyFont="1" applyFill="1"/>
    <xf numFmtId="0" fontId="14" fillId="0" borderId="0" xfId="0" applyFont="1"/>
    <xf numFmtId="0" fontId="2" fillId="0" borderId="0" xfId="0" applyFont="1"/>
    <xf numFmtId="0" fontId="2" fillId="4" borderId="0" xfId="0" applyFont="1" applyFill="1"/>
    <xf numFmtId="0" fontId="0" fillId="4" borderId="0" xfId="0" applyFill="1"/>
    <xf numFmtId="166" fontId="16" fillId="3" borderId="20" xfId="4" applyNumberFormat="1" applyFont="1" applyFill="1" applyBorder="1" applyAlignment="1">
      <alignment horizontal="left" vertical="top" wrapText="1"/>
    </xf>
    <xf numFmtId="166" fontId="0" fillId="2" borderId="20" xfId="4" applyNumberFormat="1" applyFont="1" applyFill="1" applyBorder="1"/>
    <xf numFmtId="166" fontId="17" fillId="2" borderId="20" xfId="4" applyNumberFormat="1" applyFont="1" applyFill="1" applyBorder="1"/>
    <xf numFmtId="166" fontId="0" fillId="2" borderId="0" xfId="4" applyNumberFormat="1" applyFont="1" applyFill="1"/>
    <xf numFmtId="166" fontId="8" fillId="0" borderId="20" xfId="4" applyNumberFormat="1" applyFont="1" applyBorder="1"/>
    <xf numFmtId="166" fontId="18" fillId="2" borderId="20" xfId="4" applyNumberFormat="1" applyFont="1" applyFill="1" applyBorder="1"/>
    <xf numFmtId="166" fontId="8" fillId="2" borderId="20" xfId="4" applyNumberFormat="1" applyFont="1" applyFill="1" applyBorder="1"/>
    <xf numFmtId="164" fontId="9" fillId="2" borderId="0" xfId="1" applyFont="1" applyFill="1"/>
    <xf numFmtId="0" fontId="0" fillId="2" borderId="0" xfId="0" applyFill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3" fontId="0" fillId="2" borderId="2" xfId="0" applyNumberFormat="1" applyFill="1" applyBorder="1"/>
    <xf numFmtId="3" fontId="9" fillId="2" borderId="0" xfId="0" applyNumberFormat="1" applyFont="1" applyFill="1" applyBorder="1"/>
    <xf numFmtId="3" fontId="0" fillId="2" borderId="16" xfId="0" applyNumberFormat="1" applyFill="1" applyBorder="1"/>
    <xf numFmtId="3" fontId="9" fillId="2" borderId="15" xfId="0" applyNumberFormat="1" applyFont="1" applyFill="1" applyBorder="1"/>
    <xf numFmtId="3" fontId="0" fillId="2" borderId="18" xfId="0" applyNumberFormat="1" applyFill="1" applyBorder="1"/>
    <xf numFmtId="3" fontId="9" fillId="2" borderId="11" xfId="0" applyNumberFormat="1" applyFont="1" applyFill="1" applyBorder="1"/>
    <xf numFmtId="3" fontId="9" fillId="2" borderId="0" xfId="0" applyNumberFormat="1" applyFont="1" applyFill="1"/>
    <xf numFmtId="3" fontId="2" fillId="2" borderId="0" xfId="0" applyNumberFormat="1" applyFont="1" applyFill="1"/>
    <xf numFmtId="3" fontId="2" fillId="2" borderId="2" xfId="0" applyNumberFormat="1" applyFont="1" applyFill="1" applyBorder="1"/>
    <xf numFmtId="3" fontId="2" fillId="2" borderId="3" xfId="0" applyNumberFormat="1" applyFont="1" applyFill="1" applyBorder="1"/>
    <xf numFmtId="3" fontId="2" fillId="2" borderId="0" xfId="0" applyNumberFormat="1" applyFont="1" applyFill="1" applyBorder="1"/>
    <xf numFmtId="3" fontId="10" fillId="2" borderId="0" xfId="0" applyNumberFormat="1" applyFont="1" applyFill="1" applyBorder="1"/>
    <xf numFmtId="3" fontId="10" fillId="2" borderId="3" xfId="0" applyNumberFormat="1" applyFont="1" applyFill="1" applyBorder="1"/>
    <xf numFmtId="3" fontId="13" fillId="2" borderId="0" xfId="0" applyNumberFormat="1" applyFont="1" applyFill="1"/>
    <xf numFmtId="3" fontId="13" fillId="2" borderId="0" xfId="1" applyNumberFormat="1" applyFont="1" applyFill="1"/>
    <xf numFmtId="3" fontId="13" fillId="2" borderId="2" xfId="0" applyNumberFormat="1" applyFont="1" applyFill="1" applyBorder="1"/>
    <xf numFmtId="3" fontId="13" fillId="2" borderId="3" xfId="1" applyNumberFormat="1" applyFont="1" applyFill="1" applyBorder="1"/>
    <xf numFmtId="3" fontId="13" fillId="2" borderId="0" xfId="0" applyNumberFormat="1" applyFont="1" applyFill="1" applyBorder="1"/>
    <xf numFmtId="0" fontId="9" fillId="2" borderId="11" xfId="0" applyFont="1" applyFill="1" applyBorder="1"/>
    <xf numFmtId="166" fontId="16" fillId="3" borderId="20" xfId="4" applyNumberFormat="1" applyFont="1" applyFill="1" applyBorder="1" applyAlignment="1">
      <alignment horizontal="center" vertical="center" wrapText="1"/>
    </xf>
    <xf numFmtId="0" fontId="19" fillId="0" borderId="0" xfId="0" applyFont="1"/>
    <xf numFmtId="0" fontId="7" fillId="0" borderId="0" xfId="0" applyFont="1"/>
    <xf numFmtId="0" fontId="0" fillId="2" borderId="0" xfId="0" applyFont="1" applyFill="1"/>
    <xf numFmtId="0" fontId="0" fillId="0" borderId="0" xfId="0" applyFont="1"/>
    <xf numFmtId="0" fontId="15" fillId="0" borderId="0" xfId="3" applyFont="1"/>
    <xf numFmtId="0" fontId="8" fillId="2" borderId="0" xfId="0" applyFont="1" applyFill="1" applyAlignment="1">
      <alignment horizontal="left"/>
    </xf>
    <xf numFmtId="0" fontId="13" fillId="2" borderId="0" xfId="0" applyFont="1" applyFill="1" applyAlignment="1">
      <alignment horizontal="left"/>
    </xf>
    <xf numFmtId="166" fontId="0" fillId="2" borderId="0" xfId="4" applyNumberFormat="1" applyFont="1" applyFill="1" applyAlignment="1">
      <alignment horizontal="left"/>
    </xf>
    <xf numFmtId="0" fontId="0" fillId="0" borderId="0" xfId="0" applyAlignment="1">
      <alignment horizontal="left"/>
    </xf>
    <xf numFmtId="49" fontId="0" fillId="2" borderId="0" xfId="4" applyNumberFormat="1" applyFont="1" applyFill="1" applyAlignment="1">
      <alignment horizontal="left"/>
    </xf>
    <xf numFmtId="49" fontId="0" fillId="2" borderId="0" xfId="0" applyNumberFormat="1" applyFill="1" applyAlignment="1">
      <alignment horizontal="left"/>
    </xf>
    <xf numFmtId="49" fontId="0" fillId="0" borderId="0" xfId="0" applyNumberFormat="1" applyAlignment="1">
      <alignment horizontal="left"/>
    </xf>
    <xf numFmtId="0" fontId="0" fillId="2" borderId="0" xfId="0" applyFill="1" applyAlignment="1">
      <alignment horizontal="left" vertical="top" wrapText="1"/>
    </xf>
    <xf numFmtId="166" fontId="6" fillId="0" borderId="0" xfId="0" applyNumberFormat="1" applyFont="1" applyAlignment="1">
      <alignment horizontal="left"/>
    </xf>
    <xf numFmtId="0" fontId="8" fillId="2" borderId="0" xfId="0" applyFont="1" applyFill="1" applyAlignment="1">
      <alignment horizontal="left"/>
    </xf>
    <xf numFmtId="0" fontId="6" fillId="3" borderId="7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12" fillId="3" borderId="8" xfId="0" applyFont="1" applyFill="1" applyBorder="1" applyAlignment="1">
      <alignment horizontal="center" vertical="center" wrapText="1"/>
    </xf>
    <xf numFmtId="0" fontId="12" fillId="3" borderId="9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2" fillId="3" borderId="5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left"/>
    </xf>
    <xf numFmtId="0" fontId="5" fillId="3" borderId="0" xfId="0" applyFont="1" applyFill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 vertical="top" wrapText="1"/>
    </xf>
    <xf numFmtId="0" fontId="2" fillId="2" borderId="11" xfId="0" applyFont="1" applyFill="1" applyBorder="1" applyAlignment="1">
      <alignment horizontal="left"/>
    </xf>
    <xf numFmtId="0" fontId="0" fillId="2" borderId="0" xfId="0" applyFill="1" applyAlignment="1">
      <alignment horizontal="left"/>
    </xf>
    <xf numFmtId="0" fontId="2" fillId="2" borderId="0" xfId="0" applyFont="1" applyFill="1" applyAlignment="1">
      <alignment horizontal="left" vertical="top" wrapText="1"/>
    </xf>
    <xf numFmtId="0" fontId="2" fillId="2" borderId="0" xfId="0" applyFont="1" applyFill="1" applyAlignment="1">
      <alignment horizontal="left" vertical="center" wrapText="1"/>
    </xf>
    <xf numFmtId="0" fontId="0" fillId="2" borderId="0" xfId="0" applyFill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9" fontId="8" fillId="2" borderId="20" xfId="2" applyNumberFormat="1" applyFont="1" applyFill="1" applyBorder="1"/>
    <xf numFmtId="9" fontId="20" fillId="2" borderId="20" xfId="2" applyNumberFormat="1" applyFont="1" applyFill="1" applyBorder="1"/>
    <xf numFmtId="9" fontId="8" fillId="0" borderId="20" xfId="2" applyNumberFormat="1" applyFont="1" applyBorder="1"/>
    <xf numFmtId="9" fontId="20" fillId="0" borderId="20" xfId="2" applyNumberFormat="1" applyFont="1" applyBorder="1"/>
  </cellXfs>
  <cellStyles count="5">
    <cellStyle name="Hipervínculo" xfId="3" builtinId="8"/>
    <cellStyle name="Millares [0]" xfId="1" builtinId="6"/>
    <cellStyle name="Millares 2" xfId="4" xr:uid="{C8B8870D-7D15-44F5-A38F-0FAC4219327A}"/>
    <cellStyle name="Normal" xfId="0" builtinId="0"/>
    <cellStyle name="Porcentaje" xfId="2" builtinId="5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788670</xdr:colOff>
      <xdr:row>45</xdr:row>
      <xdr:rowOff>15240</xdr:rowOff>
    </xdr:from>
    <xdr:ext cx="184731" cy="264560"/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211742-C57A-487E-B5BE-917EDF1E3505}"/>
            </a:ext>
          </a:extLst>
        </xdr:cNvPr>
        <xdr:cNvSpPr txBox="1"/>
      </xdr:nvSpPr>
      <xdr:spPr>
        <a:xfrm>
          <a:off x="1026795" y="92449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0</xdr:col>
      <xdr:colOff>377190</xdr:colOff>
      <xdr:row>42</xdr:row>
      <xdr:rowOff>85725</xdr:rowOff>
    </xdr:from>
    <xdr:ext cx="6043781" cy="1125693"/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2D91973-BE55-43EA-9EDB-B8418282BD35}"/>
            </a:ext>
          </a:extLst>
        </xdr:cNvPr>
        <xdr:cNvSpPr txBox="1"/>
      </xdr:nvSpPr>
      <xdr:spPr>
        <a:xfrm>
          <a:off x="377190" y="8759078"/>
          <a:ext cx="6043781" cy="1125693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r>
            <a:rPr lang="es-CL" sz="1100" b="1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Notas: </a:t>
          </a:r>
          <a:r>
            <a:rPr lang="es-CL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(1) D</a:t>
          </a:r>
          <a:r>
            <a:rPr lang="es-CL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atos acumulados </a:t>
          </a:r>
          <a:r>
            <a:rPr lang="es-CL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al 27/11/2020</a:t>
          </a:r>
          <a:r>
            <a:rPr lang="es-CL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; (2) Definiciones: </a:t>
          </a:r>
          <a:r>
            <a:rPr lang="es-CL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a. Micro y Pequeñas Empresas : Empresas cuyas ventas netas anuales no superen las 25.000 UF. b. Medianas Empresas : Empresas cuyas ventas netas anuales superen las 25.000 UF y no excedan de 100.000 UF. c. Empresas Grandes I : Empresas cuyas ventas netas anuales superen las 100.000 UF y no excedan de 600.000 UF. d. Empresas Grandes II : Empresas cuyas ventas netas anuales superen las 600.000 UF y no excedan de 1.000.000 UF.</a:t>
          </a:r>
          <a:endParaRPr lang="es-CL" sz="1100"/>
        </a:p>
      </xdr:txBody>
    </xdr:sp>
    <xdr:clientData/>
  </xdr:oneCellAnchor>
  <xdr:oneCellAnchor>
    <xdr:from>
      <xdr:col>5</xdr:col>
      <xdr:colOff>0</xdr:colOff>
      <xdr:row>25</xdr:row>
      <xdr:rowOff>167640</xdr:rowOff>
    </xdr:from>
    <xdr:ext cx="184731" cy="264560"/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D3EB0CED-F5EF-4351-BDB7-284E9C2B7E40}"/>
            </a:ext>
          </a:extLst>
        </xdr:cNvPr>
        <xdr:cNvSpPr txBox="1"/>
      </xdr:nvSpPr>
      <xdr:spPr>
        <a:xfrm>
          <a:off x="6781800" y="51492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035633-444E-4B6C-830C-C13D770358A6}">
  <sheetPr>
    <tabColor theme="4"/>
  </sheetPr>
  <dimension ref="A2:M30"/>
  <sheetViews>
    <sheetView showGridLines="0" tabSelected="1" zoomScale="85" zoomScaleNormal="85" workbookViewId="0">
      <selection activeCell="I16" sqref="I16"/>
    </sheetView>
  </sheetViews>
  <sheetFormatPr baseColWidth="10" defaultColWidth="11.453125" defaultRowHeight="14.5" x14ac:dyDescent="0.35"/>
  <cols>
    <col min="1" max="1" width="5.7265625" style="83" customWidth="1"/>
    <col min="2" max="2" width="13.453125" style="84" customWidth="1"/>
    <col min="3" max="3" width="73" style="84" customWidth="1"/>
    <col min="4" max="16384" width="11.453125" style="84"/>
  </cols>
  <sheetData>
    <row r="2" spans="2:13" ht="15.5" x14ac:dyDescent="0.35">
      <c r="B2" s="45" t="s">
        <v>87</v>
      </c>
    </row>
    <row r="4" spans="2:13" x14ac:dyDescent="0.35">
      <c r="B4" s="13" t="s">
        <v>88</v>
      </c>
      <c r="C4" s="46"/>
      <c r="D4" s="46"/>
    </row>
    <row r="6" spans="2:13" x14ac:dyDescent="0.35">
      <c r="B6" s="85" t="s">
        <v>55</v>
      </c>
      <c r="C6" s="83" t="s">
        <v>56</v>
      </c>
    </row>
    <row r="7" spans="2:13" x14ac:dyDescent="0.35">
      <c r="B7" s="85" t="s">
        <v>57</v>
      </c>
      <c r="C7" s="83" t="s">
        <v>58</v>
      </c>
    </row>
    <row r="9" spans="2:13" x14ac:dyDescent="0.35">
      <c r="B9" s="82" t="s">
        <v>89</v>
      </c>
      <c r="C9" s="47"/>
      <c r="D9" s="47"/>
    </row>
    <row r="10" spans="2:13" x14ac:dyDescent="0.35">
      <c r="B10" s="81"/>
      <c r="C10" s="47"/>
      <c r="D10" s="47"/>
    </row>
    <row r="11" spans="2:13" x14ac:dyDescent="0.35">
      <c r="B11" s="85" t="s">
        <v>50</v>
      </c>
      <c r="C11" s="95" t="s">
        <v>59</v>
      </c>
      <c r="D11" s="95"/>
      <c r="E11" s="95"/>
      <c r="F11" s="95"/>
      <c r="G11" s="95"/>
      <c r="H11" s="95"/>
      <c r="I11" s="95"/>
      <c r="J11" s="95"/>
      <c r="K11" s="95"/>
      <c r="L11" s="95"/>
      <c r="M11" s="95"/>
    </row>
    <row r="12" spans="2:13" x14ac:dyDescent="0.35">
      <c r="B12" s="85" t="s">
        <v>3</v>
      </c>
      <c r="C12" s="95" t="s">
        <v>60</v>
      </c>
      <c r="D12" s="95"/>
      <c r="E12" s="95"/>
      <c r="F12" s="95"/>
      <c r="G12" s="95"/>
      <c r="H12" s="95"/>
      <c r="I12" s="95"/>
      <c r="J12" s="95"/>
      <c r="K12" s="95"/>
      <c r="L12" s="95"/>
      <c r="M12" s="95"/>
    </row>
    <row r="13" spans="2:13" x14ac:dyDescent="0.35">
      <c r="B13" s="85" t="s">
        <v>5</v>
      </c>
      <c r="C13" s="95" t="s">
        <v>61</v>
      </c>
      <c r="D13" s="95"/>
      <c r="E13" s="95"/>
      <c r="F13" s="95"/>
      <c r="G13" s="95"/>
      <c r="H13" s="95"/>
      <c r="I13" s="95"/>
      <c r="J13" s="95"/>
      <c r="K13" s="95"/>
      <c r="L13" s="95"/>
      <c r="M13" s="95"/>
    </row>
    <row r="14" spans="2:13" x14ac:dyDescent="0.35">
      <c r="B14" s="85"/>
      <c r="C14" s="86"/>
      <c r="D14" s="86"/>
      <c r="E14" s="86"/>
      <c r="F14" s="86"/>
      <c r="G14" s="86"/>
      <c r="H14" s="86"/>
      <c r="I14" s="86"/>
      <c r="J14" s="86"/>
      <c r="K14" s="86"/>
      <c r="L14" s="86"/>
      <c r="M14" s="86"/>
    </row>
    <row r="15" spans="2:13" x14ac:dyDescent="0.35">
      <c r="B15" s="84" t="s">
        <v>91</v>
      </c>
    </row>
    <row r="16" spans="2:13" x14ac:dyDescent="0.35">
      <c r="B16" s="83" t="s">
        <v>92</v>
      </c>
    </row>
    <row r="30" spans="1:1" x14ac:dyDescent="0.35">
      <c r="A30" s="24"/>
    </row>
  </sheetData>
  <mergeCells count="3">
    <mergeCell ref="C11:M11"/>
    <mergeCell ref="C12:M12"/>
    <mergeCell ref="C13:M13"/>
  </mergeCells>
  <hyperlinks>
    <hyperlink ref="B6" location="'Derechos de Garantía'!B7" display="Tabla 1" xr:uid="{D90E6927-C52C-46B2-94B5-958C546B7DF5}"/>
    <hyperlink ref="B7" location="'Derechos de Garantía'!B28" display="Tabla 2" xr:uid="{23A31FFF-28FD-4ED7-8658-43C6A9290596}"/>
    <hyperlink ref="B11" location="'Solicitudes y Curses'!A1" display="Tabla 3" xr:uid="{03214C8A-F7DB-49B7-BB09-6C8A04F77C47}"/>
    <hyperlink ref="B12" location="'Solicitudes y Curses'!B23" display="Tabla 4" xr:uid="{96D109D5-46BD-4315-A5F2-51F5A005DD0E}"/>
    <hyperlink ref="B13" location="Detalle!A1" display="Tabla 5" xr:uid="{A526160F-0160-43DE-845B-FE9DC8ADEB4D}"/>
  </hyperlink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C86F2D-AE9D-4378-8562-1245EF09B820}">
  <dimension ref="A2:E54"/>
  <sheetViews>
    <sheetView showGridLines="0" zoomScale="85" zoomScaleNormal="85" workbookViewId="0">
      <selection activeCell="I37" sqref="I37"/>
    </sheetView>
  </sheetViews>
  <sheetFormatPr baseColWidth="10" defaultRowHeight="14.5" x14ac:dyDescent="0.35"/>
  <cols>
    <col min="1" max="1" width="5.7265625" style="6" customWidth="1"/>
    <col min="2" max="2" width="42.453125" bestFit="1" customWidth="1"/>
    <col min="3" max="4" width="18.26953125" customWidth="1"/>
  </cols>
  <sheetData>
    <row r="2" spans="2:5" x14ac:dyDescent="0.35">
      <c r="B2" s="48" t="s">
        <v>88</v>
      </c>
    </row>
    <row r="4" spans="2:5" x14ac:dyDescent="0.35">
      <c r="B4" s="48" t="s">
        <v>62</v>
      </c>
    </row>
    <row r="5" spans="2:5" x14ac:dyDescent="0.35">
      <c r="B5" s="49" t="s">
        <v>56</v>
      </c>
      <c r="C5" s="50"/>
      <c r="D5" s="50"/>
      <c r="E5" s="50"/>
    </row>
    <row r="6" spans="2:5" x14ac:dyDescent="0.35">
      <c r="B6" s="50" t="s">
        <v>63</v>
      </c>
      <c r="C6" s="50"/>
      <c r="D6" s="50"/>
      <c r="E6" s="50"/>
    </row>
    <row r="8" spans="2:5" ht="31" x14ac:dyDescent="0.35">
      <c r="B8" s="51" t="s">
        <v>2</v>
      </c>
      <c r="C8" s="80" t="s">
        <v>64</v>
      </c>
      <c r="D8" s="80" t="s">
        <v>65</v>
      </c>
      <c r="E8" s="80" t="s">
        <v>66</v>
      </c>
    </row>
    <row r="9" spans="2:5" x14ac:dyDescent="0.35">
      <c r="B9" s="52" t="s">
        <v>67</v>
      </c>
      <c r="C9" s="57">
        <v>52000000</v>
      </c>
      <c r="D9" s="57">
        <v>50661024.354799993</v>
      </c>
      <c r="E9" s="128">
        <f>D9/C9</f>
        <v>0.97425046836153828</v>
      </c>
    </row>
    <row r="10" spans="2:5" x14ac:dyDescent="0.35">
      <c r="B10" s="52" t="s">
        <v>68</v>
      </c>
      <c r="C10" s="57">
        <v>1670721.50134</v>
      </c>
      <c r="D10" s="57">
        <v>1154715.1697999998</v>
      </c>
      <c r="E10" s="128">
        <f t="shared" ref="E10:E20" si="0">D10/C10</f>
        <v>0.69114760830806454</v>
      </c>
    </row>
    <row r="11" spans="2:5" x14ac:dyDescent="0.35">
      <c r="B11" s="52" t="s">
        <v>69</v>
      </c>
      <c r="C11" s="57">
        <v>44100000</v>
      </c>
      <c r="D11" s="57">
        <v>42589443.361000001</v>
      </c>
      <c r="E11" s="128">
        <f t="shared" si="0"/>
        <v>0.96574701498866211</v>
      </c>
    </row>
    <row r="12" spans="2:5" x14ac:dyDescent="0.35">
      <c r="B12" s="52" t="s">
        <v>70</v>
      </c>
      <c r="C12" s="57">
        <v>16573000</v>
      </c>
      <c r="D12" s="57">
        <v>16041385.185800001</v>
      </c>
      <c r="E12" s="128">
        <f t="shared" si="0"/>
        <v>0.96792283749472041</v>
      </c>
    </row>
    <row r="13" spans="2:5" x14ac:dyDescent="0.35">
      <c r="B13" s="52" t="s">
        <v>71</v>
      </c>
      <c r="C13" s="57">
        <v>49800000</v>
      </c>
      <c r="D13" s="57">
        <v>48733356.610399999</v>
      </c>
      <c r="E13" s="128">
        <f t="shared" si="0"/>
        <v>0.97858145804016061</v>
      </c>
    </row>
    <row r="14" spans="2:5" x14ac:dyDescent="0.35">
      <c r="B14" s="52" t="s">
        <v>72</v>
      </c>
      <c r="C14" s="57">
        <v>21576100.035999998</v>
      </c>
      <c r="D14" s="57">
        <v>20840883.461699996</v>
      </c>
      <c r="E14" s="128">
        <f t="shared" si="0"/>
        <v>0.96592449177222561</v>
      </c>
    </row>
    <row r="15" spans="2:5" x14ac:dyDescent="0.35">
      <c r="B15" s="52" t="s">
        <v>73</v>
      </c>
      <c r="C15" s="57">
        <v>2118000</v>
      </c>
      <c r="D15" s="57">
        <v>1685434.6940000001</v>
      </c>
      <c r="E15" s="128">
        <f t="shared" si="0"/>
        <v>0.79576708876298397</v>
      </c>
    </row>
    <row r="16" spans="2:5" x14ac:dyDescent="0.35">
      <c r="B16" s="52" t="s">
        <v>74</v>
      </c>
      <c r="C16" s="57">
        <v>57822500.100000001</v>
      </c>
      <c r="D16" s="57">
        <v>55164126.713200003</v>
      </c>
      <c r="E16" s="128">
        <f t="shared" si="0"/>
        <v>0.95402527766522505</v>
      </c>
    </row>
    <row r="17" spans="1:5" x14ac:dyDescent="0.35">
      <c r="B17" s="52" t="s">
        <v>75</v>
      </c>
      <c r="C17" s="57">
        <v>1659000</v>
      </c>
      <c r="D17" s="57">
        <v>1403293.7838999999</v>
      </c>
      <c r="E17" s="128">
        <f t="shared" si="0"/>
        <v>0.84586725973477994</v>
      </c>
    </row>
    <row r="18" spans="1:5" x14ac:dyDescent="0.35">
      <c r="B18" s="52" t="s">
        <v>76</v>
      </c>
      <c r="C18" s="57">
        <v>856933.33600000001</v>
      </c>
      <c r="D18" s="57">
        <v>758242.18709999998</v>
      </c>
      <c r="E18" s="128">
        <f t="shared" si="0"/>
        <v>0.88483217450651253</v>
      </c>
    </row>
    <row r="19" spans="1:5" x14ac:dyDescent="0.35">
      <c r="B19" s="52" t="s">
        <v>0</v>
      </c>
      <c r="C19" s="57">
        <v>83537.360000000015</v>
      </c>
      <c r="D19" s="57">
        <v>65287.081099999981</v>
      </c>
      <c r="E19" s="128">
        <f t="shared" si="0"/>
        <v>0.78153153391488517</v>
      </c>
    </row>
    <row r="20" spans="1:5" ht="15.5" x14ac:dyDescent="0.35">
      <c r="B20" s="53" t="s">
        <v>4</v>
      </c>
      <c r="C20" s="56">
        <f>SUM(C9:C19)</f>
        <v>248259792.33333999</v>
      </c>
      <c r="D20" s="56">
        <f>SUM(D9:D19)</f>
        <v>239097192.60279998</v>
      </c>
      <c r="E20" s="129">
        <f t="shared" si="0"/>
        <v>0.96309269558142008</v>
      </c>
    </row>
    <row r="21" spans="1:5" s="89" customFormat="1" x14ac:dyDescent="0.35">
      <c r="A21" s="87"/>
      <c r="B21" s="88" t="s">
        <v>84</v>
      </c>
      <c r="C21" s="94">
        <f>SUM(C9:C19)-C20</f>
        <v>0</v>
      </c>
      <c r="D21" s="94">
        <f>SUM(D9:D19)-D20</f>
        <v>0</v>
      </c>
    </row>
    <row r="22" spans="1:5" s="89" customFormat="1" x14ac:dyDescent="0.35">
      <c r="A22" s="87"/>
      <c r="B22" s="88" t="str">
        <f>Indice!B15</f>
        <v>Información al: 27/11/2020</v>
      </c>
    </row>
    <row r="23" spans="1:5" x14ac:dyDescent="0.35">
      <c r="B23" s="54"/>
    </row>
    <row r="24" spans="1:5" x14ac:dyDescent="0.35">
      <c r="B24" s="48" t="s">
        <v>77</v>
      </c>
    </row>
    <row r="25" spans="1:5" x14ac:dyDescent="0.35">
      <c r="B25" s="49" t="s">
        <v>58</v>
      </c>
      <c r="C25" s="50"/>
      <c r="D25" s="50"/>
      <c r="E25" s="50"/>
    </row>
    <row r="26" spans="1:5" x14ac:dyDescent="0.35">
      <c r="B26" s="50" t="s">
        <v>63</v>
      </c>
      <c r="C26" s="50"/>
      <c r="D26" s="50"/>
      <c r="E26" s="50"/>
    </row>
    <row r="28" spans="1:5" ht="31" x14ac:dyDescent="0.35">
      <c r="B28" s="51" t="s">
        <v>78</v>
      </c>
      <c r="C28" s="80" t="s">
        <v>64</v>
      </c>
      <c r="D28" s="80" t="s">
        <v>65</v>
      </c>
      <c r="E28" s="80" t="s">
        <v>66</v>
      </c>
    </row>
    <row r="29" spans="1:5" x14ac:dyDescent="0.35">
      <c r="B29" s="52" t="s">
        <v>79</v>
      </c>
      <c r="C29" s="55">
        <v>85603798.060499996</v>
      </c>
      <c r="D29" s="55">
        <v>83985203.234999999</v>
      </c>
      <c r="E29" s="128">
        <f t="shared" ref="E29:E33" si="1">D29/C29</f>
        <v>0.98109202088958647</v>
      </c>
    </row>
    <row r="30" spans="1:5" x14ac:dyDescent="0.35">
      <c r="B30" s="52" t="s">
        <v>1</v>
      </c>
      <c r="C30" s="55">
        <v>66624239.299500003</v>
      </c>
      <c r="D30" s="55">
        <v>64858218.883499987</v>
      </c>
      <c r="E30" s="128">
        <f t="shared" si="1"/>
        <v>0.97349282431486961</v>
      </c>
    </row>
    <row r="31" spans="1:5" x14ac:dyDescent="0.35">
      <c r="B31" s="52" t="s">
        <v>80</v>
      </c>
      <c r="C31" s="55">
        <v>75675000</v>
      </c>
      <c r="D31" s="55">
        <v>73202606.860699996</v>
      </c>
      <c r="E31" s="128">
        <f t="shared" si="1"/>
        <v>0.96732879895209778</v>
      </c>
    </row>
    <row r="32" spans="1:5" x14ac:dyDescent="0.35">
      <c r="B32" s="52" t="s">
        <v>81</v>
      </c>
      <c r="C32" s="55">
        <v>20356754.973340001</v>
      </c>
      <c r="D32" s="55">
        <v>17051163.623599999</v>
      </c>
      <c r="E32" s="128">
        <f t="shared" si="1"/>
        <v>0.83761698001134599</v>
      </c>
    </row>
    <row r="33" spans="1:5" ht="15.5" x14ac:dyDescent="0.35">
      <c r="B33" s="53" t="s">
        <v>4</v>
      </c>
      <c r="C33" s="56">
        <f>SUM(C29:C32)</f>
        <v>248259792.33334002</v>
      </c>
      <c r="D33" s="56">
        <f>SUM(D29:D32)</f>
        <v>239097192.60280001</v>
      </c>
      <c r="E33" s="129">
        <f t="shared" si="1"/>
        <v>0.96309269558142008</v>
      </c>
    </row>
    <row r="34" spans="1:5" x14ac:dyDescent="0.35">
      <c r="C34" s="94">
        <f>SUM(C29:C32)-C33</f>
        <v>0</v>
      </c>
      <c r="D34" s="94">
        <f>SUM(D29:D32)-D33</f>
        <v>0</v>
      </c>
    </row>
    <row r="35" spans="1:5" x14ac:dyDescent="0.35">
      <c r="B35" s="50" t="s">
        <v>82</v>
      </c>
      <c r="C35" s="50"/>
      <c r="D35" s="50"/>
      <c r="E35" s="50"/>
    </row>
    <row r="37" spans="1:5" ht="31" x14ac:dyDescent="0.35">
      <c r="B37" s="51" t="s">
        <v>78</v>
      </c>
      <c r="C37" s="80" t="s">
        <v>64</v>
      </c>
      <c r="D37" s="80" t="s">
        <v>65</v>
      </c>
      <c r="E37" s="80" t="s">
        <v>66</v>
      </c>
    </row>
    <row r="38" spans="1:5" x14ac:dyDescent="0.35">
      <c r="A38" s="24"/>
      <c r="B38" s="52" t="s">
        <v>79</v>
      </c>
      <c r="C38" s="128">
        <f>C29/C$33</f>
        <v>0.34481539380955911</v>
      </c>
      <c r="D38" s="128">
        <f>D29/D$33</f>
        <v>0.35125967946650188</v>
      </c>
      <c r="E38" s="130">
        <f>E29</f>
        <v>0.98109202088958647</v>
      </c>
    </row>
    <row r="39" spans="1:5" x14ac:dyDescent="0.35">
      <c r="B39" s="52" t="s">
        <v>1</v>
      </c>
      <c r="C39" s="128">
        <f t="shared" ref="C39:D39" si="2">C30/C$33</f>
        <v>0.26836500052349682</v>
      </c>
      <c r="D39" s="128">
        <f t="shared" si="2"/>
        <v>0.27126298798181891</v>
      </c>
      <c r="E39" s="130">
        <f t="shared" ref="E39:E42" si="3">E30</f>
        <v>0.97349282431486961</v>
      </c>
    </row>
    <row r="40" spans="1:5" x14ac:dyDescent="0.35">
      <c r="B40" s="52" t="s">
        <v>80</v>
      </c>
      <c r="C40" s="128">
        <f t="shared" ref="C40:D40" si="4">C31/C$33</f>
        <v>0.30482181302395794</v>
      </c>
      <c r="D40" s="128">
        <f t="shared" si="4"/>
        <v>0.30616255282556898</v>
      </c>
      <c r="E40" s="130">
        <f t="shared" si="3"/>
        <v>0.96732879895209778</v>
      </c>
    </row>
    <row r="41" spans="1:5" x14ac:dyDescent="0.35">
      <c r="B41" s="52" t="s">
        <v>81</v>
      </c>
      <c r="C41" s="128">
        <f t="shared" ref="C41:D41" si="5">C32/C$33</f>
        <v>8.1997792642986081E-2</v>
      </c>
      <c r="D41" s="128">
        <f t="shared" si="5"/>
        <v>7.1314779726110084E-2</v>
      </c>
      <c r="E41" s="130">
        <f t="shared" si="3"/>
        <v>0.83761698001134599</v>
      </c>
    </row>
    <row r="42" spans="1:5" ht="15.5" x14ac:dyDescent="0.35">
      <c r="B42" s="53" t="s">
        <v>83</v>
      </c>
      <c r="C42" s="129">
        <f t="shared" ref="C42:D42" si="6">C33/C$33</f>
        <v>1</v>
      </c>
      <c r="D42" s="129">
        <f t="shared" si="6"/>
        <v>1</v>
      </c>
      <c r="E42" s="131">
        <f t="shared" si="3"/>
        <v>0.96309269558142008</v>
      </c>
    </row>
    <row r="50" spans="2:2" x14ac:dyDescent="0.35">
      <c r="B50" s="90" t="str">
        <f>+B21</f>
        <v>Fuente: Fogape</v>
      </c>
    </row>
    <row r="51" spans="2:2" x14ac:dyDescent="0.35">
      <c r="B51" s="90" t="str">
        <f>Indice!B15</f>
        <v>Información al: 27/11/2020</v>
      </c>
    </row>
    <row r="52" spans="2:2" x14ac:dyDescent="0.35">
      <c r="B52" s="91" t="str">
        <f>+Indice!B16</f>
        <v>Actualización: 01/12/2020</v>
      </c>
    </row>
    <row r="53" spans="2:2" x14ac:dyDescent="0.35">
      <c r="B53" s="92"/>
    </row>
    <row r="54" spans="2:2" x14ac:dyDescent="0.35">
      <c r="B54" s="89"/>
    </row>
  </sheetData>
  <conditionalFormatting sqref="C21">
    <cfRule type="cellIs" dxfId="5" priority="5" operator="lessThan">
      <formula>0</formula>
    </cfRule>
    <cfRule type="cellIs" dxfId="4" priority="6" operator="greaterThan">
      <formula>0</formula>
    </cfRule>
  </conditionalFormatting>
  <conditionalFormatting sqref="D21">
    <cfRule type="cellIs" dxfId="3" priority="3" operator="lessThan">
      <formula>0</formula>
    </cfRule>
    <cfRule type="cellIs" dxfId="2" priority="4" operator="greaterThan">
      <formula>0</formula>
    </cfRule>
  </conditionalFormatting>
  <conditionalFormatting sqref="C34:D34">
    <cfRule type="cellIs" dxfId="1" priority="1" operator="lessThan">
      <formula>0</formula>
    </cfRule>
    <cfRule type="cellIs" dxfId="0" priority="2" operator="greaterThan">
      <formula>0</formula>
    </cfRule>
  </conditionalFormatting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0C5744-9852-44A3-8EE9-8C05026BBACC}">
  <dimension ref="B2:X70"/>
  <sheetViews>
    <sheetView topLeftCell="A4" zoomScale="80" zoomScaleNormal="80" workbookViewId="0">
      <selection activeCell="B1" sqref="B1"/>
    </sheetView>
  </sheetViews>
  <sheetFormatPr baseColWidth="10" defaultColWidth="11.453125" defaultRowHeight="14.5" x14ac:dyDescent="0.35"/>
  <cols>
    <col min="1" max="1" width="5.7265625" style="6" customWidth="1"/>
    <col min="2" max="2" width="28.7265625" style="6" customWidth="1"/>
    <col min="3" max="3" width="11.453125" style="6"/>
    <col min="4" max="4" width="18.54296875" style="6" bestFit="1" customWidth="1"/>
    <col min="5" max="5" width="8.81640625" style="6" bestFit="1" customWidth="1"/>
    <col min="6" max="6" width="16.7265625" style="6" bestFit="1" customWidth="1"/>
    <col min="7" max="7" width="8.81640625" style="6" bestFit="1" customWidth="1"/>
    <col min="8" max="8" width="18.54296875" style="6" bestFit="1" customWidth="1"/>
    <col min="9" max="9" width="8.81640625" style="6" bestFit="1" customWidth="1"/>
    <col min="10" max="10" width="18.54296875" style="6" bestFit="1" customWidth="1"/>
    <col min="11" max="11" width="8.81640625" style="6" bestFit="1" customWidth="1"/>
    <col min="12" max="12" width="15.7265625" style="6" bestFit="1" customWidth="1"/>
    <col min="13" max="13" width="9.1796875" style="15" bestFit="1" customWidth="1"/>
    <col min="14" max="14" width="19.26953125" style="15" bestFit="1" customWidth="1"/>
    <col min="15" max="15" width="9.54296875" style="6" bestFit="1" customWidth="1"/>
    <col min="16" max="16" width="18.54296875" style="6" bestFit="1" customWidth="1"/>
    <col min="17" max="17" width="8.81640625" style="6" bestFit="1" customWidth="1"/>
    <col min="18" max="18" width="16.7265625" style="6" bestFit="1" customWidth="1"/>
    <col min="19" max="19" width="8.81640625" style="6" bestFit="1" customWidth="1"/>
    <col min="20" max="20" width="16.7265625" style="6" bestFit="1" customWidth="1"/>
    <col min="21" max="21" width="8.81640625" style="6" bestFit="1" customWidth="1"/>
    <col min="22" max="22" width="16.7265625" style="6" bestFit="1" customWidth="1"/>
    <col min="23" max="23" width="9.1796875" style="15" bestFit="1" customWidth="1"/>
    <col min="24" max="24" width="19.26953125" style="15" bestFit="1" customWidth="1"/>
    <col min="25" max="16384" width="11.453125" style="6"/>
  </cols>
  <sheetData>
    <row r="2" spans="2:24" x14ac:dyDescent="0.35">
      <c r="B2" s="7" t="s">
        <v>90</v>
      </c>
    </row>
    <row r="3" spans="2:24" x14ac:dyDescent="0.35">
      <c r="B3" s="7"/>
    </row>
    <row r="4" spans="2:24" x14ac:dyDescent="0.35">
      <c r="B4" s="7" t="s">
        <v>50</v>
      </c>
    </row>
    <row r="5" spans="2:24" x14ac:dyDescent="0.35">
      <c r="B5" s="106" t="s">
        <v>46</v>
      </c>
      <c r="C5" s="106"/>
      <c r="D5" s="106"/>
      <c r="E5" s="106"/>
      <c r="F5" s="106"/>
      <c r="G5" s="106"/>
      <c r="H5" s="106"/>
      <c r="I5" s="106"/>
      <c r="J5" s="106"/>
      <c r="K5" s="106"/>
      <c r="L5" s="106"/>
    </row>
    <row r="6" spans="2:24" x14ac:dyDescent="0.35">
      <c r="B6" s="107" t="s">
        <v>2</v>
      </c>
      <c r="C6" s="109" t="s">
        <v>6</v>
      </c>
      <c r="D6" s="109"/>
      <c r="E6" s="111" t="s">
        <v>7</v>
      </c>
      <c r="F6" s="117"/>
      <c r="G6" s="109" t="s">
        <v>8</v>
      </c>
      <c r="H6" s="109"/>
      <c r="I6" s="101" t="s">
        <v>9</v>
      </c>
      <c r="J6" s="99"/>
      <c r="K6" s="99"/>
      <c r="L6" s="99"/>
      <c r="M6" s="99"/>
      <c r="N6" s="100"/>
      <c r="O6" s="99" t="s">
        <v>10</v>
      </c>
      <c r="P6" s="100"/>
      <c r="Q6" s="101" t="s">
        <v>11</v>
      </c>
      <c r="R6" s="99"/>
      <c r="S6" s="99"/>
      <c r="T6" s="99"/>
      <c r="U6" s="99"/>
      <c r="V6" s="99"/>
      <c r="W6" s="99"/>
      <c r="X6" s="100"/>
    </row>
    <row r="7" spans="2:24" x14ac:dyDescent="0.35">
      <c r="B7" s="107"/>
      <c r="C7" s="110"/>
      <c r="D7" s="110"/>
      <c r="E7" s="111"/>
      <c r="F7" s="117"/>
      <c r="G7" s="110"/>
      <c r="H7" s="110"/>
      <c r="I7" s="96" t="s">
        <v>12</v>
      </c>
      <c r="J7" s="98"/>
      <c r="K7" s="98" t="s">
        <v>13</v>
      </c>
      <c r="L7" s="98"/>
      <c r="M7" s="102" t="s">
        <v>4</v>
      </c>
      <c r="N7" s="103"/>
      <c r="O7" s="98" t="s">
        <v>14</v>
      </c>
      <c r="P7" s="97"/>
      <c r="Q7" s="96" t="s">
        <v>15</v>
      </c>
      <c r="R7" s="98"/>
      <c r="S7" s="98" t="s">
        <v>16</v>
      </c>
      <c r="T7" s="98"/>
      <c r="U7" s="98" t="s">
        <v>17</v>
      </c>
      <c r="V7" s="98"/>
      <c r="W7" s="102" t="s">
        <v>4</v>
      </c>
      <c r="X7" s="103"/>
    </row>
    <row r="8" spans="2:24" ht="45" customHeight="1" x14ac:dyDescent="0.35">
      <c r="B8" s="107"/>
      <c r="C8" s="110"/>
      <c r="D8" s="110"/>
      <c r="E8" s="113"/>
      <c r="F8" s="114"/>
      <c r="G8" s="110"/>
      <c r="H8" s="110"/>
      <c r="I8" s="96"/>
      <c r="J8" s="98"/>
      <c r="K8" s="98"/>
      <c r="L8" s="98"/>
      <c r="M8" s="104"/>
      <c r="N8" s="105"/>
      <c r="O8" s="98"/>
      <c r="P8" s="97"/>
      <c r="Q8" s="96"/>
      <c r="R8" s="98"/>
      <c r="S8" s="98"/>
      <c r="T8" s="98"/>
      <c r="U8" s="98"/>
      <c r="V8" s="98"/>
      <c r="W8" s="104"/>
      <c r="X8" s="105"/>
    </row>
    <row r="9" spans="2:24" x14ac:dyDescent="0.35">
      <c r="B9" s="108"/>
      <c r="C9" s="18" t="s">
        <v>18</v>
      </c>
      <c r="D9" s="18" t="s">
        <v>19</v>
      </c>
      <c r="E9" s="19" t="s">
        <v>18</v>
      </c>
      <c r="F9" s="20" t="s">
        <v>19</v>
      </c>
      <c r="G9" s="18" t="s">
        <v>18</v>
      </c>
      <c r="H9" s="18" t="s">
        <v>19</v>
      </c>
      <c r="I9" s="19" t="s">
        <v>18</v>
      </c>
      <c r="J9" s="18" t="s">
        <v>19</v>
      </c>
      <c r="K9" s="18" t="s">
        <v>18</v>
      </c>
      <c r="L9" s="18" t="s">
        <v>19</v>
      </c>
      <c r="M9" s="21" t="s">
        <v>18</v>
      </c>
      <c r="N9" s="22" t="s">
        <v>19</v>
      </c>
      <c r="O9" s="18" t="s">
        <v>18</v>
      </c>
      <c r="P9" s="20" t="s">
        <v>19</v>
      </c>
      <c r="Q9" s="19" t="s">
        <v>18</v>
      </c>
      <c r="R9" s="18" t="s">
        <v>19</v>
      </c>
      <c r="S9" s="18" t="s">
        <v>18</v>
      </c>
      <c r="T9" s="18" t="s">
        <v>19</v>
      </c>
      <c r="U9" s="18" t="s">
        <v>18</v>
      </c>
      <c r="V9" s="18" t="s">
        <v>19</v>
      </c>
      <c r="W9" s="21" t="s">
        <v>18</v>
      </c>
      <c r="X9" s="22" t="s">
        <v>19</v>
      </c>
    </row>
    <row r="10" spans="2:24" x14ac:dyDescent="0.35">
      <c r="B10" s="1" t="s">
        <v>20</v>
      </c>
      <c r="C10" s="2">
        <v>42417</v>
      </c>
      <c r="D10" s="2">
        <v>79932017.385191008</v>
      </c>
      <c r="E10" s="3">
        <v>81</v>
      </c>
      <c r="F10" s="4">
        <v>78690.323861630779</v>
      </c>
      <c r="G10" s="2">
        <v>329</v>
      </c>
      <c r="H10" s="2">
        <v>3013633.3495921395</v>
      </c>
      <c r="I10" s="3">
        <v>1533</v>
      </c>
      <c r="J10" s="28">
        <v>5539231.9248036537</v>
      </c>
      <c r="K10" s="28">
        <v>0</v>
      </c>
      <c r="L10" s="28">
        <v>0</v>
      </c>
      <c r="M10" s="29">
        <v>1533</v>
      </c>
      <c r="N10" s="5">
        <v>5539231.9248036537</v>
      </c>
      <c r="O10" s="28">
        <v>38768</v>
      </c>
      <c r="P10" s="4">
        <v>64188267.992534973</v>
      </c>
      <c r="Q10" s="3">
        <v>3</v>
      </c>
      <c r="R10" s="28">
        <v>19131.38678079774</v>
      </c>
      <c r="S10" s="28">
        <v>303</v>
      </c>
      <c r="T10" s="28">
        <v>1353133.5143288916</v>
      </c>
      <c r="U10" s="28">
        <v>1400</v>
      </c>
      <c r="V10" s="28">
        <v>5739928.8932889169</v>
      </c>
      <c r="W10" s="29">
        <v>1706</v>
      </c>
      <c r="X10" s="5">
        <v>7112193.7943986058</v>
      </c>
    </row>
    <row r="11" spans="2:24" x14ac:dyDescent="0.35">
      <c r="B11" s="1" t="s">
        <v>21</v>
      </c>
      <c r="C11" s="2">
        <v>425</v>
      </c>
      <c r="D11" s="2">
        <v>2513358.1374922786</v>
      </c>
      <c r="E11" s="3">
        <v>0</v>
      </c>
      <c r="F11" s="4">
        <v>0</v>
      </c>
      <c r="G11" s="2">
        <v>59</v>
      </c>
      <c r="H11" s="2">
        <v>436850.56697846809</v>
      </c>
      <c r="I11" s="3">
        <v>5</v>
      </c>
      <c r="J11" s="28">
        <v>18786.677109071657</v>
      </c>
      <c r="K11" s="28">
        <v>0</v>
      </c>
      <c r="L11" s="28">
        <v>0</v>
      </c>
      <c r="M11" s="29">
        <v>5</v>
      </c>
      <c r="N11" s="5">
        <v>18786.677109071657</v>
      </c>
      <c r="O11" s="28">
        <v>274</v>
      </c>
      <c r="P11" s="4">
        <v>1547481.6373157871</v>
      </c>
      <c r="Q11" s="3">
        <v>25</v>
      </c>
      <c r="R11" s="28">
        <v>186005.33886339571</v>
      </c>
      <c r="S11" s="28">
        <v>19</v>
      </c>
      <c r="T11" s="28">
        <v>91865.127515001775</v>
      </c>
      <c r="U11" s="28">
        <v>43</v>
      </c>
      <c r="V11" s="28">
        <v>232368.78971055421</v>
      </c>
      <c r="W11" s="29">
        <v>87</v>
      </c>
      <c r="X11" s="5">
        <v>510239.25608895166</v>
      </c>
    </row>
    <row r="12" spans="2:24" x14ac:dyDescent="0.35">
      <c r="B12" s="6" t="s">
        <v>85</v>
      </c>
      <c r="C12" s="2">
        <v>245057</v>
      </c>
      <c r="D12" s="2">
        <v>130985579.09573692</v>
      </c>
      <c r="E12" s="3">
        <v>0</v>
      </c>
      <c r="F12" s="4">
        <v>0</v>
      </c>
      <c r="G12" s="2">
        <v>19422</v>
      </c>
      <c r="H12" s="2">
        <v>20369407.883820433</v>
      </c>
      <c r="I12" s="3">
        <v>11866</v>
      </c>
      <c r="J12" s="28">
        <v>11604988.086695861</v>
      </c>
      <c r="K12" s="28">
        <v>15790</v>
      </c>
      <c r="L12" s="28">
        <v>10253193.550826753</v>
      </c>
      <c r="M12" s="29">
        <v>27656</v>
      </c>
      <c r="N12" s="5">
        <v>21858181.637522615</v>
      </c>
      <c r="O12" s="28">
        <v>149914</v>
      </c>
      <c r="P12" s="4">
        <v>53914954.691291809</v>
      </c>
      <c r="Q12" s="3">
        <v>0</v>
      </c>
      <c r="R12" s="28">
        <v>0</v>
      </c>
      <c r="S12" s="28">
        <v>29114</v>
      </c>
      <c r="T12" s="28">
        <v>16555449.320301469</v>
      </c>
      <c r="U12" s="28">
        <v>18951</v>
      </c>
      <c r="V12" s="28">
        <v>18287585.562800586</v>
      </c>
      <c r="W12" s="29">
        <v>48065</v>
      </c>
      <c r="X12" s="5">
        <v>34843034.883102059</v>
      </c>
    </row>
    <row r="13" spans="2:24" x14ac:dyDescent="0.35">
      <c r="B13" s="1" t="s">
        <v>22</v>
      </c>
      <c r="C13" s="2">
        <v>10990</v>
      </c>
      <c r="D13" s="2">
        <v>36627098.544153176</v>
      </c>
      <c r="E13" s="3">
        <v>1364</v>
      </c>
      <c r="F13" s="4">
        <v>5896847.9902047301</v>
      </c>
      <c r="G13" s="2">
        <v>5</v>
      </c>
      <c r="H13" s="2">
        <v>3168.152032132457</v>
      </c>
      <c r="I13" s="3">
        <v>98</v>
      </c>
      <c r="J13" s="28">
        <v>199753.71224739676</v>
      </c>
      <c r="K13" s="28">
        <v>7</v>
      </c>
      <c r="L13" s="28">
        <v>20870.890026584013</v>
      </c>
      <c r="M13" s="29">
        <v>105</v>
      </c>
      <c r="N13" s="5">
        <v>220624.60227398077</v>
      </c>
      <c r="O13" s="28">
        <v>4781</v>
      </c>
      <c r="P13" s="4">
        <v>21544512.545501679</v>
      </c>
      <c r="Q13" s="3">
        <v>554</v>
      </c>
      <c r="R13" s="28">
        <v>516330.55961546948</v>
      </c>
      <c r="S13" s="28">
        <v>184</v>
      </c>
      <c r="T13" s="28">
        <v>2479048.7216786537</v>
      </c>
      <c r="U13" s="28">
        <v>3997</v>
      </c>
      <c r="V13" s="28">
        <v>5966565.9728465304</v>
      </c>
      <c r="W13" s="29">
        <v>4735</v>
      </c>
      <c r="X13" s="5">
        <v>8961945.2541406527</v>
      </c>
    </row>
    <row r="14" spans="2:24" x14ac:dyDescent="0.35">
      <c r="B14" s="6" t="s">
        <v>23</v>
      </c>
      <c r="C14" s="2">
        <v>32073</v>
      </c>
      <c r="D14" s="2">
        <v>83885595.573169455</v>
      </c>
      <c r="E14" s="3">
        <v>0</v>
      </c>
      <c r="F14" s="4">
        <v>0</v>
      </c>
      <c r="G14" s="2">
        <v>2041</v>
      </c>
      <c r="H14" s="2">
        <v>3661875.9313710621</v>
      </c>
      <c r="I14" s="3">
        <v>6481</v>
      </c>
      <c r="J14" s="28">
        <v>11062218.912806379</v>
      </c>
      <c r="K14" s="28">
        <v>0</v>
      </c>
      <c r="L14" s="28">
        <v>0</v>
      </c>
      <c r="M14" s="29">
        <v>6481</v>
      </c>
      <c r="N14" s="5">
        <v>11062218.912806379</v>
      </c>
      <c r="O14" s="28">
        <v>21751</v>
      </c>
      <c r="P14" s="4">
        <v>64459664.462742403</v>
      </c>
      <c r="Q14" s="3">
        <v>0</v>
      </c>
      <c r="R14" s="28">
        <v>0</v>
      </c>
      <c r="S14" s="28">
        <v>493</v>
      </c>
      <c r="T14" s="28">
        <v>1187524.8353321899</v>
      </c>
      <c r="U14" s="28">
        <v>1307</v>
      </c>
      <c r="V14" s="28">
        <v>3514311.4309174241</v>
      </c>
      <c r="W14" s="29">
        <v>1800</v>
      </c>
      <c r="X14" s="5">
        <v>4701836.2662496138</v>
      </c>
    </row>
    <row r="15" spans="2:24" x14ac:dyDescent="0.35">
      <c r="B15" s="6" t="s">
        <v>24</v>
      </c>
      <c r="C15" s="2">
        <v>692</v>
      </c>
      <c r="D15" s="2">
        <v>3275164.1485740053</v>
      </c>
      <c r="E15" s="3">
        <v>4</v>
      </c>
      <c r="F15" s="4">
        <v>57566.515178256268</v>
      </c>
      <c r="G15" s="2">
        <v>43</v>
      </c>
      <c r="H15" s="2">
        <v>203653.19862998588</v>
      </c>
      <c r="I15" s="3">
        <v>105</v>
      </c>
      <c r="J15" s="28">
        <v>584137.16666574753</v>
      </c>
      <c r="K15" s="28">
        <v>0</v>
      </c>
      <c r="L15" s="28">
        <v>0</v>
      </c>
      <c r="M15" s="29">
        <v>105</v>
      </c>
      <c r="N15" s="5">
        <v>584137.16666574753</v>
      </c>
      <c r="O15" s="28">
        <v>482</v>
      </c>
      <c r="P15" s="4">
        <v>2291498.2689714418</v>
      </c>
      <c r="Q15" s="3">
        <v>0</v>
      </c>
      <c r="R15" s="28">
        <v>0</v>
      </c>
      <c r="S15" s="28">
        <v>0</v>
      </c>
      <c r="T15" s="28">
        <v>0</v>
      </c>
      <c r="U15" s="28">
        <v>58</v>
      </c>
      <c r="V15" s="28">
        <v>138308.99912857395</v>
      </c>
      <c r="W15" s="29">
        <v>58</v>
      </c>
      <c r="X15" s="5">
        <v>138308.99912857395</v>
      </c>
    </row>
    <row r="16" spans="2:24" x14ac:dyDescent="0.35">
      <c r="B16" s="6" t="s">
        <v>25</v>
      </c>
      <c r="C16" s="2">
        <v>59556</v>
      </c>
      <c r="D16" s="2">
        <v>97014176.983838633</v>
      </c>
      <c r="E16" s="3">
        <v>0</v>
      </c>
      <c r="F16" s="4">
        <v>0</v>
      </c>
      <c r="G16" s="2">
        <v>0</v>
      </c>
      <c r="H16" s="2">
        <v>0</v>
      </c>
      <c r="I16" s="3">
        <v>11268</v>
      </c>
      <c r="J16" s="28">
        <v>13037279.448754082</v>
      </c>
      <c r="K16" s="28">
        <v>869</v>
      </c>
      <c r="L16" s="28">
        <v>1894239.3931110462</v>
      </c>
      <c r="M16" s="29">
        <v>12137</v>
      </c>
      <c r="N16" s="5">
        <v>14931518.841865128</v>
      </c>
      <c r="O16" s="28">
        <v>36831</v>
      </c>
      <c r="P16" s="4">
        <v>70685298.401271015</v>
      </c>
      <c r="Q16" s="3">
        <v>0</v>
      </c>
      <c r="R16" s="28">
        <v>0</v>
      </c>
      <c r="S16" s="28">
        <v>2992</v>
      </c>
      <c r="T16" s="28">
        <v>0</v>
      </c>
      <c r="U16" s="28">
        <v>7596</v>
      </c>
      <c r="V16" s="28">
        <v>11397359.740702491</v>
      </c>
      <c r="W16" s="29">
        <v>10588</v>
      </c>
      <c r="X16" s="5">
        <v>11397359.740702491</v>
      </c>
    </row>
    <row r="17" spans="2:24" x14ac:dyDescent="0.35">
      <c r="B17" s="6" t="s">
        <v>26</v>
      </c>
      <c r="C17" s="2">
        <v>15875</v>
      </c>
      <c r="D17" s="2">
        <v>41744773.630847655</v>
      </c>
      <c r="E17" s="3">
        <v>0</v>
      </c>
      <c r="F17" s="4">
        <v>0</v>
      </c>
      <c r="G17" s="2">
        <v>161</v>
      </c>
      <c r="H17" s="2">
        <v>363842.57371271623</v>
      </c>
      <c r="I17" s="3">
        <v>2043</v>
      </c>
      <c r="J17" s="28">
        <v>4506528.4957352523</v>
      </c>
      <c r="K17" s="28">
        <v>0</v>
      </c>
      <c r="L17" s="28">
        <v>0</v>
      </c>
      <c r="M17" s="29">
        <v>2043</v>
      </c>
      <c r="N17" s="5">
        <v>4506528.4957352523</v>
      </c>
      <c r="O17" s="28">
        <v>10133</v>
      </c>
      <c r="P17" s="4">
        <v>27568827.9296875</v>
      </c>
      <c r="Q17" s="3">
        <v>0</v>
      </c>
      <c r="R17" s="28">
        <v>0</v>
      </c>
      <c r="S17" s="28">
        <v>604</v>
      </c>
      <c r="T17" s="28">
        <v>1066823.105785883</v>
      </c>
      <c r="U17" s="28">
        <v>2934</v>
      </c>
      <c r="V17" s="28">
        <v>8238751.525926304</v>
      </c>
      <c r="W17" s="29">
        <v>3538</v>
      </c>
      <c r="X17" s="5">
        <v>9305574.6317121871</v>
      </c>
    </row>
    <row r="18" spans="2:24" x14ac:dyDescent="0.35">
      <c r="B18" s="6" t="s">
        <v>27</v>
      </c>
      <c r="C18" s="2">
        <v>1451</v>
      </c>
      <c r="D18" s="2">
        <v>6938259.4732077857</v>
      </c>
      <c r="E18" s="3">
        <v>1</v>
      </c>
      <c r="F18" s="4">
        <v>344.70967172608545</v>
      </c>
      <c r="G18" s="2">
        <v>20</v>
      </c>
      <c r="H18" s="2">
        <v>66823.658286544742</v>
      </c>
      <c r="I18" s="3">
        <v>58</v>
      </c>
      <c r="J18" s="28">
        <v>292789.81438073597</v>
      </c>
      <c r="K18" s="28">
        <v>154</v>
      </c>
      <c r="L18" s="28">
        <v>806164.87756601884</v>
      </c>
      <c r="M18" s="29">
        <v>212</v>
      </c>
      <c r="N18" s="5">
        <v>1098954.6919467549</v>
      </c>
      <c r="O18" s="28">
        <v>451</v>
      </c>
      <c r="P18" s="4">
        <v>1900498.0740036513</v>
      </c>
      <c r="Q18" s="3">
        <v>109</v>
      </c>
      <c r="R18" s="28">
        <v>956976.97808198025</v>
      </c>
      <c r="S18" s="28">
        <v>47</v>
      </c>
      <c r="T18" s="28">
        <v>272583.32466963027</v>
      </c>
      <c r="U18" s="28">
        <v>611</v>
      </c>
      <c r="V18" s="28">
        <v>2642078.0365474983</v>
      </c>
      <c r="W18" s="29">
        <v>767</v>
      </c>
      <c r="X18" s="5">
        <v>3871638.3392991088</v>
      </c>
    </row>
    <row r="19" spans="2:24" x14ac:dyDescent="0.35">
      <c r="B19" s="6" t="s">
        <v>28</v>
      </c>
      <c r="C19" s="2">
        <v>179</v>
      </c>
      <c r="D19" s="2">
        <v>1950372.3898583658</v>
      </c>
      <c r="E19" s="3">
        <v>2</v>
      </c>
      <c r="F19" s="4">
        <v>41365.160607130252</v>
      </c>
      <c r="G19" s="2">
        <v>6</v>
      </c>
      <c r="H19" s="2">
        <v>191313.86780797743</v>
      </c>
      <c r="I19" s="3">
        <v>15</v>
      </c>
      <c r="J19" s="2">
        <v>186108.75176491353</v>
      </c>
      <c r="K19" s="2">
        <v>5</v>
      </c>
      <c r="L19" s="2">
        <v>30851.515619484646</v>
      </c>
      <c r="M19" s="58">
        <v>20</v>
      </c>
      <c r="N19" s="5">
        <v>216960.26738439818</v>
      </c>
      <c r="O19" s="2">
        <v>122</v>
      </c>
      <c r="P19" s="4">
        <v>1072299.4410187963</v>
      </c>
      <c r="Q19" s="3">
        <v>4</v>
      </c>
      <c r="R19" s="2">
        <v>46880.515354747622</v>
      </c>
      <c r="S19" s="2">
        <v>0</v>
      </c>
      <c r="T19" s="2">
        <v>0</v>
      </c>
      <c r="U19" s="2">
        <v>25</v>
      </c>
      <c r="V19" s="2">
        <v>381553.13768531592</v>
      </c>
      <c r="W19" s="58">
        <v>29</v>
      </c>
      <c r="X19" s="5">
        <v>428433.65304006357</v>
      </c>
    </row>
    <row r="20" spans="2:24" x14ac:dyDescent="0.35">
      <c r="B20" s="6" t="s">
        <v>0</v>
      </c>
      <c r="C20" s="2">
        <v>336</v>
      </c>
      <c r="D20" s="2">
        <v>143745.53352784153</v>
      </c>
      <c r="E20" s="3">
        <v>11</v>
      </c>
      <c r="F20" s="4">
        <v>3788.3592922696789</v>
      </c>
      <c r="G20" s="2">
        <v>0</v>
      </c>
      <c r="H20" s="2">
        <v>0</v>
      </c>
      <c r="I20" s="3">
        <v>3</v>
      </c>
      <c r="J20" s="28">
        <v>465.35805683021533</v>
      </c>
      <c r="K20" s="28">
        <v>26</v>
      </c>
      <c r="L20" s="28">
        <v>30434.416916696086</v>
      </c>
      <c r="M20" s="29">
        <v>29</v>
      </c>
      <c r="N20" s="5">
        <v>30899.774973526299</v>
      </c>
      <c r="O20" s="28">
        <v>272</v>
      </c>
      <c r="P20" s="4">
        <v>76923.563663739857</v>
      </c>
      <c r="Q20" s="3">
        <v>3</v>
      </c>
      <c r="R20" s="28">
        <v>1465.0161048358632</v>
      </c>
      <c r="S20" s="28">
        <v>12</v>
      </c>
      <c r="T20" s="28">
        <v>26411.655047652668</v>
      </c>
      <c r="U20" s="28">
        <v>9</v>
      </c>
      <c r="V20" s="28">
        <v>4257.164445817155</v>
      </c>
      <c r="W20" s="29">
        <v>24</v>
      </c>
      <c r="X20" s="5">
        <v>32133.835598305686</v>
      </c>
    </row>
    <row r="21" spans="2:24" x14ac:dyDescent="0.35">
      <c r="B21" s="7" t="s">
        <v>4</v>
      </c>
      <c r="C21" s="8">
        <v>409051</v>
      </c>
      <c r="D21" s="8">
        <v>485010140.8955971</v>
      </c>
      <c r="E21" s="9">
        <v>1463</v>
      </c>
      <c r="F21" s="10">
        <v>6078603.0588157438</v>
      </c>
      <c r="G21" s="8">
        <v>22086</v>
      </c>
      <c r="H21" s="8">
        <v>28310569.182231463</v>
      </c>
      <c r="I21" s="9">
        <v>33475</v>
      </c>
      <c r="J21" s="30">
        <v>47032288.349019922</v>
      </c>
      <c r="K21" s="30">
        <v>16851</v>
      </c>
      <c r="L21" s="30">
        <v>13035754.644066583</v>
      </c>
      <c r="M21" s="31">
        <v>50326</v>
      </c>
      <c r="N21" s="11">
        <v>60068042.993086502</v>
      </c>
      <c r="O21" s="30">
        <v>263779</v>
      </c>
      <c r="P21" s="10">
        <v>309250227.00800282</v>
      </c>
      <c r="Q21" s="9">
        <v>698</v>
      </c>
      <c r="R21" s="30">
        <v>1726789.7948012266</v>
      </c>
      <c r="S21" s="30">
        <v>33768</v>
      </c>
      <c r="T21" s="30">
        <v>23032839.604659371</v>
      </c>
      <c r="U21" s="30">
        <v>36931</v>
      </c>
      <c r="V21" s="30">
        <v>56543069.254000008</v>
      </c>
      <c r="W21" s="31">
        <v>71397</v>
      </c>
      <c r="X21" s="11">
        <v>81302698.653460607</v>
      </c>
    </row>
    <row r="22" spans="2:24" s="24" customFormat="1" x14ac:dyDescent="0.35">
      <c r="B22" s="24" t="s">
        <v>49</v>
      </c>
      <c r="D22" s="25">
        <v>18368.283794477808</v>
      </c>
      <c r="E22" s="27"/>
      <c r="F22" s="34">
        <v>230.20860110704962</v>
      </c>
      <c r="H22" s="25">
        <v>1072.1766933825068</v>
      </c>
      <c r="I22" s="27"/>
      <c r="J22" s="25">
        <v>1781.2048595587469</v>
      </c>
      <c r="K22" s="32"/>
      <c r="L22" s="25">
        <v>493.68955530548311</v>
      </c>
      <c r="M22" s="32"/>
      <c r="N22" s="34">
        <v>2274.8944148642295</v>
      </c>
      <c r="P22" s="25">
        <v>11711.911678177545</v>
      </c>
      <c r="Q22" s="27"/>
      <c r="R22" s="25">
        <v>65.396910971279354</v>
      </c>
      <c r="S22" s="32"/>
      <c r="T22" s="25">
        <v>872.2987393002611</v>
      </c>
      <c r="U22" s="32"/>
      <c r="V22" s="25">
        <v>2141.3967566749343</v>
      </c>
      <c r="W22" s="32"/>
      <c r="X22" s="34">
        <v>3079.092406946475</v>
      </c>
    </row>
    <row r="24" spans="2:24" x14ac:dyDescent="0.35">
      <c r="B24" s="6" t="s">
        <v>29</v>
      </c>
      <c r="C24" s="12"/>
      <c r="D24" s="12"/>
      <c r="E24" s="12"/>
      <c r="F24" s="12"/>
      <c r="G24" s="12"/>
      <c r="H24" s="12"/>
      <c r="I24" s="12"/>
      <c r="J24" s="12"/>
      <c r="K24" s="12"/>
      <c r="L24" s="12"/>
      <c r="P24" s="26"/>
    </row>
    <row r="25" spans="2:24" x14ac:dyDescent="0.35">
      <c r="B25" s="13"/>
      <c r="C25" s="12"/>
      <c r="D25" s="12"/>
      <c r="E25" s="12"/>
      <c r="F25" s="12"/>
      <c r="G25" s="12"/>
      <c r="H25" s="12"/>
      <c r="I25" s="12"/>
      <c r="J25" s="12"/>
      <c r="K25" s="12"/>
      <c r="L25" s="12"/>
    </row>
    <row r="27" spans="2:24" x14ac:dyDescent="0.35">
      <c r="B27" s="7" t="s">
        <v>3</v>
      </c>
    </row>
    <row r="28" spans="2:24" x14ac:dyDescent="0.35">
      <c r="B28" s="106" t="s">
        <v>47</v>
      </c>
      <c r="C28" s="106"/>
      <c r="D28" s="106"/>
      <c r="E28" s="106"/>
      <c r="F28" s="106"/>
      <c r="G28" s="106"/>
      <c r="H28" s="106"/>
      <c r="I28" s="106"/>
      <c r="J28" s="106"/>
      <c r="K28" s="106"/>
      <c r="L28" s="106"/>
    </row>
    <row r="29" spans="2:24" ht="15" customHeight="1" x14ac:dyDescent="0.35">
      <c r="B29" s="107" t="s">
        <v>30</v>
      </c>
      <c r="C29" s="109" t="s">
        <v>6</v>
      </c>
      <c r="D29" s="109"/>
      <c r="E29" s="111" t="s">
        <v>7</v>
      </c>
      <c r="F29" s="112"/>
      <c r="G29" s="113" t="s">
        <v>8</v>
      </c>
      <c r="H29" s="114"/>
      <c r="I29" s="101" t="s">
        <v>9</v>
      </c>
      <c r="J29" s="99"/>
      <c r="K29" s="99"/>
      <c r="L29" s="99"/>
      <c r="M29" s="99"/>
      <c r="N29" s="100"/>
      <c r="O29" s="101" t="s">
        <v>10</v>
      </c>
      <c r="P29" s="100"/>
      <c r="Q29" s="101" t="s">
        <v>11</v>
      </c>
      <c r="R29" s="99"/>
      <c r="S29" s="99"/>
      <c r="T29" s="99"/>
      <c r="U29" s="99"/>
      <c r="V29" s="99"/>
      <c r="W29" s="99"/>
      <c r="X29" s="100"/>
    </row>
    <row r="30" spans="2:24" ht="15" customHeight="1" x14ac:dyDescent="0.35">
      <c r="B30" s="107"/>
      <c r="C30" s="110"/>
      <c r="D30" s="110"/>
      <c r="E30" s="111"/>
      <c r="F30" s="112"/>
      <c r="G30" s="115"/>
      <c r="H30" s="116"/>
      <c r="I30" s="96" t="s">
        <v>12</v>
      </c>
      <c r="J30" s="98"/>
      <c r="K30" s="98" t="s">
        <v>13</v>
      </c>
      <c r="L30" s="98"/>
      <c r="M30" s="102" t="s">
        <v>4</v>
      </c>
      <c r="N30" s="103"/>
      <c r="O30" s="96" t="s">
        <v>14</v>
      </c>
      <c r="P30" s="97"/>
      <c r="Q30" s="96" t="s">
        <v>15</v>
      </c>
      <c r="R30" s="98"/>
      <c r="S30" s="98" t="s">
        <v>16</v>
      </c>
      <c r="T30" s="98"/>
      <c r="U30" s="98" t="s">
        <v>17</v>
      </c>
      <c r="V30" s="98"/>
      <c r="W30" s="102" t="s">
        <v>4</v>
      </c>
      <c r="X30" s="103"/>
    </row>
    <row r="31" spans="2:24" ht="45" customHeight="1" x14ac:dyDescent="0.35">
      <c r="B31" s="107"/>
      <c r="C31" s="110"/>
      <c r="D31" s="110"/>
      <c r="E31" s="113"/>
      <c r="F31" s="109"/>
      <c r="G31" s="115"/>
      <c r="H31" s="116"/>
      <c r="I31" s="96"/>
      <c r="J31" s="98"/>
      <c r="K31" s="98"/>
      <c r="L31" s="98"/>
      <c r="M31" s="104"/>
      <c r="N31" s="105"/>
      <c r="O31" s="96"/>
      <c r="P31" s="97"/>
      <c r="Q31" s="96"/>
      <c r="R31" s="98"/>
      <c r="S31" s="98"/>
      <c r="T31" s="98"/>
      <c r="U31" s="98"/>
      <c r="V31" s="98"/>
      <c r="W31" s="104"/>
      <c r="X31" s="105"/>
    </row>
    <row r="32" spans="2:24" x14ac:dyDescent="0.35">
      <c r="B32" s="108"/>
      <c r="C32" s="18" t="s">
        <v>18</v>
      </c>
      <c r="D32" s="18" t="s">
        <v>19</v>
      </c>
      <c r="E32" s="19" t="s">
        <v>18</v>
      </c>
      <c r="F32" s="18" t="s">
        <v>19</v>
      </c>
      <c r="G32" s="19" t="s">
        <v>18</v>
      </c>
      <c r="H32" s="20" t="s">
        <v>19</v>
      </c>
      <c r="I32" s="19" t="s">
        <v>18</v>
      </c>
      <c r="J32" s="18" t="s">
        <v>19</v>
      </c>
      <c r="K32" s="18" t="s">
        <v>18</v>
      </c>
      <c r="L32" s="18" t="s">
        <v>19</v>
      </c>
      <c r="M32" s="21" t="s">
        <v>18</v>
      </c>
      <c r="N32" s="22" t="s">
        <v>19</v>
      </c>
      <c r="O32" s="19" t="s">
        <v>18</v>
      </c>
      <c r="P32" s="20" t="s">
        <v>19</v>
      </c>
      <c r="Q32" s="19" t="s">
        <v>18</v>
      </c>
      <c r="R32" s="18" t="s">
        <v>19</v>
      </c>
      <c r="S32" s="18" t="s">
        <v>18</v>
      </c>
      <c r="T32" s="18" t="s">
        <v>19</v>
      </c>
      <c r="U32" s="18" t="s">
        <v>18</v>
      </c>
      <c r="V32" s="18" t="s">
        <v>19</v>
      </c>
      <c r="W32" s="21" t="s">
        <v>18</v>
      </c>
      <c r="X32" s="22" t="s">
        <v>19</v>
      </c>
    </row>
    <row r="33" spans="2:24" x14ac:dyDescent="0.35">
      <c r="B33" s="6" t="s">
        <v>31</v>
      </c>
      <c r="C33" s="2">
        <v>368423</v>
      </c>
      <c r="D33" s="2">
        <v>168186794.57423532</v>
      </c>
      <c r="E33" s="3">
        <v>1109</v>
      </c>
      <c r="F33" s="28">
        <v>1446935.3595252936</v>
      </c>
      <c r="G33" s="3">
        <v>20506</v>
      </c>
      <c r="H33" s="4">
        <v>11545288.237678697</v>
      </c>
      <c r="I33" s="3">
        <v>29480</v>
      </c>
      <c r="J33" s="28">
        <v>12169011.663734337</v>
      </c>
      <c r="K33" s="28">
        <v>15950</v>
      </c>
      <c r="L33" s="28">
        <v>7682231.7325245989</v>
      </c>
      <c r="M33" s="29">
        <v>45430</v>
      </c>
      <c r="N33" s="5">
        <v>19851243.396258935</v>
      </c>
      <c r="O33" s="3">
        <v>236031</v>
      </c>
      <c r="P33" s="4">
        <v>101221969.99964151</v>
      </c>
      <c r="Q33" s="3">
        <v>586</v>
      </c>
      <c r="R33" s="28">
        <v>459398.96190682362</v>
      </c>
      <c r="S33" s="28">
        <v>31770</v>
      </c>
      <c r="T33" s="28">
        <v>12799089.736545293</v>
      </c>
      <c r="U33" s="28">
        <v>32991</v>
      </c>
      <c r="V33" s="28">
        <v>20862868.882678755</v>
      </c>
      <c r="W33" s="29">
        <v>65347</v>
      </c>
      <c r="X33" s="5">
        <v>34121357.58113087</v>
      </c>
    </row>
    <row r="34" spans="2:24" x14ac:dyDescent="0.35">
      <c r="B34" s="6" t="s">
        <v>1</v>
      </c>
      <c r="C34" s="2">
        <v>28871</v>
      </c>
      <c r="D34" s="2">
        <v>120609291.13661811</v>
      </c>
      <c r="E34" s="3">
        <v>261</v>
      </c>
      <c r="F34" s="28">
        <v>2490986.1669042865</v>
      </c>
      <c r="G34" s="3">
        <v>1110</v>
      </c>
      <c r="H34" s="4">
        <v>6144852.8252059985</v>
      </c>
      <c r="I34" s="3">
        <v>2930</v>
      </c>
      <c r="J34" s="28">
        <v>12746123.044944627</v>
      </c>
      <c r="K34" s="28">
        <v>726</v>
      </c>
      <c r="L34" s="28">
        <v>3128583.2368376059</v>
      </c>
      <c r="M34" s="29">
        <v>3656</v>
      </c>
      <c r="N34" s="5">
        <v>15874706.281782232</v>
      </c>
      <c r="O34" s="3">
        <v>19586</v>
      </c>
      <c r="P34" s="4">
        <v>79278716.065607905</v>
      </c>
      <c r="Q34" s="3">
        <v>57</v>
      </c>
      <c r="R34" s="28">
        <v>360594.17126968986</v>
      </c>
      <c r="S34" s="28">
        <v>1329</v>
      </c>
      <c r="T34" s="28">
        <v>2876604.6078720661</v>
      </c>
      <c r="U34" s="28">
        <v>2872</v>
      </c>
      <c r="V34" s="28">
        <v>13582831.017975921</v>
      </c>
      <c r="W34" s="29">
        <v>4258</v>
      </c>
      <c r="X34" s="5">
        <v>16820029.797117677</v>
      </c>
    </row>
    <row r="35" spans="2:24" x14ac:dyDescent="0.35">
      <c r="B35" s="6" t="s">
        <v>32</v>
      </c>
      <c r="C35" s="2">
        <v>10474</v>
      </c>
      <c r="D35" s="2">
        <v>153098276.32175478</v>
      </c>
      <c r="E35" s="3">
        <v>81</v>
      </c>
      <c r="F35" s="28">
        <v>1689111.8624249913</v>
      </c>
      <c r="G35" s="3">
        <v>433</v>
      </c>
      <c r="H35" s="4">
        <v>9151120.3790634386</v>
      </c>
      <c r="I35" s="3">
        <v>946</v>
      </c>
      <c r="J35" s="28">
        <v>15200568.345000608</v>
      </c>
      <c r="K35" s="28">
        <v>162</v>
      </c>
      <c r="L35" s="28">
        <v>1929073.5337774113</v>
      </c>
      <c r="M35" s="29">
        <v>1108</v>
      </c>
      <c r="N35" s="5">
        <v>17129641.878778018</v>
      </c>
      <c r="O35" s="3">
        <v>7403</v>
      </c>
      <c r="P35" s="4">
        <v>102037594.12311375</v>
      </c>
      <c r="Q35" s="3">
        <v>45</v>
      </c>
      <c r="R35" s="28">
        <v>507073.9166809147</v>
      </c>
      <c r="S35" s="28">
        <v>449</v>
      </c>
      <c r="T35" s="28">
        <v>5043867.5952225998</v>
      </c>
      <c r="U35" s="28">
        <v>955</v>
      </c>
      <c r="V35" s="28">
        <v>17539866.566471055</v>
      </c>
      <c r="W35" s="29">
        <v>1449</v>
      </c>
      <c r="X35" s="5">
        <v>23090808.078374572</v>
      </c>
    </row>
    <row r="36" spans="2:24" x14ac:dyDescent="0.35">
      <c r="B36" s="6" t="s">
        <v>33</v>
      </c>
      <c r="C36" s="2">
        <v>1283</v>
      </c>
      <c r="D36" s="2">
        <v>43115778.862988941</v>
      </c>
      <c r="E36" s="3">
        <v>12</v>
      </c>
      <c r="F36" s="28">
        <v>451569.66996117192</v>
      </c>
      <c r="G36" s="3">
        <v>37</v>
      </c>
      <c r="H36" s="4">
        <v>1469307.7402833239</v>
      </c>
      <c r="I36" s="3">
        <v>119</v>
      </c>
      <c r="J36" s="28">
        <v>6916585.2953403527</v>
      </c>
      <c r="K36" s="28">
        <v>13</v>
      </c>
      <c r="L36" s="28">
        <v>295866.14092696569</v>
      </c>
      <c r="M36" s="29">
        <v>132</v>
      </c>
      <c r="N36" s="5">
        <v>7212451.4362673182</v>
      </c>
      <c r="O36" s="3">
        <v>759</v>
      </c>
      <c r="P36" s="4">
        <v>26711946.819639627</v>
      </c>
      <c r="Q36" s="3">
        <v>10</v>
      </c>
      <c r="R36" s="28">
        <v>399722.74494379858</v>
      </c>
      <c r="S36" s="28">
        <v>220</v>
      </c>
      <c r="T36" s="28">
        <v>2313277.6650194144</v>
      </c>
      <c r="U36" s="28">
        <v>113</v>
      </c>
      <c r="V36" s="28">
        <v>4557502.7868742831</v>
      </c>
      <c r="W36" s="29">
        <v>343</v>
      </c>
      <c r="X36" s="5">
        <v>7270503.196837496</v>
      </c>
    </row>
    <row r="37" spans="2:24" x14ac:dyDescent="0.35">
      <c r="B37" s="7" t="s">
        <v>4</v>
      </c>
      <c r="C37" s="8">
        <v>409051</v>
      </c>
      <c r="D37" s="8">
        <v>485010140.89559722</v>
      </c>
      <c r="E37" s="9">
        <v>1463</v>
      </c>
      <c r="F37" s="30">
        <v>6078603.0588157438</v>
      </c>
      <c r="G37" s="9">
        <v>22086</v>
      </c>
      <c r="H37" s="10">
        <v>28310569.18223146</v>
      </c>
      <c r="I37" s="9">
        <v>33475</v>
      </c>
      <c r="J37" s="30">
        <v>47032288.349019922</v>
      </c>
      <c r="K37" s="30">
        <v>16851</v>
      </c>
      <c r="L37" s="30">
        <v>13035754.644066583</v>
      </c>
      <c r="M37" s="31">
        <v>50326</v>
      </c>
      <c r="N37" s="11">
        <v>60068042.993086502</v>
      </c>
      <c r="O37" s="9">
        <v>263779</v>
      </c>
      <c r="P37" s="10">
        <v>309250227.00800282</v>
      </c>
      <c r="Q37" s="9">
        <v>698</v>
      </c>
      <c r="R37" s="30">
        <v>1726789.7948012268</v>
      </c>
      <c r="S37" s="30">
        <v>33768</v>
      </c>
      <c r="T37" s="30">
        <v>23032839.604659375</v>
      </c>
      <c r="U37" s="30">
        <v>36931</v>
      </c>
      <c r="V37" s="30">
        <v>56543069.254000008</v>
      </c>
      <c r="W37" s="31">
        <v>71397</v>
      </c>
      <c r="X37" s="11">
        <v>81302698.653460607</v>
      </c>
    </row>
    <row r="38" spans="2:24" s="24" customFormat="1" x14ac:dyDescent="0.35">
      <c r="B38" s="24" t="s">
        <v>49</v>
      </c>
      <c r="D38" s="25">
        <v>18368.283794477811</v>
      </c>
      <c r="E38" s="27"/>
      <c r="F38" s="34">
        <v>230.20860110704962</v>
      </c>
      <c r="H38" s="25">
        <v>1072.1766933825065</v>
      </c>
      <c r="I38" s="27"/>
      <c r="J38" s="25">
        <v>1781.2048595587469</v>
      </c>
      <c r="K38" s="32"/>
      <c r="L38" s="25">
        <v>493.68955530548311</v>
      </c>
      <c r="M38" s="32"/>
      <c r="N38" s="34">
        <v>2274.8944148642295</v>
      </c>
      <c r="P38" s="25">
        <v>11711.911678177545</v>
      </c>
      <c r="Q38" s="27"/>
      <c r="R38" s="25">
        <v>65.396910971279382</v>
      </c>
      <c r="S38" s="32"/>
      <c r="T38" s="25">
        <v>872.2987393002611</v>
      </c>
      <c r="U38" s="32"/>
      <c r="V38" s="25">
        <v>2141.3967566749343</v>
      </c>
      <c r="W38" s="32"/>
      <c r="X38" s="34">
        <v>3079.092406946475</v>
      </c>
    </row>
    <row r="39" spans="2:24" x14ac:dyDescent="0.35">
      <c r="P39" s="26"/>
    </row>
    <row r="40" spans="2:24" x14ac:dyDescent="0.35">
      <c r="B40" s="6" t="s">
        <v>29</v>
      </c>
      <c r="P40" s="26"/>
    </row>
    <row r="41" spans="2:24" x14ac:dyDescent="0.35">
      <c r="C41" s="26"/>
    </row>
    <row r="42" spans="2:24" x14ac:dyDescent="0.35">
      <c r="B42" s="6" t="s">
        <v>34</v>
      </c>
    </row>
    <row r="43" spans="2:24" x14ac:dyDescent="0.35">
      <c r="B43" s="6" t="s">
        <v>54</v>
      </c>
    </row>
    <row r="44" spans="2:24" x14ac:dyDescent="0.35">
      <c r="B44" s="6" t="s">
        <v>51</v>
      </c>
    </row>
    <row r="45" spans="2:24" x14ac:dyDescent="0.35">
      <c r="B45" s="6" t="s">
        <v>52</v>
      </c>
    </row>
    <row r="46" spans="2:24" x14ac:dyDescent="0.35">
      <c r="B46" s="6" t="s">
        <v>53</v>
      </c>
    </row>
    <row r="47" spans="2:24" x14ac:dyDescent="0.35">
      <c r="B47" s="119" t="s">
        <v>86</v>
      </c>
      <c r="C47" s="119"/>
      <c r="D47" s="119"/>
      <c r="E47" s="119"/>
      <c r="F47" s="119"/>
      <c r="G47" s="119"/>
      <c r="H47" s="119"/>
      <c r="I47" s="119"/>
      <c r="J47" s="119"/>
      <c r="K47" s="119"/>
      <c r="L47" s="119"/>
      <c r="M47" s="119"/>
      <c r="N47" s="119"/>
      <c r="O47" s="119"/>
      <c r="P47" s="119"/>
      <c r="Q47" s="119"/>
      <c r="R47" s="119"/>
      <c r="S47" s="119"/>
      <c r="T47" s="119"/>
      <c r="U47" s="119"/>
      <c r="V47" s="119"/>
      <c r="W47" s="119"/>
      <c r="X47" s="119"/>
    </row>
    <row r="48" spans="2:24" x14ac:dyDescent="0.35">
      <c r="B48" s="119"/>
      <c r="C48" s="119"/>
      <c r="D48" s="119"/>
      <c r="E48" s="119"/>
      <c r="F48" s="119"/>
      <c r="G48" s="119"/>
      <c r="H48" s="119"/>
      <c r="I48" s="119"/>
      <c r="J48" s="119"/>
      <c r="K48" s="119"/>
      <c r="L48" s="119"/>
      <c r="M48" s="119"/>
      <c r="N48" s="119"/>
      <c r="O48" s="119"/>
      <c r="P48" s="119"/>
      <c r="Q48" s="119"/>
      <c r="R48" s="119"/>
      <c r="S48" s="119"/>
      <c r="T48" s="119"/>
      <c r="U48" s="119"/>
      <c r="V48" s="119"/>
      <c r="W48" s="119"/>
      <c r="X48" s="119"/>
    </row>
    <row r="50" spans="2:22" x14ac:dyDescent="0.35">
      <c r="B50" s="120" t="s">
        <v>35</v>
      </c>
      <c r="C50" s="120"/>
      <c r="D50" s="120"/>
      <c r="E50" s="120"/>
      <c r="F50" s="120"/>
      <c r="G50" s="120"/>
      <c r="H50" s="120"/>
      <c r="I50" s="120"/>
      <c r="J50" s="120"/>
      <c r="K50" s="120"/>
      <c r="L50" s="120"/>
      <c r="M50" s="120"/>
      <c r="N50" s="120"/>
      <c r="O50" s="120"/>
      <c r="P50" s="120"/>
      <c r="Q50" s="120"/>
      <c r="R50" s="120"/>
      <c r="S50" s="120"/>
      <c r="T50" s="120"/>
      <c r="U50" s="120"/>
      <c r="V50" s="120"/>
    </row>
    <row r="51" spans="2:22" x14ac:dyDescent="0.35">
      <c r="B51" s="121" t="s">
        <v>36</v>
      </c>
      <c r="C51" s="121"/>
      <c r="D51" s="121"/>
      <c r="E51" s="121"/>
      <c r="F51" s="121"/>
      <c r="G51" s="121"/>
      <c r="H51" s="121"/>
      <c r="I51" s="121"/>
      <c r="J51" s="121"/>
      <c r="K51" s="121"/>
      <c r="L51" s="121"/>
      <c r="M51" s="121"/>
      <c r="N51" s="121"/>
      <c r="O51" s="121"/>
      <c r="P51" s="121"/>
      <c r="Q51" s="121"/>
      <c r="R51" s="121"/>
      <c r="S51" s="121"/>
      <c r="T51" s="121"/>
      <c r="U51" s="121"/>
      <c r="V51" s="121"/>
    </row>
    <row r="52" spans="2:22" x14ac:dyDescent="0.35">
      <c r="B52" s="122" t="s">
        <v>37</v>
      </c>
      <c r="C52" s="122"/>
      <c r="D52" s="122"/>
      <c r="E52" s="122"/>
      <c r="F52" s="122"/>
      <c r="G52" s="122"/>
      <c r="H52" s="122"/>
      <c r="I52" s="122"/>
      <c r="J52" s="122"/>
      <c r="K52" s="122"/>
      <c r="L52" s="122"/>
      <c r="M52" s="122"/>
      <c r="N52" s="122"/>
      <c r="O52" s="122"/>
      <c r="P52" s="122"/>
      <c r="Q52" s="122"/>
      <c r="R52" s="122"/>
      <c r="S52" s="122"/>
      <c r="T52" s="122"/>
      <c r="U52" s="122"/>
      <c r="V52" s="122"/>
    </row>
    <row r="53" spans="2:22" x14ac:dyDescent="0.35">
      <c r="B53" s="122"/>
      <c r="C53" s="122"/>
      <c r="D53" s="122"/>
      <c r="E53" s="122"/>
      <c r="F53" s="122"/>
      <c r="G53" s="122"/>
      <c r="H53" s="122"/>
      <c r="I53" s="122"/>
      <c r="J53" s="122"/>
      <c r="K53" s="122"/>
      <c r="L53" s="122"/>
      <c r="M53" s="122"/>
      <c r="N53" s="122"/>
      <c r="O53" s="122"/>
      <c r="P53" s="122"/>
      <c r="Q53" s="122"/>
      <c r="R53" s="122"/>
      <c r="S53" s="122"/>
      <c r="T53" s="122"/>
      <c r="U53" s="122"/>
      <c r="V53" s="122"/>
    </row>
    <row r="54" spans="2:22" x14ac:dyDescent="0.35">
      <c r="B54" s="122"/>
      <c r="C54" s="122"/>
      <c r="D54" s="122"/>
      <c r="E54" s="122"/>
      <c r="F54" s="122"/>
      <c r="G54" s="122"/>
      <c r="H54" s="122"/>
      <c r="I54" s="122"/>
      <c r="J54" s="122"/>
      <c r="K54" s="122"/>
      <c r="L54" s="122"/>
      <c r="M54" s="122"/>
      <c r="N54" s="122"/>
      <c r="O54" s="122"/>
      <c r="P54" s="122"/>
      <c r="Q54" s="122"/>
      <c r="R54" s="122"/>
      <c r="S54" s="122"/>
      <c r="T54" s="122"/>
      <c r="U54" s="122"/>
      <c r="V54" s="122"/>
    </row>
    <row r="55" spans="2:22" x14ac:dyDescent="0.35">
      <c r="B55" s="122" t="s">
        <v>38</v>
      </c>
      <c r="C55" s="122"/>
      <c r="D55" s="122"/>
      <c r="E55" s="122"/>
      <c r="F55" s="122"/>
      <c r="G55" s="122"/>
      <c r="H55" s="122"/>
      <c r="I55" s="122"/>
      <c r="J55" s="122"/>
      <c r="K55" s="122"/>
      <c r="L55" s="122"/>
      <c r="M55" s="122"/>
      <c r="N55" s="122"/>
      <c r="O55" s="122"/>
      <c r="P55" s="122"/>
      <c r="Q55" s="122"/>
      <c r="R55" s="122"/>
      <c r="S55" s="122"/>
      <c r="T55" s="122"/>
      <c r="U55" s="122"/>
      <c r="V55" s="122"/>
    </row>
    <row r="56" spans="2:22" x14ac:dyDescent="0.35">
      <c r="B56" s="122"/>
      <c r="C56" s="122"/>
      <c r="D56" s="122"/>
      <c r="E56" s="122"/>
      <c r="F56" s="122"/>
      <c r="G56" s="122"/>
      <c r="H56" s="122"/>
      <c r="I56" s="122"/>
      <c r="J56" s="122"/>
      <c r="K56" s="122"/>
      <c r="L56" s="122"/>
      <c r="M56" s="122"/>
      <c r="N56" s="122"/>
      <c r="O56" s="122"/>
      <c r="P56" s="122"/>
      <c r="Q56" s="122"/>
      <c r="R56" s="122"/>
      <c r="S56" s="122"/>
      <c r="T56" s="122"/>
      <c r="U56" s="122"/>
      <c r="V56" s="122"/>
    </row>
    <row r="57" spans="2:22" x14ac:dyDescent="0.35">
      <c r="B57" s="118" t="s">
        <v>39</v>
      </c>
      <c r="C57" s="118"/>
      <c r="D57" s="118"/>
      <c r="E57" s="118"/>
      <c r="F57" s="118"/>
      <c r="G57" s="118"/>
      <c r="H57" s="118"/>
      <c r="I57" s="118"/>
      <c r="J57" s="118"/>
      <c r="K57" s="118"/>
      <c r="L57" s="118"/>
      <c r="M57" s="118"/>
      <c r="N57" s="118"/>
      <c r="O57" s="118"/>
      <c r="P57" s="118"/>
      <c r="Q57" s="118"/>
      <c r="R57" s="118"/>
      <c r="S57" s="118"/>
      <c r="T57" s="118"/>
      <c r="U57" s="118"/>
      <c r="V57" s="118"/>
    </row>
    <row r="58" spans="2:22" x14ac:dyDescent="0.35">
      <c r="B58" s="123" t="s">
        <v>40</v>
      </c>
      <c r="C58" s="123"/>
      <c r="D58" s="123"/>
      <c r="E58" s="123"/>
      <c r="F58" s="123"/>
      <c r="G58" s="123"/>
      <c r="H58" s="123"/>
      <c r="I58" s="123"/>
      <c r="J58" s="123"/>
      <c r="K58" s="123"/>
      <c r="L58" s="123"/>
      <c r="M58" s="123"/>
      <c r="N58" s="123"/>
      <c r="O58" s="123"/>
      <c r="P58" s="123"/>
      <c r="Q58" s="123"/>
      <c r="R58" s="123"/>
      <c r="S58" s="123"/>
      <c r="T58" s="123"/>
      <c r="U58" s="123"/>
      <c r="V58" s="123"/>
    </row>
    <row r="59" spans="2:22" x14ac:dyDescent="0.35">
      <c r="B59" s="123"/>
      <c r="C59" s="123"/>
      <c r="D59" s="123"/>
      <c r="E59" s="123"/>
      <c r="F59" s="123"/>
      <c r="G59" s="123"/>
      <c r="H59" s="123"/>
      <c r="I59" s="123"/>
      <c r="J59" s="123"/>
      <c r="K59" s="123"/>
      <c r="L59" s="123"/>
      <c r="M59" s="123"/>
      <c r="N59" s="123"/>
      <c r="O59" s="123"/>
      <c r="P59" s="123"/>
      <c r="Q59" s="123"/>
      <c r="R59" s="123"/>
      <c r="S59" s="123"/>
      <c r="T59" s="123"/>
      <c r="U59" s="123"/>
      <c r="V59" s="123"/>
    </row>
    <row r="60" spans="2:22" x14ac:dyDescent="0.35">
      <c r="B60" s="118" t="s">
        <v>41</v>
      </c>
      <c r="C60" s="118"/>
      <c r="D60" s="118"/>
      <c r="E60" s="118"/>
      <c r="F60" s="118"/>
      <c r="G60" s="118"/>
      <c r="H60" s="118"/>
      <c r="I60" s="118"/>
      <c r="J60" s="118"/>
      <c r="K60" s="118"/>
      <c r="L60" s="118"/>
      <c r="M60" s="118"/>
      <c r="N60" s="118"/>
      <c r="O60" s="118"/>
      <c r="P60" s="118"/>
      <c r="Q60" s="118"/>
      <c r="R60" s="118"/>
      <c r="S60" s="118"/>
      <c r="T60" s="118"/>
      <c r="U60" s="118"/>
      <c r="V60" s="118"/>
    </row>
    <row r="61" spans="2:22" x14ac:dyDescent="0.35">
      <c r="B61" s="118" t="s">
        <v>42</v>
      </c>
      <c r="C61" s="118"/>
      <c r="D61" s="118"/>
      <c r="E61" s="118"/>
      <c r="F61" s="118"/>
      <c r="G61" s="118"/>
      <c r="H61" s="118"/>
      <c r="I61" s="118"/>
      <c r="J61" s="118"/>
      <c r="K61" s="118"/>
      <c r="L61" s="118"/>
      <c r="M61" s="118"/>
      <c r="N61" s="118"/>
      <c r="O61" s="118"/>
      <c r="P61" s="118"/>
      <c r="Q61" s="118"/>
      <c r="R61" s="118"/>
      <c r="S61" s="118"/>
      <c r="T61" s="118"/>
      <c r="U61" s="118"/>
      <c r="V61" s="118"/>
    </row>
    <row r="62" spans="2:22" x14ac:dyDescent="0.35">
      <c r="B62" s="118" t="s">
        <v>43</v>
      </c>
      <c r="C62" s="118"/>
      <c r="D62" s="118"/>
      <c r="E62" s="118"/>
      <c r="F62" s="118"/>
      <c r="G62" s="118"/>
      <c r="H62" s="118"/>
      <c r="I62" s="118"/>
      <c r="J62" s="118"/>
      <c r="K62" s="118"/>
      <c r="L62" s="118"/>
      <c r="M62" s="118"/>
      <c r="N62" s="118"/>
      <c r="O62" s="118"/>
      <c r="P62" s="118"/>
      <c r="Q62" s="118"/>
      <c r="R62" s="118"/>
      <c r="S62" s="118"/>
      <c r="T62" s="118"/>
      <c r="U62" s="118"/>
      <c r="V62" s="118"/>
    </row>
    <row r="63" spans="2:22" x14ac:dyDescent="0.35">
      <c r="B63" s="118" t="s">
        <v>44</v>
      </c>
      <c r="C63" s="118"/>
      <c r="D63" s="118"/>
      <c r="E63" s="118"/>
      <c r="F63" s="118"/>
      <c r="G63" s="118"/>
      <c r="H63" s="118"/>
      <c r="I63" s="118"/>
      <c r="J63" s="118"/>
      <c r="K63" s="118"/>
      <c r="L63" s="118"/>
      <c r="M63" s="118"/>
      <c r="N63" s="118"/>
      <c r="O63" s="118"/>
      <c r="P63" s="118"/>
      <c r="Q63" s="118"/>
      <c r="R63" s="118"/>
      <c r="S63" s="118"/>
      <c r="T63" s="118"/>
      <c r="U63" s="118"/>
      <c r="V63" s="118"/>
    </row>
    <row r="65" spans="2:22" x14ac:dyDescent="0.35"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79"/>
      <c r="N65" s="79"/>
      <c r="O65" s="17"/>
      <c r="P65" s="17"/>
      <c r="Q65" s="17"/>
      <c r="R65" s="17"/>
      <c r="S65" s="17"/>
      <c r="T65" s="17"/>
      <c r="U65" s="17"/>
      <c r="V65" s="17"/>
    </row>
    <row r="66" spans="2:22" x14ac:dyDescent="0.35">
      <c r="B66" s="33" t="s">
        <v>45</v>
      </c>
    </row>
    <row r="67" spans="2:22" x14ac:dyDescent="0.35">
      <c r="B67" s="23" t="str">
        <f>Indice!B15</f>
        <v>Información al: 27/11/2020</v>
      </c>
    </row>
    <row r="68" spans="2:22" x14ac:dyDescent="0.35">
      <c r="B68" s="6" t="s">
        <v>29</v>
      </c>
    </row>
    <row r="70" spans="2:22" x14ac:dyDescent="0.35">
      <c r="B70" s="6" t="str">
        <f>+Indice!B16</f>
        <v>Actualización: 01/12/2020</v>
      </c>
    </row>
  </sheetData>
  <mergeCells count="43">
    <mergeCell ref="B60:V60"/>
    <mergeCell ref="B61:V61"/>
    <mergeCell ref="B47:X48"/>
    <mergeCell ref="B62:V62"/>
    <mergeCell ref="B63:V63"/>
    <mergeCell ref="B50:V50"/>
    <mergeCell ref="B51:V51"/>
    <mergeCell ref="B52:V54"/>
    <mergeCell ref="B55:V56"/>
    <mergeCell ref="B57:V57"/>
    <mergeCell ref="B58:V59"/>
    <mergeCell ref="I6:N6"/>
    <mergeCell ref="B5:L5"/>
    <mergeCell ref="B28:L28"/>
    <mergeCell ref="B29:B32"/>
    <mergeCell ref="C29:D31"/>
    <mergeCell ref="E29:F31"/>
    <mergeCell ref="G29:H31"/>
    <mergeCell ref="I29:N29"/>
    <mergeCell ref="B6:B9"/>
    <mergeCell ref="C6:D8"/>
    <mergeCell ref="E6:F8"/>
    <mergeCell ref="G6:H8"/>
    <mergeCell ref="I30:J31"/>
    <mergeCell ref="K30:L31"/>
    <mergeCell ref="M30:N31"/>
    <mergeCell ref="I7:J8"/>
    <mergeCell ref="K7:L8"/>
    <mergeCell ref="M7:N8"/>
    <mergeCell ref="O7:P8"/>
    <mergeCell ref="Q7:R8"/>
    <mergeCell ref="O29:P29"/>
    <mergeCell ref="Q29:X29"/>
    <mergeCell ref="O30:P31"/>
    <mergeCell ref="Q30:R31"/>
    <mergeCell ref="O6:P6"/>
    <mergeCell ref="Q6:X6"/>
    <mergeCell ref="S7:T8"/>
    <mergeCell ref="U7:V8"/>
    <mergeCell ref="W7:X8"/>
    <mergeCell ref="S30:T31"/>
    <mergeCell ref="U30:V31"/>
    <mergeCell ref="W30:X31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3FE691-941B-4D5B-BA7C-4BEE69DE9D17}">
  <dimension ref="B2:Y85"/>
  <sheetViews>
    <sheetView zoomScale="75" zoomScaleNormal="75" workbookViewId="0">
      <selection activeCell="B1" sqref="B1"/>
    </sheetView>
  </sheetViews>
  <sheetFormatPr baseColWidth="10" defaultColWidth="11.453125" defaultRowHeight="14.5" x14ac:dyDescent="0.35"/>
  <cols>
    <col min="1" max="1" width="5.7265625" style="6" customWidth="1"/>
    <col min="2" max="2" width="20.81640625" style="6" customWidth="1"/>
    <col min="3" max="3" width="28.7265625" style="6" bestFit="1" customWidth="1"/>
    <col min="4" max="4" width="12.453125" style="6" bestFit="1" customWidth="1"/>
    <col min="5" max="5" width="17.453125" style="6" bestFit="1" customWidth="1"/>
    <col min="6" max="6" width="9.54296875" style="6" bestFit="1" customWidth="1"/>
    <col min="7" max="7" width="15.26953125" style="6" bestFit="1" customWidth="1"/>
    <col min="8" max="8" width="11" style="6" bestFit="1" customWidth="1"/>
    <col min="9" max="9" width="16.453125" style="6" bestFit="1" customWidth="1"/>
    <col min="10" max="10" width="11" style="6" bestFit="1" customWidth="1"/>
    <col min="11" max="11" width="16.453125" style="6" bestFit="1" customWidth="1"/>
    <col min="12" max="12" width="9.54296875" style="6" bestFit="1" customWidth="1"/>
    <col min="13" max="13" width="14.54296875" style="6" bestFit="1" customWidth="1"/>
    <col min="14" max="14" width="12.54296875" style="15" bestFit="1" customWidth="1"/>
    <col min="15" max="15" width="18.1796875" style="15" bestFit="1" customWidth="1"/>
    <col min="16" max="16" width="11.1796875" style="6" bestFit="1" customWidth="1"/>
    <col min="17" max="17" width="17.453125" style="6" bestFit="1" customWidth="1"/>
    <col min="18" max="18" width="8.7265625" style="6" bestFit="1" customWidth="1"/>
    <col min="19" max="19" width="14.26953125" style="6" bestFit="1" customWidth="1"/>
    <col min="20" max="20" width="11.453125" style="6" bestFit="1" customWidth="1"/>
    <col min="21" max="21" width="16.453125" style="6" customWidth="1"/>
    <col min="22" max="22" width="11.453125" style="6" bestFit="1" customWidth="1"/>
    <col min="23" max="23" width="16" style="6" bestFit="1" customWidth="1"/>
    <col min="24" max="24" width="12.54296875" style="15" bestFit="1" customWidth="1"/>
    <col min="25" max="25" width="18.1796875" style="15" bestFit="1" customWidth="1"/>
    <col min="26" max="16384" width="11.453125" style="6"/>
  </cols>
  <sheetData>
    <row r="2" spans="2:25" x14ac:dyDescent="0.35">
      <c r="B2" s="7" t="s">
        <v>5</v>
      </c>
    </row>
    <row r="3" spans="2:25" ht="15.5" x14ac:dyDescent="0.35">
      <c r="B3" s="7" t="s">
        <v>48</v>
      </c>
      <c r="C3" s="14"/>
    </row>
    <row r="4" spans="2:25" x14ac:dyDescent="0.35">
      <c r="B4" s="107" t="s">
        <v>2</v>
      </c>
      <c r="C4" s="107" t="s">
        <v>30</v>
      </c>
      <c r="D4" s="109" t="s">
        <v>6</v>
      </c>
      <c r="E4" s="109"/>
      <c r="F4" s="111" t="s">
        <v>7</v>
      </c>
      <c r="G4" s="117"/>
      <c r="H4" s="109" t="s">
        <v>8</v>
      </c>
      <c r="I4" s="109"/>
      <c r="J4" s="101" t="s">
        <v>9</v>
      </c>
      <c r="K4" s="99"/>
      <c r="L4" s="99"/>
      <c r="M4" s="99"/>
      <c r="N4" s="99"/>
      <c r="O4" s="100"/>
      <c r="P4" s="99" t="s">
        <v>10</v>
      </c>
      <c r="Q4" s="99"/>
      <c r="R4" s="101" t="s">
        <v>11</v>
      </c>
      <c r="S4" s="99"/>
      <c r="T4" s="99"/>
      <c r="U4" s="99"/>
      <c r="V4" s="99"/>
      <c r="W4" s="99"/>
      <c r="X4" s="99"/>
      <c r="Y4" s="100"/>
    </row>
    <row r="5" spans="2:25" x14ac:dyDescent="0.35">
      <c r="B5" s="107"/>
      <c r="C5" s="107"/>
      <c r="D5" s="110"/>
      <c r="E5" s="110"/>
      <c r="F5" s="111"/>
      <c r="G5" s="117"/>
      <c r="H5" s="110"/>
      <c r="I5" s="110"/>
      <c r="J5" s="96" t="s">
        <v>12</v>
      </c>
      <c r="K5" s="98"/>
      <c r="L5" s="98" t="s">
        <v>13</v>
      </c>
      <c r="M5" s="98"/>
      <c r="N5" s="102" t="s">
        <v>4</v>
      </c>
      <c r="O5" s="103"/>
      <c r="P5" s="98" t="s">
        <v>14</v>
      </c>
      <c r="Q5" s="98"/>
      <c r="R5" s="96" t="s">
        <v>15</v>
      </c>
      <c r="S5" s="98"/>
      <c r="T5" s="98" t="s">
        <v>16</v>
      </c>
      <c r="U5" s="98"/>
      <c r="V5" s="98" t="s">
        <v>17</v>
      </c>
      <c r="W5" s="98"/>
      <c r="X5" s="102" t="s">
        <v>4</v>
      </c>
      <c r="Y5" s="103"/>
    </row>
    <row r="6" spans="2:25" ht="30" customHeight="1" x14ac:dyDescent="0.35">
      <c r="B6" s="107"/>
      <c r="C6" s="107"/>
      <c r="D6" s="110"/>
      <c r="E6" s="110"/>
      <c r="F6" s="113"/>
      <c r="G6" s="114"/>
      <c r="H6" s="110"/>
      <c r="I6" s="110"/>
      <c r="J6" s="96"/>
      <c r="K6" s="98"/>
      <c r="L6" s="98"/>
      <c r="M6" s="98"/>
      <c r="N6" s="104"/>
      <c r="O6" s="105"/>
      <c r="P6" s="98"/>
      <c r="Q6" s="98"/>
      <c r="R6" s="96"/>
      <c r="S6" s="98"/>
      <c r="T6" s="98"/>
      <c r="U6" s="98"/>
      <c r="V6" s="98"/>
      <c r="W6" s="98"/>
      <c r="X6" s="104"/>
      <c r="Y6" s="105"/>
    </row>
    <row r="7" spans="2:25" x14ac:dyDescent="0.35">
      <c r="B7" s="108"/>
      <c r="C7" s="108"/>
      <c r="D7" s="18" t="s">
        <v>18</v>
      </c>
      <c r="E7" s="18" t="s">
        <v>19</v>
      </c>
      <c r="F7" s="19" t="s">
        <v>18</v>
      </c>
      <c r="G7" s="20" t="s">
        <v>19</v>
      </c>
      <c r="H7" s="18" t="s">
        <v>18</v>
      </c>
      <c r="I7" s="18" t="s">
        <v>19</v>
      </c>
      <c r="J7" s="19" t="s">
        <v>18</v>
      </c>
      <c r="K7" s="18" t="s">
        <v>19</v>
      </c>
      <c r="L7" s="18" t="s">
        <v>18</v>
      </c>
      <c r="M7" s="18" t="s">
        <v>19</v>
      </c>
      <c r="N7" s="21" t="s">
        <v>18</v>
      </c>
      <c r="O7" s="22" t="s">
        <v>19</v>
      </c>
      <c r="P7" s="18" t="s">
        <v>18</v>
      </c>
      <c r="Q7" s="18" t="s">
        <v>19</v>
      </c>
      <c r="R7" s="19" t="s">
        <v>18</v>
      </c>
      <c r="S7" s="18" t="s">
        <v>19</v>
      </c>
      <c r="T7" s="18" t="s">
        <v>18</v>
      </c>
      <c r="U7" s="18" t="s">
        <v>19</v>
      </c>
      <c r="V7" s="18" t="s">
        <v>18</v>
      </c>
      <c r="W7" s="18" t="s">
        <v>19</v>
      </c>
      <c r="X7" s="21" t="s">
        <v>18</v>
      </c>
      <c r="Y7" s="22" t="s">
        <v>19</v>
      </c>
    </row>
    <row r="8" spans="2:25" x14ac:dyDescent="0.35">
      <c r="B8" s="125" t="s">
        <v>20</v>
      </c>
      <c r="C8" s="6" t="s">
        <v>31</v>
      </c>
      <c r="D8" s="36">
        <v>34463</v>
      </c>
      <c r="E8" s="36">
        <v>27143186.670663003</v>
      </c>
      <c r="F8" s="61">
        <v>71</v>
      </c>
      <c r="G8" s="35">
        <v>51802.969466996117</v>
      </c>
      <c r="H8" s="36">
        <v>161</v>
      </c>
      <c r="I8" s="36">
        <v>254846.01064049816</v>
      </c>
      <c r="J8" s="61">
        <v>1121</v>
      </c>
      <c r="K8" s="37">
        <v>741029.10314816458</v>
      </c>
      <c r="L8" s="37">
        <v>0</v>
      </c>
      <c r="M8" s="37">
        <v>0</v>
      </c>
      <c r="N8" s="62">
        <v>1121</v>
      </c>
      <c r="O8" s="42">
        <v>741029.10314816458</v>
      </c>
      <c r="P8" s="36">
        <v>31775</v>
      </c>
      <c r="Q8" s="36">
        <v>25115117.29367058</v>
      </c>
      <c r="R8" s="61">
        <v>2</v>
      </c>
      <c r="S8" s="37">
        <v>1895.90319449347</v>
      </c>
      <c r="T8" s="37">
        <v>246</v>
      </c>
      <c r="U8" s="37">
        <v>199493.65596320157</v>
      </c>
      <c r="V8" s="37">
        <v>1087</v>
      </c>
      <c r="W8" s="37">
        <v>779001.73457906814</v>
      </c>
      <c r="X8" s="62">
        <v>1335</v>
      </c>
      <c r="Y8" s="42">
        <v>980391.29373676318</v>
      </c>
    </row>
    <row r="9" spans="2:25" x14ac:dyDescent="0.35">
      <c r="B9" s="124"/>
      <c r="C9" s="6" t="s">
        <v>1</v>
      </c>
      <c r="D9" s="36">
        <v>5859</v>
      </c>
      <c r="E9" s="36">
        <v>21041777.883324049</v>
      </c>
      <c r="F9" s="61">
        <v>10</v>
      </c>
      <c r="G9" s="35">
        <v>26887.354394634665</v>
      </c>
      <c r="H9" s="36">
        <v>75</v>
      </c>
      <c r="I9" s="36">
        <v>509563.62513236853</v>
      </c>
      <c r="J9" s="61">
        <v>202</v>
      </c>
      <c r="K9" s="37">
        <v>936618.92207906814</v>
      </c>
      <c r="L9" s="37">
        <v>0</v>
      </c>
      <c r="M9" s="37">
        <v>0</v>
      </c>
      <c r="N9" s="62">
        <v>202</v>
      </c>
      <c r="O9" s="42">
        <v>936618.92207906814</v>
      </c>
      <c r="P9" s="36">
        <v>5364</v>
      </c>
      <c r="Q9" s="36">
        <v>18462531.198052254</v>
      </c>
      <c r="R9" s="61">
        <v>1</v>
      </c>
      <c r="S9" s="37">
        <v>17235.483586304272</v>
      </c>
      <c r="T9" s="37">
        <v>30</v>
      </c>
      <c r="U9" s="37">
        <v>146363.72661489589</v>
      </c>
      <c r="V9" s="37">
        <v>177</v>
      </c>
      <c r="W9" s="37">
        <v>942577.57346452528</v>
      </c>
      <c r="X9" s="62">
        <v>208</v>
      </c>
      <c r="Y9" s="42">
        <v>1106176.7836657255</v>
      </c>
    </row>
    <row r="10" spans="2:25" x14ac:dyDescent="0.35">
      <c r="B10" s="124"/>
      <c r="C10" s="6" t="s">
        <v>32</v>
      </c>
      <c r="D10" s="36">
        <v>1881</v>
      </c>
      <c r="E10" s="36">
        <v>24471552.744026873</v>
      </c>
      <c r="F10" s="61">
        <v>0</v>
      </c>
      <c r="G10" s="35">
        <v>0</v>
      </c>
      <c r="H10" s="36">
        <v>81</v>
      </c>
      <c r="I10" s="36">
        <v>1700445.916431345</v>
      </c>
      <c r="J10" s="61">
        <v>180</v>
      </c>
      <c r="K10" s="37">
        <v>2718044.0345923053</v>
      </c>
      <c r="L10" s="37">
        <v>0</v>
      </c>
      <c r="M10" s="37">
        <v>0</v>
      </c>
      <c r="N10" s="62">
        <v>180</v>
      </c>
      <c r="O10" s="42">
        <v>2718044.0345923053</v>
      </c>
      <c r="P10" s="36">
        <v>1478</v>
      </c>
      <c r="Q10" s="36">
        <v>16324372.744909329</v>
      </c>
      <c r="R10" s="61">
        <v>0</v>
      </c>
      <c r="S10" s="37">
        <v>0</v>
      </c>
      <c r="T10" s="37">
        <v>18</v>
      </c>
      <c r="U10" s="37">
        <v>423889.48332156724</v>
      </c>
      <c r="V10" s="37">
        <v>124</v>
      </c>
      <c r="W10" s="37">
        <v>3304800.5647723265</v>
      </c>
      <c r="X10" s="62">
        <v>142</v>
      </c>
      <c r="Y10" s="42">
        <v>3728690.0480938936</v>
      </c>
    </row>
    <row r="11" spans="2:25" x14ac:dyDescent="0.35">
      <c r="B11" s="124"/>
      <c r="C11" s="6" t="s">
        <v>33</v>
      </c>
      <c r="D11" s="36">
        <v>214</v>
      </c>
      <c r="E11" s="36">
        <v>7275500.0871770764</v>
      </c>
      <c r="F11" s="61">
        <v>0</v>
      </c>
      <c r="G11" s="35">
        <v>0</v>
      </c>
      <c r="H11" s="36">
        <v>12</v>
      </c>
      <c r="I11" s="36">
        <v>548777.797387928</v>
      </c>
      <c r="J11" s="61">
        <v>30</v>
      </c>
      <c r="K11" s="37">
        <v>1143539.8649841158</v>
      </c>
      <c r="L11" s="37">
        <v>0</v>
      </c>
      <c r="M11" s="37">
        <v>0</v>
      </c>
      <c r="N11" s="62">
        <v>30</v>
      </c>
      <c r="O11" s="42">
        <v>1143539.8649841158</v>
      </c>
      <c r="P11" s="36">
        <v>151</v>
      </c>
      <c r="Q11" s="36">
        <v>4286246.7559028091</v>
      </c>
      <c r="R11" s="61">
        <v>0</v>
      </c>
      <c r="S11" s="37">
        <v>0</v>
      </c>
      <c r="T11" s="37">
        <v>9</v>
      </c>
      <c r="U11" s="37">
        <v>583386.64842922695</v>
      </c>
      <c r="V11" s="37">
        <v>12</v>
      </c>
      <c r="W11" s="37">
        <v>713549.02047299687</v>
      </c>
      <c r="X11" s="62">
        <v>21</v>
      </c>
      <c r="Y11" s="42">
        <v>1296935.6689022239</v>
      </c>
    </row>
    <row r="12" spans="2:25" x14ac:dyDescent="0.35">
      <c r="B12" s="125" t="s">
        <v>21</v>
      </c>
      <c r="C12" s="16" t="s">
        <v>31</v>
      </c>
      <c r="D12" s="39">
        <v>158</v>
      </c>
      <c r="E12" s="39">
        <v>274951.89576531062</v>
      </c>
      <c r="F12" s="63">
        <v>0</v>
      </c>
      <c r="G12" s="38">
        <v>0</v>
      </c>
      <c r="H12" s="39">
        <v>9</v>
      </c>
      <c r="I12" s="39">
        <v>18752.206141899049</v>
      </c>
      <c r="J12" s="63">
        <v>1</v>
      </c>
      <c r="K12" s="39">
        <v>4136.5160607130256</v>
      </c>
      <c r="L12" s="39">
        <v>0</v>
      </c>
      <c r="M12" s="39">
        <v>0</v>
      </c>
      <c r="N12" s="64">
        <v>1</v>
      </c>
      <c r="O12" s="43">
        <v>4136.5160607130256</v>
      </c>
      <c r="P12" s="39">
        <v>117</v>
      </c>
      <c r="Q12" s="39">
        <v>182121.58116947583</v>
      </c>
      <c r="R12" s="63">
        <v>9</v>
      </c>
      <c r="S12" s="39">
        <v>23991.793152135546</v>
      </c>
      <c r="T12" s="39">
        <v>6</v>
      </c>
      <c r="U12" s="39">
        <v>14305.451376632545</v>
      </c>
      <c r="V12" s="39">
        <v>16</v>
      </c>
      <c r="W12" s="39">
        <v>31644.347864454645</v>
      </c>
      <c r="X12" s="64">
        <v>31</v>
      </c>
      <c r="Y12" s="43">
        <v>69941.592393222731</v>
      </c>
    </row>
    <row r="13" spans="2:25" x14ac:dyDescent="0.35">
      <c r="B13" s="126"/>
      <c r="C13" s="33" t="s">
        <v>1</v>
      </c>
      <c r="D13" s="37">
        <v>150</v>
      </c>
      <c r="E13" s="37">
        <v>559463.31461789622</v>
      </c>
      <c r="F13" s="61">
        <v>0</v>
      </c>
      <c r="G13" s="35">
        <v>0</v>
      </c>
      <c r="H13" s="37">
        <v>26</v>
      </c>
      <c r="I13" s="37">
        <v>102654.54024002825</v>
      </c>
      <c r="J13" s="61">
        <v>1</v>
      </c>
      <c r="K13" s="37">
        <v>1723.5483586304272</v>
      </c>
      <c r="L13" s="37">
        <v>0</v>
      </c>
      <c r="M13" s="37">
        <v>0</v>
      </c>
      <c r="N13" s="62">
        <v>1</v>
      </c>
      <c r="O13" s="42">
        <v>1723.5483586304272</v>
      </c>
      <c r="P13" s="37">
        <v>91</v>
      </c>
      <c r="Q13" s="37">
        <v>329266.19583921641</v>
      </c>
      <c r="R13" s="61">
        <v>7</v>
      </c>
      <c r="S13" s="37">
        <v>31713.289798799862</v>
      </c>
      <c r="T13" s="37">
        <v>11</v>
      </c>
      <c r="U13" s="37">
        <v>49982.902400282386</v>
      </c>
      <c r="V13" s="37">
        <v>14</v>
      </c>
      <c r="W13" s="37">
        <v>44122.837980938937</v>
      </c>
      <c r="X13" s="62">
        <v>32</v>
      </c>
      <c r="Y13" s="42">
        <v>125819.03018002119</v>
      </c>
    </row>
    <row r="14" spans="2:25" x14ac:dyDescent="0.35">
      <c r="B14" s="126"/>
      <c r="C14" s="33" t="s">
        <v>32</v>
      </c>
      <c r="D14" s="37">
        <v>111</v>
      </c>
      <c r="E14" s="37">
        <v>1512792.8653370985</v>
      </c>
      <c r="F14" s="61">
        <v>0</v>
      </c>
      <c r="G14" s="35">
        <v>0</v>
      </c>
      <c r="H14" s="37">
        <v>21</v>
      </c>
      <c r="I14" s="37">
        <v>167218.66175432404</v>
      </c>
      <c r="J14" s="61">
        <v>2</v>
      </c>
      <c r="K14" s="37">
        <v>6032.4192552064951</v>
      </c>
      <c r="L14" s="37">
        <v>0</v>
      </c>
      <c r="M14" s="37">
        <v>0</v>
      </c>
      <c r="N14" s="62">
        <v>2</v>
      </c>
      <c r="O14" s="42">
        <v>6032.4192552064951</v>
      </c>
      <c r="P14" s="37">
        <v>64</v>
      </c>
      <c r="Q14" s="37">
        <v>1025063.1508118603</v>
      </c>
      <c r="R14" s="61">
        <v>9</v>
      </c>
      <c r="S14" s="37">
        <v>130300.2559124603</v>
      </c>
      <c r="T14" s="37">
        <v>2</v>
      </c>
      <c r="U14" s="37">
        <v>27576.773738086835</v>
      </c>
      <c r="V14" s="37">
        <v>13</v>
      </c>
      <c r="W14" s="37">
        <v>156601.60386516061</v>
      </c>
      <c r="X14" s="62">
        <v>24</v>
      </c>
      <c r="Y14" s="42">
        <v>314478.63351570774</v>
      </c>
    </row>
    <row r="15" spans="2:25" x14ac:dyDescent="0.35">
      <c r="B15" s="127"/>
      <c r="C15" s="17" t="s">
        <v>33</v>
      </c>
      <c r="D15" s="41">
        <v>6</v>
      </c>
      <c r="E15" s="41">
        <v>166150.06177197318</v>
      </c>
      <c r="F15" s="65">
        <v>0</v>
      </c>
      <c r="G15" s="40">
        <v>0</v>
      </c>
      <c r="H15" s="41">
        <v>3</v>
      </c>
      <c r="I15" s="41">
        <v>148225.15884221674</v>
      </c>
      <c r="J15" s="65">
        <v>1</v>
      </c>
      <c r="K15" s="41">
        <v>6894.1934345217087</v>
      </c>
      <c r="L15" s="41">
        <v>0</v>
      </c>
      <c r="M15" s="41">
        <v>0</v>
      </c>
      <c r="N15" s="66">
        <v>1</v>
      </c>
      <c r="O15" s="44">
        <v>6894.1934345217087</v>
      </c>
      <c r="P15" s="41">
        <v>2</v>
      </c>
      <c r="Q15" s="41">
        <v>11030.709495234734</v>
      </c>
      <c r="R15" s="65">
        <v>0</v>
      </c>
      <c r="S15" s="41">
        <v>0</v>
      </c>
      <c r="T15" s="41">
        <v>0</v>
      </c>
      <c r="U15" s="41">
        <v>0</v>
      </c>
      <c r="V15" s="41">
        <v>0</v>
      </c>
      <c r="W15" s="41">
        <v>0</v>
      </c>
      <c r="X15" s="66">
        <v>0</v>
      </c>
      <c r="Y15" s="44">
        <v>0</v>
      </c>
    </row>
    <row r="16" spans="2:25" x14ac:dyDescent="0.35">
      <c r="B16" s="124" t="s">
        <v>85</v>
      </c>
      <c r="C16" s="6" t="s">
        <v>31</v>
      </c>
      <c r="D16" s="36">
        <v>238446</v>
      </c>
      <c r="E16" s="36">
        <v>72798090.677878469</v>
      </c>
      <c r="F16" s="61">
        <v>0</v>
      </c>
      <c r="G16" s="35">
        <v>0</v>
      </c>
      <c r="H16" s="36">
        <v>18344</v>
      </c>
      <c r="I16" s="36">
        <v>10746063.872358145</v>
      </c>
      <c r="J16" s="61">
        <v>11508</v>
      </c>
      <c r="K16" s="37">
        <v>1692093.6257321634</v>
      </c>
      <c r="L16" s="37">
        <v>15223</v>
      </c>
      <c r="M16" s="37">
        <v>7130802.439992941</v>
      </c>
      <c r="N16" s="62">
        <v>26731</v>
      </c>
      <c r="O16" s="42">
        <v>8822896.0657251049</v>
      </c>
      <c r="P16" s="36">
        <v>146871</v>
      </c>
      <c r="Q16" s="36">
        <v>30297469.973615922</v>
      </c>
      <c r="R16" s="61">
        <v>0</v>
      </c>
      <c r="S16" s="37">
        <v>0</v>
      </c>
      <c r="T16" s="37">
        <v>28556</v>
      </c>
      <c r="U16" s="37">
        <v>11870522.16190186</v>
      </c>
      <c r="V16" s="37">
        <v>17944</v>
      </c>
      <c r="W16" s="37">
        <v>11061138.604277434</v>
      </c>
      <c r="X16" s="62">
        <v>46500</v>
      </c>
      <c r="Y16" s="42">
        <v>22931660.766179293</v>
      </c>
    </row>
    <row r="17" spans="2:25" x14ac:dyDescent="0.35">
      <c r="B17" s="124"/>
      <c r="C17" s="6" t="s">
        <v>1</v>
      </c>
      <c r="D17" s="36">
        <v>4844</v>
      </c>
      <c r="E17" s="36">
        <v>20142542.095945112</v>
      </c>
      <c r="F17" s="61">
        <v>0</v>
      </c>
      <c r="G17" s="35">
        <v>0</v>
      </c>
      <c r="H17" s="36">
        <v>846</v>
      </c>
      <c r="I17" s="36">
        <v>4899522.9148511961</v>
      </c>
      <c r="J17" s="61">
        <v>148</v>
      </c>
      <c r="K17" s="37">
        <v>854211.60882208578</v>
      </c>
      <c r="L17" s="37">
        <v>478</v>
      </c>
      <c r="M17" s="37">
        <v>2110595.5553134927</v>
      </c>
      <c r="N17" s="62">
        <v>626</v>
      </c>
      <c r="O17" s="42">
        <v>2964807.1641355786</v>
      </c>
      <c r="P17" s="36">
        <v>2138</v>
      </c>
      <c r="Q17" s="36">
        <v>6448881.8834040221</v>
      </c>
      <c r="R17" s="61">
        <v>0</v>
      </c>
      <c r="S17" s="37">
        <v>0</v>
      </c>
      <c r="T17" s="37">
        <v>449</v>
      </c>
      <c r="U17" s="37">
        <v>1970010.9153696392</v>
      </c>
      <c r="V17" s="37">
        <v>785</v>
      </c>
      <c r="W17" s="37">
        <v>3859319.2181846765</v>
      </c>
      <c r="X17" s="62">
        <v>1234</v>
      </c>
      <c r="Y17" s="42">
        <v>5829330.1335543152</v>
      </c>
    </row>
    <row r="18" spans="2:25" x14ac:dyDescent="0.35">
      <c r="B18" s="124"/>
      <c r="C18" s="6" t="s">
        <v>32</v>
      </c>
      <c r="D18" s="36">
        <v>1562</v>
      </c>
      <c r="E18" s="36">
        <v>28417243.215768952</v>
      </c>
      <c r="F18" s="61">
        <v>0</v>
      </c>
      <c r="G18" s="35">
        <v>0</v>
      </c>
      <c r="H18" s="36">
        <v>225</v>
      </c>
      <c r="I18" s="36">
        <v>4585678.6956668617</v>
      </c>
      <c r="J18" s="61">
        <v>156</v>
      </c>
      <c r="K18" s="37">
        <v>4503313.5585344601</v>
      </c>
      <c r="L18" s="37">
        <v>80</v>
      </c>
      <c r="M18" s="37">
        <v>818021.47448183247</v>
      </c>
      <c r="N18" s="62">
        <v>236</v>
      </c>
      <c r="O18" s="42">
        <v>5321335.0330162924</v>
      </c>
      <c r="P18" s="36">
        <v>800</v>
      </c>
      <c r="Q18" s="36">
        <v>13010779.319901606</v>
      </c>
      <c r="R18" s="61">
        <v>0</v>
      </c>
      <c r="S18" s="37">
        <v>0</v>
      </c>
      <c r="T18" s="37">
        <v>107</v>
      </c>
      <c r="U18" s="37">
        <v>2470172.3761044499</v>
      </c>
      <c r="V18" s="37">
        <v>194</v>
      </c>
      <c r="W18" s="37">
        <v>3029277.791079741</v>
      </c>
      <c r="X18" s="62">
        <v>301</v>
      </c>
      <c r="Y18" s="42">
        <v>5499450.1671841908</v>
      </c>
    </row>
    <row r="19" spans="2:25" x14ac:dyDescent="0.35">
      <c r="B19" s="124"/>
      <c r="C19" s="6" t="s">
        <v>33</v>
      </c>
      <c r="D19" s="36">
        <v>205</v>
      </c>
      <c r="E19" s="36">
        <v>9627703.1061443817</v>
      </c>
      <c r="F19" s="61">
        <v>0</v>
      </c>
      <c r="G19" s="35">
        <v>0</v>
      </c>
      <c r="H19" s="36">
        <v>7</v>
      </c>
      <c r="I19" s="36">
        <v>138142.40094422875</v>
      </c>
      <c r="J19" s="61">
        <v>54</v>
      </c>
      <c r="K19" s="37">
        <v>4555369.293607153</v>
      </c>
      <c r="L19" s="37">
        <v>9</v>
      </c>
      <c r="M19" s="37">
        <v>193774.08103848615</v>
      </c>
      <c r="N19" s="62">
        <v>63</v>
      </c>
      <c r="O19" s="42">
        <v>4749143.3746456383</v>
      </c>
      <c r="P19" s="36">
        <v>105</v>
      </c>
      <c r="Q19" s="36">
        <v>4157823.514370257</v>
      </c>
      <c r="R19" s="61">
        <v>0</v>
      </c>
      <c r="S19" s="37">
        <v>0</v>
      </c>
      <c r="T19" s="37">
        <v>2</v>
      </c>
      <c r="U19" s="37">
        <v>244743.86692552068</v>
      </c>
      <c r="V19" s="37">
        <v>28</v>
      </c>
      <c r="W19" s="37">
        <v>337849.94925873633</v>
      </c>
      <c r="X19" s="62">
        <v>30</v>
      </c>
      <c r="Y19" s="42">
        <v>582593.81618425704</v>
      </c>
    </row>
    <row r="20" spans="2:25" x14ac:dyDescent="0.35">
      <c r="B20" s="125" t="s">
        <v>22</v>
      </c>
      <c r="C20" s="16" t="s">
        <v>31</v>
      </c>
      <c r="D20" s="39">
        <v>8293</v>
      </c>
      <c r="E20" s="39">
        <v>7375399.9456392853</v>
      </c>
      <c r="F20" s="63">
        <v>1023</v>
      </c>
      <c r="G20" s="38">
        <v>1346187.0637699105</v>
      </c>
      <c r="H20" s="39">
        <v>5</v>
      </c>
      <c r="I20" s="39">
        <v>3168.152032132457</v>
      </c>
      <c r="J20" s="63">
        <v>75</v>
      </c>
      <c r="K20" s="39">
        <v>49361.803307282476</v>
      </c>
      <c r="L20" s="39">
        <v>6</v>
      </c>
      <c r="M20" s="39">
        <v>5358.9547989101666</v>
      </c>
      <c r="N20" s="64">
        <v>81</v>
      </c>
      <c r="O20" s="43">
        <v>54720.758106192647</v>
      </c>
      <c r="P20" s="39">
        <v>2887</v>
      </c>
      <c r="Q20" s="39">
        <v>2785360.8752109623</v>
      </c>
      <c r="R20" s="63">
        <v>529</v>
      </c>
      <c r="S20" s="39">
        <v>305973.22064314556</v>
      </c>
      <c r="T20" s="39">
        <v>96</v>
      </c>
      <c r="U20" s="39">
        <v>132879.89977221587</v>
      </c>
      <c r="V20" s="39">
        <v>3672</v>
      </c>
      <c r="W20" s="39">
        <v>2747109.9761047256</v>
      </c>
      <c r="X20" s="64">
        <v>4297</v>
      </c>
      <c r="Y20" s="43">
        <v>3185963.0965200872</v>
      </c>
    </row>
    <row r="21" spans="2:25" x14ac:dyDescent="0.35">
      <c r="B21" s="126"/>
      <c r="C21" s="33" t="s">
        <v>1</v>
      </c>
      <c r="D21" s="37">
        <v>1727</v>
      </c>
      <c r="E21" s="37">
        <v>11757282.797160421</v>
      </c>
      <c r="F21" s="61">
        <v>249</v>
      </c>
      <c r="G21" s="35">
        <v>2437556.1677867435</v>
      </c>
      <c r="H21" s="37">
        <v>0</v>
      </c>
      <c r="I21" s="37">
        <v>0</v>
      </c>
      <c r="J21" s="61">
        <v>16</v>
      </c>
      <c r="K21" s="37">
        <v>71044.601915482708</v>
      </c>
      <c r="L21" s="37">
        <v>0</v>
      </c>
      <c r="M21" s="37">
        <v>0</v>
      </c>
      <c r="N21" s="62">
        <v>16</v>
      </c>
      <c r="O21" s="42">
        <v>71044.601915482708</v>
      </c>
      <c r="P21" s="37">
        <v>1134</v>
      </c>
      <c r="Q21" s="37">
        <v>6460473.6238845196</v>
      </c>
      <c r="R21" s="61">
        <v>25</v>
      </c>
      <c r="S21" s="37">
        <v>210357.33897232395</v>
      </c>
      <c r="T21" s="37">
        <v>22</v>
      </c>
      <c r="U21" s="37">
        <v>216447.72994892782</v>
      </c>
      <c r="V21" s="37">
        <v>281</v>
      </c>
      <c r="W21" s="37">
        <v>2361403.3346524225</v>
      </c>
      <c r="X21" s="62">
        <v>328</v>
      </c>
      <c r="Y21" s="42">
        <v>2788208.4035736741</v>
      </c>
    </row>
    <row r="22" spans="2:25" x14ac:dyDescent="0.35">
      <c r="B22" s="126"/>
      <c r="C22" s="33" t="s">
        <v>32</v>
      </c>
      <c r="D22" s="37">
        <v>864</v>
      </c>
      <c r="E22" s="37">
        <v>13780328.804146996</v>
      </c>
      <c r="F22" s="61">
        <v>80</v>
      </c>
      <c r="G22" s="35">
        <v>1661535.0886869044</v>
      </c>
      <c r="H22" s="37">
        <v>0</v>
      </c>
      <c r="I22" s="37">
        <v>0</v>
      </c>
      <c r="J22" s="61">
        <v>6</v>
      </c>
      <c r="K22" s="37">
        <v>53494.081645175174</v>
      </c>
      <c r="L22" s="37">
        <v>1</v>
      </c>
      <c r="M22" s="37">
        <v>15511.935227673845</v>
      </c>
      <c r="N22" s="62">
        <v>7</v>
      </c>
      <c r="O22" s="42">
        <v>69006.01687284901</v>
      </c>
      <c r="P22" s="37">
        <v>679</v>
      </c>
      <c r="Q22" s="37">
        <v>9668702.9667782616</v>
      </c>
      <c r="R22" s="61">
        <v>0</v>
      </c>
      <c r="S22" s="37">
        <v>0</v>
      </c>
      <c r="T22" s="37">
        <v>57</v>
      </c>
      <c r="U22" s="37">
        <v>1567844.3270439906</v>
      </c>
      <c r="V22" s="37">
        <v>41</v>
      </c>
      <c r="W22" s="37">
        <v>813240.40476499079</v>
      </c>
      <c r="X22" s="62">
        <v>98</v>
      </c>
      <c r="Y22" s="42">
        <v>2381084.7318089814</v>
      </c>
    </row>
    <row r="23" spans="2:25" x14ac:dyDescent="0.35">
      <c r="B23" s="127"/>
      <c r="C23" s="17" t="s">
        <v>33</v>
      </c>
      <c r="D23" s="41">
        <v>106</v>
      </c>
      <c r="E23" s="41">
        <v>3714086.9972064733</v>
      </c>
      <c r="F23" s="65">
        <v>12</v>
      </c>
      <c r="G23" s="40">
        <v>451569.66996117192</v>
      </c>
      <c r="H23" s="41">
        <v>0</v>
      </c>
      <c r="I23" s="41">
        <v>0</v>
      </c>
      <c r="J23" s="65">
        <v>1</v>
      </c>
      <c r="K23" s="41">
        <v>25853.225379456409</v>
      </c>
      <c r="L23" s="41">
        <v>0</v>
      </c>
      <c r="M23" s="41">
        <v>0</v>
      </c>
      <c r="N23" s="66">
        <v>1</v>
      </c>
      <c r="O23" s="44">
        <v>25853.225379456409</v>
      </c>
      <c r="P23" s="41">
        <v>81</v>
      </c>
      <c r="Q23" s="41">
        <v>2629975.0796279344</v>
      </c>
      <c r="R23" s="65">
        <v>0</v>
      </c>
      <c r="S23" s="41">
        <v>0</v>
      </c>
      <c r="T23" s="41">
        <v>9</v>
      </c>
      <c r="U23" s="41">
        <v>561876.76491351926</v>
      </c>
      <c r="V23" s="41">
        <v>3</v>
      </c>
      <c r="W23" s="41">
        <v>44812.25732439111</v>
      </c>
      <c r="X23" s="66">
        <v>12</v>
      </c>
      <c r="Y23" s="44">
        <v>606689.02223791042</v>
      </c>
    </row>
    <row r="24" spans="2:25" x14ac:dyDescent="0.35">
      <c r="B24" s="124" t="s">
        <v>23</v>
      </c>
      <c r="C24" s="6" t="s">
        <v>31</v>
      </c>
      <c r="D24" s="36">
        <v>25508</v>
      </c>
      <c r="E24" s="36">
        <v>18361177.796388272</v>
      </c>
      <c r="F24" s="61">
        <v>0</v>
      </c>
      <c r="G24" s="35">
        <v>0</v>
      </c>
      <c r="H24" s="36">
        <v>1831</v>
      </c>
      <c r="I24" s="36">
        <v>268329.92796946701</v>
      </c>
      <c r="J24" s="61">
        <v>5312</v>
      </c>
      <c r="K24" s="37">
        <v>3057830.3359333635</v>
      </c>
      <c r="L24" s="37">
        <v>0</v>
      </c>
      <c r="M24" s="37">
        <v>0</v>
      </c>
      <c r="N24" s="62">
        <v>5312</v>
      </c>
      <c r="O24" s="42">
        <v>3057830.3359333635</v>
      </c>
      <c r="P24" s="36">
        <v>16957</v>
      </c>
      <c r="Q24" s="36">
        <v>14896632.715533171</v>
      </c>
      <c r="R24" s="61">
        <v>0</v>
      </c>
      <c r="S24" s="37">
        <v>0</v>
      </c>
      <c r="T24" s="37">
        <v>345</v>
      </c>
      <c r="U24" s="37">
        <v>3447.1085752735617</v>
      </c>
      <c r="V24" s="37">
        <v>1063</v>
      </c>
      <c r="W24" s="37">
        <v>134937.70837699657</v>
      </c>
      <c r="X24" s="62">
        <v>1408</v>
      </c>
      <c r="Y24" s="42">
        <v>138384.81695227014</v>
      </c>
    </row>
    <row r="25" spans="2:25" x14ac:dyDescent="0.35">
      <c r="B25" s="124"/>
      <c r="C25" s="6" t="s">
        <v>1</v>
      </c>
      <c r="D25" s="36">
        <v>4542</v>
      </c>
      <c r="E25" s="36">
        <v>21732990.128238894</v>
      </c>
      <c r="F25" s="61">
        <v>0</v>
      </c>
      <c r="G25" s="35">
        <v>0</v>
      </c>
      <c r="H25" s="36">
        <v>119</v>
      </c>
      <c r="I25" s="36">
        <v>446681.68936694763</v>
      </c>
      <c r="J25" s="61">
        <v>928</v>
      </c>
      <c r="K25" s="37">
        <v>4019128.2502674949</v>
      </c>
      <c r="L25" s="37">
        <v>0</v>
      </c>
      <c r="M25" s="37">
        <v>0</v>
      </c>
      <c r="N25" s="62">
        <v>928</v>
      </c>
      <c r="O25" s="42">
        <v>4019128.2502674949</v>
      </c>
      <c r="P25" s="36">
        <v>3234</v>
      </c>
      <c r="Q25" s="36">
        <v>16642508.655280678</v>
      </c>
      <c r="R25" s="61">
        <v>0</v>
      </c>
      <c r="S25" s="37">
        <v>0</v>
      </c>
      <c r="T25" s="37">
        <v>120</v>
      </c>
      <c r="U25" s="37">
        <v>32609.538978390843</v>
      </c>
      <c r="V25" s="37">
        <v>141</v>
      </c>
      <c r="W25" s="37">
        <v>592061.99434538255</v>
      </c>
      <c r="X25" s="62">
        <v>261</v>
      </c>
      <c r="Y25" s="42">
        <v>624671.53332377342</v>
      </c>
    </row>
    <row r="26" spans="2:25" x14ac:dyDescent="0.35">
      <c r="B26" s="124"/>
      <c r="C26" s="6" t="s">
        <v>32</v>
      </c>
      <c r="D26" s="36">
        <v>1813</v>
      </c>
      <c r="E26" s="36">
        <v>33177706.596846875</v>
      </c>
      <c r="F26" s="61">
        <v>0</v>
      </c>
      <c r="G26" s="35">
        <v>0</v>
      </c>
      <c r="H26" s="36">
        <v>81</v>
      </c>
      <c r="I26" s="36">
        <v>2393708.7037813272</v>
      </c>
      <c r="J26" s="61">
        <v>228</v>
      </c>
      <c r="K26" s="37">
        <v>3311983.467758615</v>
      </c>
      <c r="L26" s="37">
        <v>0</v>
      </c>
      <c r="M26" s="37">
        <v>0</v>
      </c>
      <c r="N26" s="62">
        <v>228</v>
      </c>
      <c r="O26" s="42">
        <v>3311983.467758615</v>
      </c>
      <c r="P26" s="36">
        <v>1395</v>
      </c>
      <c r="Q26" s="36">
        <v>25109915.865228172</v>
      </c>
      <c r="R26" s="61">
        <v>0</v>
      </c>
      <c r="S26" s="37">
        <v>0</v>
      </c>
      <c r="T26" s="37">
        <v>19</v>
      </c>
      <c r="U26" s="37">
        <v>228197.80302737822</v>
      </c>
      <c r="V26" s="37">
        <v>90</v>
      </c>
      <c r="W26" s="37">
        <v>2133900.7570513813</v>
      </c>
      <c r="X26" s="62">
        <v>109</v>
      </c>
      <c r="Y26" s="42">
        <v>2362098.5600787592</v>
      </c>
    </row>
    <row r="27" spans="2:25" x14ac:dyDescent="0.35">
      <c r="B27" s="124"/>
      <c r="C27" s="6" t="s">
        <v>33</v>
      </c>
      <c r="D27" s="36">
        <v>210</v>
      </c>
      <c r="E27" s="36">
        <v>10613721.051695421</v>
      </c>
      <c r="F27" s="61">
        <v>0</v>
      </c>
      <c r="G27" s="35">
        <v>0</v>
      </c>
      <c r="H27" s="36">
        <v>10</v>
      </c>
      <c r="I27" s="36">
        <v>553155.61025332031</v>
      </c>
      <c r="J27" s="61">
        <v>13</v>
      </c>
      <c r="K27" s="37">
        <v>673276.85884690483</v>
      </c>
      <c r="L27" s="37">
        <v>0</v>
      </c>
      <c r="M27" s="37">
        <v>0</v>
      </c>
      <c r="N27" s="62">
        <v>13</v>
      </c>
      <c r="O27" s="42">
        <v>673276.85884690483</v>
      </c>
      <c r="P27" s="36">
        <v>165</v>
      </c>
      <c r="Q27" s="36">
        <v>7810607.2267003842</v>
      </c>
      <c r="R27" s="61">
        <v>0</v>
      </c>
      <c r="S27" s="37">
        <v>0</v>
      </c>
      <c r="T27" s="37">
        <v>9</v>
      </c>
      <c r="U27" s="37">
        <v>923270.38475114724</v>
      </c>
      <c r="V27" s="37">
        <v>13</v>
      </c>
      <c r="W27" s="37">
        <v>653410.97114366398</v>
      </c>
      <c r="X27" s="62">
        <v>22</v>
      </c>
      <c r="Y27" s="42">
        <v>1576681.3558948112</v>
      </c>
    </row>
    <row r="28" spans="2:25" x14ac:dyDescent="0.35">
      <c r="B28" s="125" t="s">
        <v>24</v>
      </c>
      <c r="C28" s="16" t="s">
        <v>31</v>
      </c>
      <c r="D28" s="39">
        <v>336</v>
      </c>
      <c r="E28" s="39">
        <v>292927.21720707952</v>
      </c>
      <c r="F28" s="63">
        <v>1</v>
      </c>
      <c r="G28" s="38">
        <v>3447.0967172608543</v>
      </c>
      <c r="H28" s="39">
        <v>23</v>
      </c>
      <c r="I28" s="39">
        <v>16441.375915548888</v>
      </c>
      <c r="J28" s="63">
        <v>50</v>
      </c>
      <c r="K28" s="39">
        <v>35349.751877978291</v>
      </c>
      <c r="L28" s="39">
        <v>0</v>
      </c>
      <c r="M28" s="39">
        <v>0</v>
      </c>
      <c r="N28" s="64">
        <v>50</v>
      </c>
      <c r="O28" s="43">
        <v>35349.751877978291</v>
      </c>
      <c r="P28" s="39">
        <v>224</v>
      </c>
      <c r="Q28" s="39">
        <v>201517.46930015663</v>
      </c>
      <c r="R28" s="63">
        <v>0</v>
      </c>
      <c r="S28" s="39">
        <v>0</v>
      </c>
      <c r="T28" s="39">
        <v>0</v>
      </c>
      <c r="U28" s="39">
        <v>0</v>
      </c>
      <c r="V28" s="39">
        <v>38</v>
      </c>
      <c r="W28" s="39">
        <v>36171.523396134842</v>
      </c>
      <c r="X28" s="64">
        <v>38</v>
      </c>
      <c r="Y28" s="43">
        <v>36171.523396134842</v>
      </c>
    </row>
    <row r="29" spans="2:25" x14ac:dyDescent="0.35">
      <c r="B29" s="126"/>
      <c r="C29" s="33" t="s">
        <v>1</v>
      </c>
      <c r="D29" s="37">
        <v>177</v>
      </c>
      <c r="E29" s="37">
        <v>725001.13754191669</v>
      </c>
      <c r="F29" s="61">
        <v>2</v>
      </c>
      <c r="G29" s="35">
        <v>26542.644722908579</v>
      </c>
      <c r="H29" s="37">
        <v>9</v>
      </c>
      <c r="I29" s="37">
        <v>50189.728203318038</v>
      </c>
      <c r="J29" s="61">
        <v>18</v>
      </c>
      <c r="K29" s="37">
        <v>78465.5386846982</v>
      </c>
      <c r="L29" s="37">
        <v>0</v>
      </c>
      <c r="M29" s="37">
        <v>0</v>
      </c>
      <c r="N29" s="62">
        <v>18</v>
      </c>
      <c r="O29" s="42">
        <v>78465.5386846982</v>
      </c>
      <c r="P29" s="37">
        <v>137</v>
      </c>
      <c r="Q29" s="37">
        <v>522129.87833127432</v>
      </c>
      <c r="R29" s="61">
        <v>0</v>
      </c>
      <c r="S29" s="37">
        <v>0</v>
      </c>
      <c r="T29" s="37">
        <v>0</v>
      </c>
      <c r="U29" s="37">
        <v>0</v>
      </c>
      <c r="V29" s="37">
        <v>11</v>
      </c>
      <c r="W29" s="37">
        <v>47673.347599717614</v>
      </c>
      <c r="X29" s="62">
        <v>11</v>
      </c>
      <c r="Y29" s="42">
        <v>47673.347599717614</v>
      </c>
    </row>
    <row r="30" spans="2:25" x14ac:dyDescent="0.35">
      <c r="B30" s="126"/>
      <c r="C30" s="33" t="s">
        <v>32</v>
      </c>
      <c r="D30" s="37">
        <v>150</v>
      </c>
      <c r="E30" s="37">
        <v>1608360.3057161137</v>
      </c>
      <c r="F30" s="61">
        <v>1</v>
      </c>
      <c r="G30" s="35">
        <v>27576.773738086835</v>
      </c>
      <c r="H30" s="37">
        <v>8</v>
      </c>
      <c r="I30" s="37">
        <v>90486.288828097429</v>
      </c>
      <c r="J30" s="61">
        <v>30</v>
      </c>
      <c r="K30" s="37">
        <v>319683.74955877161</v>
      </c>
      <c r="L30" s="37">
        <v>0</v>
      </c>
      <c r="M30" s="37">
        <v>0</v>
      </c>
      <c r="N30" s="62">
        <v>30</v>
      </c>
      <c r="O30" s="42">
        <v>319683.74955877161</v>
      </c>
      <c r="P30" s="37">
        <v>104</v>
      </c>
      <c r="Q30" s="37">
        <v>1142002.5908378928</v>
      </c>
      <c r="R30" s="61">
        <v>0</v>
      </c>
      <c r="S30" s="37">
        <v>0</v>
      </c>
      <c r="T30" s="37">
        <v>0</v>
      </c>
      <c r="U30" s="37">
        <v>0</v>
      </c>
      <c r="V30" s="37">
        <v>7</v>
      </c>
      <c r="W30" s="37">
        <v>28610.902753265091</v>
      </c>
      <c r="X30" s="62">
        <v>7</v>
      </c>
      <c r="Y30" s="42">
        <v>28610.902753265091</v>
      </c>
    </row>
    <row r="31" spans="2:25" x14ac:dyDescent="0.35">
      <c r="B31" s="127"/>
      <c r="C31" s="17" t="s">
        <v>33</v>
      </c>
      <c r="D31" s="41">
        <v>29</v>
      </c>
      <c r="E31" s="41">
        <v>648875.48810889525</v>
      </c>
      <c r="F31" s="65">
        <v>0</v>
      </c>
      <c r="G31" s="40">
        <v>0</v>
      </c>
      <c r="H31" s="41">
        <v>3</v>
      </c>
      <c r="I31" s="41">
        <v>46535.805683021536</v>
      </c>
      <c r="J31" s="65">
        <v>7</v>
      </c>
      <c r="K31" s="41">
        <v>150638.12654429933</v>
      </c>
      <c r="L31" s="41">
        <v>0</v>
      </c>
      <c r="M31" s="41">
        <v>0</v>
      </c>
      <c r="N31" s="66">
        <v>7</v>
      </c>
      <c r="O31" s="44">
        <v>150638.12654429933</v>
      </c>
      <c r="P31" s="41">
        <v>17</v>
      </c>
      <c r="Q31" s="41">
        <v>425848.33050211793</v>
      </c>
      <c r="R31" s="65">
        <v>0</v>
      </c>
      <c r="S31" s="41">
        <v>0</v>
      </c>
      <c r="T31" s="41">
        <v>0</v>
      </c>
      <c r="U31" s="41">
        <v>0</v>
      </c>
      <c r="V31" s="41">
        <v>2</v>
      </c>
      <c r="W31" s="41">
        <v>25853.225379456409</v>
      </c>
      <c r="X31" s="66">
        <v>2</v>
      </c>
      <c r="Y31" s="44">
        <v>25853.225379456409</v>
      </c>
    </row>
    <row r="32" spans="2:25" x14ac:dyDescent="0.35">
      <c r="B32" s="124" t="s">
        <v>25</v>
      </c>
      <c r="C32" s="6" t="s">
        <v>31</v>
      </c>
      <c r="D32" s="36">
        <v>48742</v>
      </c>
      <c r="E32" s="36">
        <v>30584193.445242181</v>
      </c>
      <c r="F32" s="61">
        <v>0</v>
      </c>
      <c r="G32" s="35">
        <v>0</v>
      </c>
      <c r="H32" s="36">
        <v>0</v>
      </c>
      <c r="I32" s="36">
        <v>0</v>
      </c>
      <c r="J32" s="61">
        <v>9839</v>
      </c>
      <c r="K32" s="37">
        <v>5521616.4962192243</v>
      </c>
      <c r="L32" s="37">
        <v>647</v>
      </c>
      <c r="M32" s="37">
        <v>454443.59222638328</v>
      </c>
      <c r="N32" s="62">
        <v>10486</v>
      </c>
      <c r="O32" s="42">
        <v>5976060.0884456076</v>
      </c>
      <c r="P32" s="36">
        <v>29822</v>
      </c>
      <c r="Q32" s="36">
        <v>21644673.393859755</v>
      </c>
      <c r="R32" s="61">
        <v>0</v>
      </c>
      <c r="S32" s="37">
        <v>0</v>
      </c>
      <c r="T32" s="37">
        <v>1979</v>
      </c>
      <c r="U32" s="37">
        <v>0</v>
      </c>
      <c r="V32" s="37">
        <v>6455</v>
      </c>
      <c r="W32" s="37">
        <v>2963459.9629368163</v>
      </c>
      <c r="X32" s="62">
        <v>8434</v>
      </c>
      <c r="Y32" s="42">
        <v>2963459.9629368163</v>
      </c>
    </row>
    <row r="33" spans="2:25" x14ac:dyDescent="0.35">
      <c r="B33" s="124"/>
      <c r="C33" s="6" t="s">
        <v>1</v>
      </c>
      <c r="D33" s="36">
        <v>8114</v>
      </c>
      <c r="E33" s="36">
        <v>31914890.551025305</v>
      </c>
      <c r="F33" s="61">
        <v>0</v>
      </c>
      <c r="G33" s="35">
        <v>0</v>
      </c>
      <c r="H33" s="36">
        <v>0</v>
      </c>
      <c r="I33" s="36">
        <v>0</v>
      </c>
      <c r="J33" s="61">
        <v>1254</v>
      </c>
      <c r="K33" s="37">
        <v>5523758.8728269506</v>
      </c>
      <c r="L33" s="37">
        <v>183</v>
      </c>
      <c r="M33" s="37">
        <v>772146.01074391115</v>
      </c>
      <c r="N33" s="62">
        <v>1437</v>
      </c>
      <c r="O33" s="42">
        <v>6295904.883570862</v>
      </c>
      <c r="P33" s="36">
        <v>5177</v>
      </c>
      <c r="Q33" s="36">
        <v>22240492.035379622</v>
      </c>
      <c r="R33" s="61">
        <v>0</v>
      </c>
      <c r="S33" s="37">
        <v>0</v>
      </c>
      <c r="T33" s="37">
        <v>599</v>
      </c>
      <c r="U33" s="37">
        <v>0</v>
      </c>
      <c r="V33" s="37">
        <v>901</v>
      </c>
      <c r="W33" s="37">
        <v>3378493.6320748213</v>
      </c>
      <c r="X33" s="62">
        <v>1500</v>
      </c>
      <c r="Y33" s="42">
        <v>3378493.6320748213</v>
      </c>
    </row>
    <row r="34" spans="2:25" x14ac:dyDescent="0.35">
      <c r="B34" s="124"/>
      <c r="C34" s="6" t="s">
        <v>32</v>
      </c>
      <c r="D34" s="36">
        <v>2334</v>
      </c>
      <c r="E34" s="36">
        <v>28771708.170274168</v>
      </c>
      <c r="F34" s="61">
        <v>0</v>
      </c>
      <c r="G34" s="35">
        <v>0</v>
      </c>
      <c r="H34" s="36">
        <v>0</v>
      </c>
      <c r="I34" s="36">
        <v>0</v>
      </c>
      <c r="J34" s="61">
        <v>173</v>
      </c>
      <c r="K34" s="37">
        <v>1872453.6641259268</v>
      </c>
      <c r="L34" s="37">
        <v>38</v>
      </c>
      <c r="M34" s="37">
        <v>598707.85579553479</v>
      </c>
      <c r="N34" s="62">
        <v>211</v>
      </c>
      <c r="O34" s="42">
        <v>2471161.5199214616</v>
      </c>
      <c r="P34" s="36">
        <v>1680</v>
      </c>
      <c r="Q34" s="36">
        <v>22447880.646137599</v>
      </c>
      <c r="R34" s="61">
        <v>0</v>
      </c>
      <c r="S34" s="37">
        <v>0</v>
      </c>
      <c r="T34" s="37">
        <v>223</v>
      </c>
      <c r="U34" s="37">
        <v>0</v>
      </c>
      <c r="V34" s="37">
        <v>220</v>
      </c>
      <c r="W34" s="37">
        <v>3852666.0042151101</v>
      </c>
      <c r="X34" s="62">
        <v>443</v>
      </c>
      <c r="Y34" s="42">
        <v>3852666.0042151101</v>
      </c>
    </row>
    <row r="35" spans="2:25" x14ac:dyDescent="0.35">
      <c r="B35" s="124"/>
      <c r="C35" s="6" t="s">
        <v>33</v>
      </c>
      <c r="D35" s="36">
        <v>366</v>
      </c>
      <c r="E35" s="36">
        <v>5743384.8172969799</v>
      </c>
      <c r="F35" s="61">
        <v>0</v>
      </c>
      <c r="G35" s="35">
        <v>0</v>
      </c>
      <c r="H35" s="36">
        <v>0</v>
      </c>
      <c r="I35" s="36">
        <v>0</v>
      </c>
      <c r="J35" s="61">
        <v>2</v>
      </c>
      <c r="K35" s="37">
        <v>119450.41558198024</v>
      </c>
      <c r="L35" s="37">
        <v>1</v>
      </c>
      <c r="M35" s="37">
        <v>68941.934345217087</v>
      </c>
      <c r="N35" s="62">
        <v>3</v>
      </c>
      <c r="O35" s="42">
        <v>188392.34992719733</v>
      </c>
      <c r="P35" s="36">
        <v>152</v>
      </c>
      <c r="Q35" s="36">
        <v>4352252.3258940391</v>
      </c>
      <c r="R35" s="61">
        <v>0</v>
      </c>
      <c r="S35" s="37">
        <v>0</v>
      </c>
      <c r="T35" s="37">
        <v>191</v>
      </c>
      <c r="U35" s="37">
        <v>0</v>
      </c>
      <c r="V35" s="37">
        <v>20</v>
      </c>
      <c r="W35" s="37">
        <v>1202740.1414757436</v>
      </c>
      <c r="X35" s="62">
        <v>211</v>
      </c>
      <c r="Y35" s="42">
        <v>1202740.1414757436</v>
      </c>
    </row>
    <row r="36" spans="2:25" x14ac:dyDescent="0.35">
      <c r="B36" s="125" t="s">
        <v>26</v>
      </c>
      <c r="C36" s="16" t="s">
        <v>31</v>
      </c>
      <c r="D36" s="39">
        <v>11482</v>
      </c>
      <c r="E36" s="39">
        <v>9576771.5664159022</v>
      </c>
      <c r="F36" s="63">
        <v>0</v>
      </c>
      <c r="G36" s="38">
        <v>0</v>
      </c>
      <c r="H36" s="39">
        <v>116</v>
      </c>
      <c r="I36" s="39">
        <v>88649.777627790769</v>
      </c>
      <c r="J36" s="63">
        <v>1524</v>
      </c>
      <c r="K36" s="39">
        <v>986505.57554105634</v>
      </c>
      <c r="L36" s="39">
        <v>0</v>
      </c>
      <c r="M36" s="39">
        <v>0</v>
      </c>
      <c r="N36" s="64">
        <v>1524</v>
      </c>
      <c r="O36" s="43">
        <v>986505.57554105634</v>
      </c>
      <c r="P36" s="39">
        <v>6945</v>
      </c>
      <c r="Q36" s="39">
        <v>5527685.2779325144</v>
      </c>
      <c r="R36" s="63">
        <v>0</v>
      </c>
      <c r="S36" s="39">
        <v>0</v>
      </c>
      <c r="T36" s="39">
        <v>511</v>
      </c>
      <c r="U36" s="39">
        <v>517203.8409619882</v>
      </c>
      <c r="V36" s="39">
        <v>2386</v>
      </c>
      <c r="W36" s="39">
        <v>2456727.0943525527</v>
      </c>
      <c r="X36" s="64">
        <v>2897</v>
      </c>
      <c r="Y36" s="43">
        <v>2973930.9353145408</v>
      </c>
    </row>
    <row r="37" spans="2:25" x14ac:dyDescent="0.35">
      <c r="B37" s="126"/>
      <c r="C37" s="33" t="s">
        <v>1</v>
      </c>
      <c r="D37" s="37">
        <v>2959</v>
      </c>
      <c r="E37" s="37">
        <v>10940302.611348119</v>
      </c>
      <c r="F37" s="61">
        <v>0</v>
      </c>
      <c r="G37" s="35">
        <v>0</v>
      </c>
      <c r="H37" s="37">
        <v>30</v>
      </c>
      <c r="I37" s="37">
        <v>130552.61782866</v>
      </c>
      <c r="J37" s="61">
        <v>348</v>
      </c>
      <c r="K37" s="37">
        <v>1206327.2039357573</v>
      </c>
      <c r="L37" s="37">
        <v>0</v>
      </c>
      <c r="M37" s="37">
        <v>0</v>
      </c>
      <c r="N37" s="62">
        <v>348</v>
      </c>
      <c r="O37" s="42">
        <v>1206327.2039357573</v>
      </c>
      <c r="P37" s="37">
        <v>2130</v>
      </c>
      <c r="Q37" s="37">
        <v>7586418.1749208551</v>
      </c>
      <c r="R37" s="61">
        <v>0</v>
      </c>
      <c r="S37" s="37">
        <v>0</v>
      </c>
      <c r="T37" s="37">
        <v>81</v>
      </c>
      <c r="U37" s="37">
        <v>373001.10510473663</v>
      </c>
      <c r="V37" s="37">
        <v>370</v>
      </c>
      <c r="W37" s="37">
        <v>1644003.5095581098</v>
      </c>
      <c r="X37" s="62">
        <v>451</v>
      </c>
      <c r="Y37" s="42">
        <v>2017004.6146628466</v>
      </c>
    </row>
    <row r="38" spans="2:25" x14ac:dyDescent="0.35">
      <c r="B38" s="126"/>
      <c r="C38" s="33" t="s">
        <v>32</v>
      </c>
      <c r="D38" s="37">
        <v>1340</v>
      </c>
      <c r="E38" s="37">
        <v>17144793.195500024</v>
      </c>
      <c r="F38" s="61">
        <v>0</v>
      </c>
      <c r="G38" s="35">
        <v>0</v>
      </c>
      <c r="H38" s="37">
        <v>14</v>
      </c>
      <c r="I38" s="37">
        <v>123957.59795270032</v>
      </c>
      <c r="J38" s="61">
        <v>162</v>
      </c>
      <c r="K38" s="37">
        <v>2140453.8562326268</v>
      </c>
      <c r="L38" s="37">
        <v>0</v>
      </c>
      <c r="M38" s="37">
        <v>0</v>
      </c>
      <c r="N38" s="62">
        <v>162</v>
      </c>
      <c r="O38" s="42">
        <v>2140453.8562326268</v>
      </c>
      <c r="P38" s="37">
        <v>997</v>
      </c>
      <c r="Q38" s="37">
        <v>11781960.332706882</v>
      </c>
      <c r="R38" s="61">
        <v>0</v>
      </c>
      <c r="S38" s="37">
        <v>0</v>
      </c>
      <c r="T38" s="37">
        <v>12</v>
      </c>
      <c r="U38" s="37">
        <v>176618.15971915814</v>
      </c>
      <c r="V38" s="37">
        <v>155</v>
      </c>
      <c r="W38" s="37">
        <v>2921803.248888656</v>
      </c>
      <c r="X38" s="62">
        <v>167</v>
      </c>
      <c r="Y38" s="42">
        <v>3098421.4086078145</v>
      </c>
    </row>
    <row r="39" spans="2:25" x14ac:dyDescent="0.35">
      <c r="B39" s="127"/>
      <c r="C39" s="17" t="s">
        <v>33</v>
      </c>
      <c r="D39" s="41">
        <v>94</v>
      </c>
      <c r="E39" s="41">
        <v>4082906.257583613</v>
      </c>
      <c r="F39" s="65">
        <v>0</v>
      </c>
      <c r="G39" s="40">
        <v>0</v>
      </c>
      <c r="H39" s="41">
        <v>1</v>
      </c>
      <c r="I39" s="41">
        <v>20682.580303565126</v>
      </c>
      <c r="J39" s="65">
        <v>9</v>
      </c>
      <c r="K39" s="41">
        <v>173241.86002581188</v>
      </c>
      <c r="L39" s="41">
        <v>0</v>
      </c>
      <c r="M39" s="41">
        <v>0</v>
      </c>
      <c r="N39" s="66">
        <v>9</v>
      </c>
      <c r="O39" s="44">
        <v>173241.86002581188</v>
      </c>
      <c r="P39" s="41">
        <v>61</v>
      </c>
      <c r="Q39" s="41">
        <v>2672764.1441272506</v>
      </c>
      <c r="R39" s="65">
        <v>0</v>
      </c>
      <c r="S39" s="41">
        <v>0</v>
      </c>
      <c r="T39" s="41">
        <v>0</v>
      </c>
      <c r="U39" s="41">
        <v>0</v>
      </c>
      <c r="V39" s="41">
        <v>23</v>
      </c>
      <c r="W39" s="41">
        <v>1216217.6731269856</v>
      </c>
      <c r="X39" s="66">
        <v>23</v>
      </c>
      <c r="Y39" s="44">
        <v>1216217.6731269856</v>
      </c>
    </row>
    <row r="40" spans="2:25" x14ac:dyDescent="0.35">
      <c r="B40" s="124" t="s">
        <v>27</v>
      </c>
      <c r="C40" s="6" t="s">
        <v>31</v>
      </c>
      <c r="D40" s="36">
        <v>601</v>
      </c>
      <c r="E40" s="36">
        <v>842712.88269667758</v>
      </c>
      <c r="F40" s="61">
        <v>1</v>
      </c>
      <c r="G40" s="35">
        <v>344.70967172608545</v>
      </c>
      <c r="H40" s="36">
        <v>13</v>
      </c>
      <c r="I40" s="36">
        <v>23217.884813194934</v>
      </c>
      <c r="J40" s="61">
        <v>40</v>
      </c>
      <c r="K40" s="37">
        <v>24573.305234898959</v>
      </c>
      <c r="L40" s="37">
        <v>50</v>
      </c>
      <c r="M40" s="37">
        <v>61881.747933120809</v>
      </c>
      <c r="N40" s="62">
        <v>90</v>
      </c>
      <c r="O40" s="42">
        <v>86455.053168019775</v>
      </c>
      <c r="P40" s="36">
        <v>122</v>
      </c>
      <c r="Q40" s="36">
        <v>89456.596777929764</v>
      </c>
      <c r="R40" s="61">
        <v>42</v>
      </c>
      <c r="S40" s="37">
        <v>108837.54522590894</v>
      </c>
      <c r="T40" s="37">
        <v>22</v>
      </c>
      <c r="U40" s="37">
        <v>49303.769158963558</v>
      </c>
      <c r="V40" s="37">
        <v>311</v>
      </c>
      <c r="W40" s="37">
        <v>485097.32388093456</v>
      </c>
      <c r="X40" s="62">
        <v>375</v>
      </c>
      <c r="Y40" s="42">
        <v>643238.63826580707</v>
      </c>
    </row>
    <row r="41" spans="2:25" x14ac:dyDescent="0.35">
      <c r="B41" s="124"/>
      <c r="C41" s="6" t="s">
        <v>1</v>
      </c>
      <c r="D41" s="36">
        <v>468</v>
      </c>
      <c r="E41" s="36">
        <v>1641139.6145870104</v>
      </c>
      <c r="F41" s="61">
        <v>0</v>
      </c>
      <c r="G41" s="35">
        <v>0</v>
      </c>
      <c r="H41" s="36">
        <v>5</v>
      </c>
      <c r="I41" s="36">
        <v>5687.7095834804095</v>
      </c>
      <c r="J41" s="61">
        <v>14</v>
      </c>
      <c r="K41" s="37">
        <v>41056.111185415197</v>
      </c>
      <c r="L41" s="37">
        <v>60</v>
      </c>
      <c r="M41" s="37">
        <v>227227.3485069935</v>
      </c>
      <c r="N41" s="62">
        <v>74</v>
      </c>
      <c r="O41" s="42">
        <v>268283.45969240868</v>
      </c>
      <c r="P41" s="36">
        <v>161</v>
      </c>
      <c r="Q41" s="36">
        <v>487266.96516226174</v>
      </c>
      <c r="R41" s="61">
        <v>24</v>
      </c>
      <c r="S41" s="37">
        <v>101288.05891226174</v>
      </c>
      <c r="T41" s="37">
        <v>14</v>
      </c>
      <c r="U41" s="37">
        <v>73710.883242697673</v>
      </c>
      <c r="V41" s="37">
        <v>190</v>
      </c>
      <c r="W41" s="37">
        <v>704902.53799390001</v>
      </c>
      <c r="X41" s="62">
        <v>228</v>
      </c>
      <c r="Y41" s="42">
        <v>879901.48014885944</v>
      </c>
    </row>
    <row r="42" spans="2:25" x14ac:dyDescent="0.35">
      <c r="B42" s="124"/>
      <c r="C42" s="6" t="s">
        <v>32</v>
      </c>
      <c r="D42" s="36">
        <v>345</v>
      </c>
      <c r="E42" s="36">
        <v>3558497.338186386</v>
      </c>
      <c r="F42" s="61">
        <v>0</v>
      </c>
      <c r="G42" s="35">
        <v>0</v>
      </c>
      <c r="H42" s="36">
        <v>2</v>
      </c>
      <c r="I42" s="36">
        <v>37918.063889869401</v>
      </c>
      <c r="J42" s="61">
        <v>4</v>
      </c>
      <c r="K42" s="37">
        <v>227160.39796042183</v>
      </c>
      <c r="L42" s="37">
        <v>41</v>
      </c>
      <c r="M42" s="37">
        <v>483905.65558264212</v>
      </c>
      <c r="N42" s="62">
        <v>45</v>
      </c>
      <c r="O42" s="42">
        <v>711066.05354306393</v>
      </c>
      <c r="P42" s="36">
        <v>152</v>
      </c>
      <c r="Q42" s="36">
        <v>1075726.0164798801</v>
      </c>
      <c r="R42" s="61">
        <v>34</v>
      </c>
      <c r="S42" s="37">
        <v>356091.0804648893</v>
      </c>
      <c r="T42" s="37">
        <v>11</v>
      </c>
      <c r="U42" s="37">
        <v>149568.67226796903</v>
      </c>
      <c r="V42" s="37">
        <v>101</v>
      </c>
      <c r="W42" s="37">
        <v>1228127.4515407144</v>
      </c>
      <c r="X42" s="62">
        <v>146</v>
      </c>
      <c r="Y42" s="42">
        <v>1733787.2042735727</v>
      </c>
    </row>
    <row r="43" spans="2:25" x14ac:dyDescent="0.35">
      <c r="B43" s="124"/>
      <c r="C43" s="6" t="s">
        <v>33</v>
      </c>
      <c r="D43" s="36">
        <v>37</v>
      </c>
      <c r="E43" s="36">
        <v>895909.63773771189</v>
      </c>
      <c r="F43" s="61">
        <v>0</v>
      </c>
      <c r="G43" s="35">
        <v>0</v>
      </c>
      <c r="H43" s="36">
        <v>0</v>
      </c>
      <c r="I43" s="36">
        <v>0</v>
      </c>
      <c r="J43" s="61">
        <v>0</v>
      </c>
      <c r="K43" s="37">
        <v>0</v>
      </c>
      <c r="L43" s="37">
        <v>3</v>
      </c>
      <c r="M43" s="37">
        <v>33150.125543262446</v>
      </c>
      <c r="N43" s="62">
        <v>3</v>
      </c>
      <c r="O43" s="42">
        <v>33150.125543262446</v>
      </c>
      <c r="P43" s="36">
        <v>16</v>
      </c>
      <c r="Q43" s="36">
        <v>248048.4955835797</v>
      </c>
      <c r="R43" s="61">
        <v>9</v>
      </c>
      <c r="S43" s="37">
        <v>390760.29347892036</v>
      </c>
      <c r="T43" s="37">
        <v>0</v>
      </c>
      <c r="U43" s="37">
        <v>0</v>
      </c>
      <c r="V43" s="37">
        <v>9</v>
      </c>
      <c r="W43" s="37">
        <v>223950.72313194937</v>
      </c>
      <c r="X43" s="62">
        <v>18</v>
      </c>
      <c r="Y43" s="42">
        <v>614711.01661086967</v>
      </c>
    </row>
    <row r="44" spans="2:25" x14ac:dyDescent="0.35">
      <c r="B44" s="125" t="s">
        <v>28</v>
      </c>
      <c r="C44" s="16" t="s">
        <v>31</v>
      </c>
      <c r="D44" s="39">
        <v>71</v>
      </c>
      <c r="E44" s="39">
        <v>833645.87010236504</v>
      </c>
      <c r="F44" s="63">
        <v>2</v>
      </c>
      <c r="G44" s="38">
        <v>41365.160607130252</v>
      </c>
      <c r="H44" s="39">
        <v>4</v>
      </c>
      <c r="I44" s="39">
        <v>125819.03018002119</v>
      </c>
      <c r="J44" s="63">
        <v>7</v>
      </c>
      <c r="K44" s="39">
        <v>56049.792622661495</v>
      </c>
      <c r="L44" s="39">
        <v>2</v>
      </c>
      <c r="M44" s="39">
        <v>12064.83851041299</v>
      </c>
      <c r="N44" s="64">
        <v>9</v>
      </c>
      <c r="O44" s="43">
        <v>68114.631133074479</v>
      </c>
      <c r="P44" s="39">
        <v>45</v>
      </c>
      <c r="Q44" s="39">
        <v>417788.12213201553</v>
      </c>
      <c r="R44" s="63">
        <v>1</v>
      </c>
      <c r="S44" s="39">
        <v>17235.483586304272</v>
      </c>
      <c r="T44" s="39">
        <v>0</v>
      </c>
      <c r="U44" s="39">
        <v>0</v>
      </c>
      <c r="V44" s="39">
        <v>10</v>
      </c>
      <c r="W44" s="39">
        <v>163323.44246381929</v>
      </c>
      <c r="X44" s="64">
        <v>11</v>
      </c>
      <c r="Y44" s="43">
        <v>180558.92605012355</v>
      </c>
    </row>
    <row r="45" spans="2:25" x14ac:dyDescent="0.35">
      <c r="B45" s="126"/>
      <c r="C45" s="33" t="s">
        <v>1</v>
      </c>
      <c r="D45" s="36">
        <v>18</v>
      </c>
      <c r="E45" s="36">
        <v>113892.07553829862</v>
      </c>
      <c r="F45" s="61">
        <v>0</v>
      </c>
      <c r="G45" s="35">
        <v>0</v>
      </c>
      <c r="H45" s="36">
        <v>0</v>
      </c>
      <c r="I45" s="36">
        <v>0</v>
      </c>
      <c r="J45" s="61">
        <v>1</v>
      </c>
      <c r="K45" s="36">
        <v>13788.386869043417</v>
      </c>
      <c r="L45" s="36">
        <v>1</v>
      </c>
      <c r="M45" s="36">
        <v>5860.0644193434528</v>
      </c>
      <c r="N45" s="67">
        <v>2</v>
      </c>
      <c r="O45" s="42">
        <v>19648.45128838687</v>
      </c>
      <c r="P45" s="36">
        <v>14</v>
      </c>
      <c r="Q45" s="36">
        <v>85970.592128485703</v>
      </c>
      <c r="R45" s="61">
        <v>0</v>
      </c>
      <c r="S45" s="36">
        <v>0</v>
      </c>
      <c r="T45" s="36">
        <v>0</v>
      </c>
      <c r="U45" s="36">
        <v>0</v>
      </c>
      <c r="V45" s="36">
        <v>2</v>
      </c>
      <c r="W45" s="36">
        <v>8273.0321214260512</v>
      </c>
      <c r="X45" s="67">
        <v>2</v>
      </c>
      <c r="Y45" s="42">
        <v>8273.0321214260512</v>
      </c>
    </row>
    <row r="46" spans="2:25" x14ac:dyDescent="0.35">
      <c r="B46" s="126"/>
      <c r="C46" s="33" t="s">
        <v>32</v>
      </c>
      <c r="D46" s="36">
        <v>74</v>
      </c>
      <c r="E46" s="36">
        <v>655293.08595128846</v>
      </c>
      <c r="F46" s="61">
        <v>0</v>
      </c>
      <c r="G46" s="35">
        <v>0</v>
      </c>
      <c r="H46" s="36">
        <v>1</v>
      </c>
      <c r="I46" s="36">
        <v>51706.450758912819</v>
      </c>
      <c r="J46" s="61">
        <v>5</v>
      </c>
      <c r="K46" s="36">
        <v>47949.115337098483</v>
      </c>
      <c r="L46" s="36">
        <v>2</v>
      </c>
      <c r="M46" s="36">
        <v>12926.612689728205</v>
      </c>
      <c r="N46" s="67">
        <v>7</v>
      </c>
      <c r="O46" s="42">
        <v>60875.728026826691</v>
      </c>
      <c r="P46" s="36">
        <v>54</v>
      </c>
      <c r="Q46" s="36">
        <v>451190.48932227324</v>
      </c>
      <c r="R46" s="61">
        <v>2</v>
      </c>
      <c r="S46" s="36">
        <v>20682.580303565126</v>
      </c>
      <c r="T46" s="36">
        <v>0</v>
      </c>
      <c r="U46" s="36">
        <v>0</v>
      </c>
      <c r="V46" s="36">
        <v>10</v>
      </c>
      <c r="W46" s="36">
        <v>70837.837539710556</v>
      </c>
      <c r="X46" s="67">
        <v>12</v>
      </c>
      <c r="Y46" s="42">
        <v>91520.417843275689</v>
      </c>
    </row>
    <row r="47" spans="2:25" x14ac:dyDescent="0.35">
      <c r="B47" s="127"/>
      <c r="C47" s="17" t="s">
        <v>33</v>
      </c>
      <c r="D47" s="41">
        <v>16</v>
      </c>
      <c r="E47" s="41">
        <v>347541.35826641374</v>
      </c>
      <c r="F47" s="65">
        <v>0</v>
      </c>
      <c r="G47" s="40">
        <v>0</v>
      </c>
      <c r="H47" s="41">
        <v>1</v>
      </c>
      <c r="I47" s="41">
        <v>13788.386869043417</v>
      </c>
      <c r="J47" s="65">
        <v>2</v>
      </c>
      <c r="K47" s="41">
        <v>68321.456936110131</v>
      </c>
      <c r="L47" s="41">
        <v>0</v>
      </c>
      <c r="M47" s="41">
        <v>0</v>
      </c>
      <c r="N47" s="66">
        <v>2</v>
      </c>
      <c r="O47" s="44">
        <v>68321.456936110131</v>
      </c>
      <c r="P47" s="41">
        <v>9</v>
      </c>
      <c r="Q47" s="41">
        <v>117350.2374360219</v>
      </c>
      <c r="R47" s="65">
        <v>1</v>
      </c>
      <c r="S47" s="41">
        <v>8962.4514648782224</v>
      </c>
      <c r="T47" s="41">
        <v>0</v>
      </c>
      <c r="U47" s="41">
        <v>0</v>
      </c>
      <c r="V47" s="41">
        <v>3</v>
      </c>
      <c r="W47" s="41">
        <v>139118.82556036004</v>
      </c>
      <c r="X47" s="66">
        <v>4</v>
      </c>
      <c r="Y47" s="44">
        <v>148081.27702523826</v>
      </c>
    </row>
    <row r="48" spans="2:25" x14ac:dyDescent="0.35">
      <c r="B48" s="124" t="s">
        <v>0</v>
      </c>
      <c r="C48" s="6" t="s">
        <v>31</v>
      </c>
      <c r="D48" s="36">
        <v>323</v>
      </c>
      <c r="E48" s="36">
        <v>103736.60623676315</v>
      </c>
      <c r="F48" s="61">
        <v>11</v>
      </c>
      <c r="G48" s="35">
        <v>3788.3592922696789</v>
      </c>
      <c r="H48" s="36">
        <v>0</v>
      </c>
      <c r="I48" s="36">
        <v>0</v>
      </c>
      <c r="J48" s="61">
        <v>3</v>
      </c>
      <c r="K48" s="37">
        <v>465.35805683021533</v>
      </c>
      <c r="L48" s="37">
        <v>22</v>
      </c>
      <c r="M48" s="37">
        <v>17680.159062830924</v>
      </c>
      <c r="N48" s="62">
        <v>25</v>
      </c>
      <c r="O48" s="42">
        <v>18145.517119661137</v>
      </c>
      <c r="P48" s="36">
        <v>266</v>
      </c>
      <c r="Q48" s="36">
        <v>64146.700439022243</v>
      </c>
      <c r="R48" s="61">
        <v>3</v>
      </c>
      <c r="S48" s="37">
        <v>1465.0161048358632</v>
      </c>
      <c r="T48" s="37">
        <v>9</v>
      </c>
      <c r="U48" s="37">
        <v>11933.848835157078</v>
      </c>
      <c r="V48" s="37">
        <v>9</v>
      </c>
      <c r="W48" s="37">
        <v>4257.164445817155</v>
      </c>
      <c r="X48" s="62">
        <v>21</v>
      </c>
      <c r="Y48" s="42">
        <v>17656.029385810096</v>
      </c>
    </row>
    <row r="49" spans="2:25" x14ac:dyDescent="0.35">
      <c r="B49" s="124"/>
      <c r="C49" s="6" t="s">
        <v>1</v>
      </c>
      <c r="D49" s="36">
        <v>13</v>
      </c>
      <c r="E49" s="36">
        <v>40008.927291078362</v>
      </c>
      <c r="F49" s="61">
        <v>0</v>
      </c>
      <c r="G49" s="35">
        <v>0</v>
      </c>
      <c r="H49" s="36">
        <v>0</v>
      </c>
      <c r="I49" s="36">
        <v>0</v>
      </c>
      <c r="J49" s="61">
        <v>0</v>
      </c>
      <c r="K49" s="37">
        <v>0</v>
      </c>
      <c r="L49" s="37">
        <v>4</v>
      </c>
      <c r="M49" s="37">
        <v>12754.257853865161</v>
      </c>
      <c r="N49" s="62">
        <v>4</v>
      </c>
      <c r="O49" s="42">
        <v>12754.257853865161</v>
      </c>
      <c r="P49" s="36">
        <v>6</v>
      </c>
      <c r="Q49" s="36">
        <v>12776.863224717614</v>
      </c>
      <c r="R49" s="61">
        <v>0</v>
      </c>
      <c r="S49" s="37">
        <v>0</v>
      </c>
      <c r="T49" s="37">
        <v>3</v>
      </c>
      <c r="U49" s="37">
        <v>14477.806212495589</v>
      </c>
      <c r="V49" s="37">
        <v>0</v>
      </c>
      <c r="W49" s="37">
        <v>0</v>
      </c>
      <c r="X49" s="62">
        <v>3</v>
      </c>
      <c r="Y49" s="42">
        <v>14477.806212495589</v>
      </c>
    </row>
    <row r="50" spans="2:25" x14ac:dyDescent="0.35">
      <c r="B50" s="59"/>
      <c r="C50" s="33" t="s">
        <v>32</v>
      </c>
      <c r="D50" s="36">
        <v>0</v>
      </c>
      <c r="E50" s="36">
        <v>0</v>
      </c>
      <c r="F50" s="61">
        <v>0</v>
      </c>
      <c r="G50" s="35">
        <v>0</v>
      </c>
      <c r="H50" s="36">
        <v>0</v>
      </c>
      <c r="I50" s="36">
        <v>0</v>
      </c>
      <c r="J50" s="61">
        <v>0</v>
      </c>
      <c r="K50" s="37">
        <v>0</v>
      </c>
      <c r="L50" s="37">
        <v>0</v>
      </c>
      <c r="M50" s="37">
        <v>0</v>
      </c>
      <c r="N50" s="62">
        <v>0</v>
      </c>
      <c r="O50" s="42">
        <v>0</v>
      </c>
      <c r="P50" s="36">
        <v>0</v>
      </c>
      <c r="Q50" s="36">
        <v>0</v>
      </c>
      <c r="R50" s="61">
        <v>0</v>
      </c>
      <c r="S50" s="37">
        <v>0</v>
      </c>
      <c r="T50" s="37">
        <v>0</v>
      </c>
      <c r="U50" s="37">
        <v>0</v>
      </c>
      <c r="V50" s="37">
        <v>0</v>
      </c>
      <c r="W50" s="37">
        <v>0</v>
      </c>
      <c r="X50" s="62">
        <v>0</v>
      </c>
      <c r="Y50" s="42">
        <v>0</v>
      </c>
    </row>
    <row r="51" spans="2:25" x14ac:dyDescent="0.35">
      <c r="B51" s="60"/>
      <c r="C51" s="17" t="s">
        <v>33</v>
      </c>
      <c r="D51" s="41">
        <v>0</v>
      </c>
      <c r="E51" s="41">
        <v>0</v>
      </c>
      <c r="F51" s="65">
        <v>0</v>
      </c>
      <c r="G51" s="40">
        <v>0</v>
      </c>
      <c r="H51" s="41">
        <v>0</v>
      </c>
      <c r="I51" s="41">
        <v>0</v>
      </c>
      <c r="J51" s="65">
        <v>0</v>
      </c>
      <c r="K51" s="41">
        <v>0</v>
      </c>
      <c r="L51" s="41">
        <v>0</v>
      </c>
      <c r="M51" s="41">
        <v>0</v>
      </c>
      <c r="N51" s="66">
        <v>0</v>
      </c>
      <c r="O51" s="44">
        <v>0</v>
      </c>
      <c r="P51" s="41">
        <v>0</v>
      </c>
      <c r="Q51" s="41">
        <v>0</v>
      </c>
      <c r="R51" s="65">
        <v>0</v>
      </c>
      <c r="S51" s="41">
        <v>0</v>
      </c>
      <c r="T51" s="41">
        <v>0</v>
      </c>
      <c r="U51" s="41">
        <v>0</v>
      </c>
      <c r="V51" s="41">
        <v>0</v>
      </c>
      <c r="W51" s="41">
        <v>0</v>
      </c>
      <c r="X51" s="66">
        <v>0</v>
      </c>
      <c r="Y51" s="44">
        <v>0</v>
      </c>
    </row>
    <row r="52" spans="2:25" x14ac:dyDescent="0.35">
      <c r="C52" s="7" t="s">
        <v>4</v>
      </c>
      <c r="D52" s="68">
        <v>409051</v>
      </c>
      <c r="E52" s="68">
        <v>485010140.89559704</v>
      </c>
      <c r="F52" s="69">
        <v>1463</v>
      </c>
      <c r="G52" s="70">
        <v>6078603.0588157438</v>
      </c>
      <c r="H52" s="68">
        <v>22086</v>
      </c>
      <c r="I52" s="68">
        <v>28310569.182231456</v>
      </c>
      <c r="J52" s="69">
        <v>33475</v>
      </c>
      <c r="K52" s="71">
        <v>47032288.34901993</v>
      </c>
      <c r="L52" s="71">
        <v>16851</v>
      </c>
      <c r="M52" s="71">
        <v>13035754.644066583</v>
      </c>
      <c r="N52" s="72">
        <v>50326</v>
      </c>
      <c r="O52" s="73">
        <v>60068042.993086509</v>
      </c>
      <c r="P52" s="68">
        <v>263779</v>
      </c>
      <c r="Q52" s="68">
        <v>309250227.00800288</v>
      </c>
      <c r="R52" s="69">
        <v>698</v>
      </c>
      <c r="S52" s="71">
        <v>1726789.7948012266</v>
      </c>
      <c r="T52" s="71">
        <v>33768</v>
      </c>
      <c r="U52" s="71">
        <v>23032839.604659367</v>
      </c>
      <c r="V52" s="71">
        <v>36931</v>
      </c>
      <c r="W52" s="71">
        <v>56543069.254000023</v>
      </c>
      <c r="X52" s="72">
        <v>71397</v>
      </c>
      <c r="Y52" s="73">
        <v>81302698.653460607</v>
      </c>
    </row>
    <row r="53" spans="2:25" s="15" customFormat="1" x14ac:dyDescent="0.35">
      <c r="C53" s="24" t="s">
        <v>49</v>
      </c>
      <c r="D53" s="74"/>
      <c r="E53" s="75">
        <v>18368.283794477808</v>
      </c>
      <c r="F53" s="76"/>
      <c r="G53" s="77">
        <v>230.20860110704962</v>
      </c>
      <c r="H53" s="74"/>
      <c r="I53" s="75">
        <v>1072.1766933825063</v>
      </c>
      <c r="J53" s="76"/>
      <c r="K53" s="75">
        <v>1781.2048595587471</v>
      </c>
      <c r="L53" s="78"/>
      <c r="M53" s="75">
        <v>493.68955530548311</v>
      </c>
      <c r="N53" s="78"/>
      <c r="O53" s="77">
        <v>2274.8944148642295</v>
      </c>
      <c r="P53" s="74"/>
      <c r="Q53" s="75">
        <v>11711.911678177548</v>
      </c>
      <c r="R53" s="76"/>
      <c r="S53" s="75">
        <v>65.396910971279354</v>
      </c>
      <c r="T53" s="78"/>
      <c r="U53" s="75">
        <v>872.29873930026088</v>
      </c>
      <c r="V53" s="78"/>
      <c r="W53" s="75">
        <v>2141.3967566749352</v>
      </c>
      <c r="X53" s="78"/>
      <c r="Y53" s="77">
        <v>3079.092406946475</v>
      </c>
    </row>
    <row r="55" spans="2:25" x14ac:dyDescent="0.35">
      <c r="B55" s="6" t="s">
        <v>29</v>
      </c>
    </row>
    <row r="57" spans="2:25" x14ac:dyDescent="0.35">
      <c r="B57" s="6" t="s">
        <v>34</v>
      </c>
    </row>
    <row r="58" spans="2:25" x14ac:dyDescent="0.35">
      <c r="B58" s="6" t="s">
        <v>54</v>
      </c>
    </row>
    <row r="59" spans="2:25" x14ac:dyDescent="0.35">
      <c r="B59" s="6" t="s">
        <v>51</v>
      </c>
    </row>
    <row r="60" spans="2:25" x14ac:dyDescent="0.35">
      <c r="B60" s="6" t="s">
        <v>52</v>
      </c>
    </row>
    <row r="61" spans="2:25" x14ac:dyDescent="0.35">
      <c r="B61" s="6" t="s">
        <v>53</v>
      </c>
    </row>
    <row r="62" spans="2:25" ht="15" customHeight="1" x14ac:dyDescent="0.35">
      <c r="B62" s="119" t="s">
        <v>86</v>
      </c>
      <c r="C62" s="119"/>
      <c r="D62" s="119"/>
      <c r="E62" s="119"/>
      <c r="F62" s="119"/>
      <c r="G62" s="119"/>
      <c r="H62" s="119"/>
      <c r="I62" s="119"/>
      <c r="J62" s="119"/>
      <c r="K62" s="119"/>
      <c r="L62" s="119"/>
      <c r="M62" s="119"/>
      <c r="N62" s="119"/>
      <c r="O62" s="119"/>
      <c r="P62" s="119"/>
      <c r="Q62" s="119"/>
      <c r="R62" s="119"/>
      <c r="S62" s="119"/>
      <c r="T62" s="119"/>
      <c r="U62" s="119"/>
      <c r="V62" s="119"/>
      <c r="W62" s="119"/>
      <c r="X62" s="119"/>
      <c r="Y62" s="119"/>
    </row>
    <row r="63" spans="2:25" ht="15" customHeight="1" x14ac:dyDescent="0.35">
      <c r="B63" s="119"/>
      <c r="C63" s="119"/>
      <c r="D63" s="119"/>
      <c r="E63" s="119"/>
      <c r="F63" s="119"/>
      <c r="G63" s="119"/>
      <c r="H63" s="119"/>
      <c r="I63" s="119"/>
      <c r="J63" s="119"/>
      <c r="K63" s="119"/>
      <c r="L63" s="119"/>
      <c r="M63" s="119"/>
      <c r="N63" s="119"/>
      <c r="O63" s="119"/>
      <c r="P63" s="119"/>
      <c r="Q63" s="119"/>
      <c r="R63" s="119"/>
      <c r="S63" s="119"/>
      <c r="T63" s="119"/>
      <c r="U63" s="119"/>
      <c r="V63" s="119"/>
      <c r="W63" s="119"/>
      <c r="X63" s="119"/>
      <c r="Y63" s="119"/>
    </row>
    <row r="64" spans="2:25" x14ac:dyDescent="0.35">
      <c r="B64" s="93"/>
      <c r="C64" s="93"/>
      <c r="D64" s="93"/>
      <c r="E64" s="93"/>
      <c r="F64" s="93"/>
      <c r="G64" s="93"/>
      <c r="H64" s="93"/>
      <c r="I64" s="93"/>
      <c r="J64" s="93"/>
      <c r="K64" s="93"/>
      <c r="L64" s="93"/>
      <c r="M64" s="93"/>
      <c r="N64" s="93"/>
      <c r="O64" s="93"/>
      <c r="P64" s="93"/>
      <c r="Q64" s="93"/>
      <c r="R64" s="93"/>
      <c r="S64" s="93"/>
      <c r="T64" s="93"/>
      <c r="U64" s="93"/>
      <c r="V64" s="93"/>
      <c r="W64" s="93"/>
      <c r="X64" s="93"/>
    </row>
    <row r="65" spans="2:22" x14ac:dyDescent="0.35">
      <c r="B65" s="120" t="s">
        <v>35</v>
      </c>
      <c r="C65" s="120"/>
      <c r="D65" s="120"/>
      <c r="E65" s="120"/>
      <c r="F65" s="120"/>
      <c r="G65" s="120"/>
      <c r="H65" s="120"/>
      <c r="I65" s="120"/>
      <c r="J65" s="120"/>
      <c r="K65" s="120"/>
      <c r="L65" s="120"/>
      <c r="M65" s="120"/>
      <c r="N65" s="120"/>
      <c r="O65" s="120"/>
      <c r="P65" s="120"/>
      <c r="Q65" s="120"/>
      <c r="R65" s="120"/>
      <c r="S65" s="120"/>
      <c r="T65" s="120"/>
      <c r="U65" s="120"/>
      <c r="V65" s="120"/>
    </row>
    <row r="66" spans="2:22" x14ac:dyDescent="0.35">
      <c r="B66" s="121" t="s">
        <v>36</v>
      </c>
      <c r="C66" s="121"/>
      <c r="D66" s="121"/>
      <c r="E66" s="121"/>
      <c r="F66" s="121"/>
      <c r="G66" s="121"/>
      <c r="H66" s="121"/>
      <c r="I66" s="121"/>
      <c r="J66" s="121"/>
      <c r="K66" s="121"/>
      <c r="L66" s="121"/>
      <c r="M66" s="121"/>
      <c r="N66" s="121"/>
      <c r="O66" s="121"/>
      <c r="P66" s="121"/>
      <c r="Q66" s="121"/>
      <c r="R66" s="121"/>
      <c r="S66" s="121"/>
      <c r="T66" s="121"/>
      <c r="U66" s="121"/>
      <c r="V66" s="121"/>
    </row>
    <row r="67" spans="2:22" x14ac:dyDescent="0.35">
      <c r="B67" s="122" t="s">
        <v>37</v>
      </c>
      <c r="C67" s="122"/>
      <c r="D67" s="122"/>
      <c r="E67" s="122"/>
      <c r="F67" s="122"/>
      <c r="G67" s="122"/>
      <c r="H67" s="122"/>
      <c r="I67" s="122"/>
      <c r="J67" s="122"/>
      <c r="K67" s="122"/>
      <c r="L67" s="122"/>
      <c r="M67" s="122"/>
      <c r="N67" s="122"/>
      <c r="O67" s="122"/>
      <c r="P67" s="122"/>
      <c r="Q67" s="122"/>
      <c r="R67" s="122"/>
      <c r="S67" s="122"/>
      <c r="T67" s="122"/>
      <c r="U67" s="122"/>
      <c r="V67" s="122"/>
    </row>
    <row r="68" spans="2:22" x14ac:dyDescent="0.35">
      <c r="B68" s="122"/>
      <c r="C68" s="122"/>
      <c r="D68" s="122"/>
      <c r="E68" s="122"/>
      <c r="F68" s="122"/>
      <c r="G68" s="122"/>
      <c r="H68" s="122"/>
      <c r="I68" s="122"/>
      <c r="J68" s="122"/>
      <c r="K68" s="122"/>
      <c r="L68" s="122"/>
      <c r="M68" s="122"/>
      <c r="N68" s="122"/>
      <c r="O68" s="122"/>
      <c r="P68" s="122"/>
      <c r="Q68" s="122"/>
      <c r="R68" s="122"/>
      <c r="S68" s="122"/>
      <c r="T68" s="122"/>
      <c r="U68" s="122"/>
      <c r="V68" s="122"/>
    </row>
    <row r="69" spans="2:22" x14ac:dyDescent="0.35">
      <c r="B69" s="122"/>
      <c r="C69" s="122"/>
      <c r="D69" s="122"/>
      <c r="E69" s="122"/>
      <c r="F69" s="122"/>
      <c r="G69" s="122"/>
      <c r="H69" s="122"/>
      <c r="I69" s="122"/>
      <c r="J69" s="122"/>
      <c r="K69" s="122"/>
      <c r="L69" s="122"/>
      <c r="M69" s="122"/>
      <c r="N69" s="122"/>
      <c r="O69" s="122"/>
      <c r="P69" s="122"/>
      <c r="Q69" s="122"/>
      <c r="R69" s="122"/>
      <c r="S69" s="122"/>
      <c r="T69" s="122"/>
      <c r="U69" s="122"/>
      <c r="V69" s="122"/>
    </row>
    <row r="70" spans="2:22" x14ac:dyDescent="0.35">
      <c r="B70" s="122" t="s">
        <v>38</v>
      </c>
      <c r="C70" s="122"/>
      <c r="D70" s="122"/>
      <c r="E70" s="122"/>
      <c r="F70" s="122"/>
      <c r="G70" s="122"/>
      <c r="H70" s="122"/>
      <c r="I70" s="122"/>
      <c r="J70" s="122"/>
      <c r="K70" s="122"/>
      <c r="L70" s="122"/>
      <c r="M70" s="122"/>
      <c r="N70" s="122"/>
      <c r="O70" s="122"/>
      <c r="P70" s="122"/>
      <c r="Q70" s="122"/>
      <c r="R70" s="122"/>
      <c r="S70" s="122"/>
      <c r="T70" s="122"/>
      <c r="U70" s="122"/>
      <c r="V70" s="122"/>
    </row>
    <row r="71" spans="2:22" x14ac:dyDescent="0.35">
      <c r="B71" s="122"/>
      <c r="C71" s="122"/>
      <c r="D71" s="122"/>
      <c r="E71" s="122"/>
      <c r="F71" s="122"/>
      <c r="G71" s="122"/>
      <c r="H71" s="122"/>
      <c r="I71" s="122"/>
      <c r="J71" s="122"/>
      <c r="K71" s="122"/>
      <c r="L71" s="122"/>
      <c r="M71" s="122"/>
      <c r="N71" s="122"/>
      <c r="O71" s="122"/>
      <c r="P71" s="122"/>
      <c r="Q71" s="122"/>
      <c r="R71" s="122"/>
      <c r="S71" s="122"/>
      <c r="T71" s="122"/>
      <c r="U71" s="122"/>
      <c r="V71" s="122"/>
    </row>
    <row r="72" spans="2:22" x14ac:dyDescent="0.35">
      <c r="B72" s="118" t="s">
        <v>39</v>
      </c>
      <c r="C72" s="118"/>
      <c r="D72" s="118"/>
      <c r="E72" s="118"/>
      <c r="F72" s="118"/>
      <c r="G72" s="118"/>
      <c r="H72" s="118"/>
      <c r="I72" s="118"/>
      <c r="J72" s="118"/>
      <c r="K72" s="118"/>
      <c r="L72" s="118"/>
      <c r="M72" s="118"/>
      <c r="N72" s="118"/>
      <c r="O72" s="118"/>
      <c r="P72" s="118"/>
      <c r="Q72" s="118"/>
      <c r="R72" s="118"/>
      <c r="S72" s="118"/>
      <c r="T72" s="118"/>
      <c r="U72" s="118"/>
      <c r="V72" s="118"/>
    </row>
    <row r="73" spans="2:22" x14ac:dyDescent="0.35">
      <c r="B73" s="123" t="s">
        <v>40</v>
      </c>
      <c r="C73" s="123"/>
      <c r="D73" s="123"/>
      <c r="E73" s="123"/>
      <c r="F73" s="123"/>
      <c r="G73" s="123"/>
      <c r="H73" s="123"/>
      <c r="I73" s="123"/>
      <c r="J73" s="123"/>
      <c r="K73" s="123"/>
      <c r="L73" s="123"/>
      <c r="M73" s="123"/>
      <c r="N73" s="123"/>
      <c r="O73" s="123"/>
      <c r="P73" s="123"/>
      <c r="Q73" s="123"/>
      <c r="R73" s="123"/>
      <c r="S73" s="123"/>
      <c r="T73" s="123"/>
      <c r="U73" s="123"/>
      <c r="V73" s="123"/>
    </row>
    <row r="74" spans="2:22" x14ac:dyDescent="0.35">
      <c r="B74" s="123"/>
      <c r="C74" s="123"/>
      <c r="D74" s="123"/>
      <c r="E74" s="123"/>
      <c r="F74" s="123"/>
      <c r="G74" s="123"/>
      <c r="H74" s="123"/>
      <c r="I74" s="123"/>
      <c r="J74" s="123"/>
      <c r="K74" s="123"/>
      <c r="L74" s="123"/>
      <c r="M74" s="123"/>
      <c r="N74" s="123"/>
      <c r="O74" s="123"/>
      <c r="P74" s="123"/>
      <c r="Q74" s="123"/>
      <c r="R74" s="123"/>
      <c r="S74" s="123"/>
      <c r="T74" s="123"/>
      <c r="U74" s="123"/>
      <c r="V74" s="123"/>
    </row>
    <row r="75" spans="2:22" x14ac:dyDescent="0.35">
      <c r="B75" s="118" t="s">
        <v>41</v>
      </c>
      <c r="C75" s="118"/>
      <c r="D75" s="118"/>
      <c r="E75" s="118"/>
      <c r="F75" s="118"/>
      <c r="G75" s="118"/>
      <c r="H75" s="118"/>
      <c r="I75" s="118"/>
      <c r="J75" s="118"/>
      <c r="K75" s="118"/>
      <c r="L75" s="118"/>
      <c r="M75" s="118"/>
      <c r="N75" s="118"/>
      <c r="O75" s="118"/>
      <c r="P75" s="118"/>
      <c r="Q75" s="118"/>
      <c r="R75" s="118"/>
      <c r="S75" s="118"/>
      <c r="T75" s="118"/>
      <c r="U75" s="118"/>
      <c r="V75" s="118"/>
    </row>
    <row r="76" spans="2:22" x14ac:dyDescent="0.35">
      <c r="B76" s="118" t="s">
        <v>42</v>
      </c>
      <c r="C76" s="118"/>
      <c r="D76" s="118"/>
      <c r="E76" s="118"/>
      <c r="F76" s="118"/>
      <c r="G76" s="118"/>
      <c r="H76" s="118"/>
      <c r="I76" s="118"/>
      <c r="J76" s="118"/>
      <c r="K76" s="118"/>
      <c r="L76" s="118"/>
      <c r="M76" s="118"/>
      <c r="N76" s="118"/>
      <c r="O76" s="118"/>
      <c r="P76" s="118"/>
      <c r="Q76" s="118"/>
      <c r="R76" s="118"/>
      <c r="S76" s="118"/>
      <c r="T76" s="118"/>
      <c r="U76" s="118"/>
      <c r="V76" s="118"/>
    </row>
    <row r="77" spans="2:22" x14ac:dyDescent="0.35">
      <c r="B77" s="118" t="s">
        <v>43</v>
      </c>
      <c r="C77" s="118"/>
      <c r="D77" s="118"/>
      <c r="E77" s="118"/>
      <c r="F77" s="118"/>
      <c r="G77" s="118"/>
      <c r="H77" s="118"/>
      <c r="I77" s="118"/>
      <c r="J77" s="118"/>
      <c r="K77" s="118"/>
      <c r="L77" s="118"/>
      <c r="M77" s="118"/>
      <c r="N77" s="118"/>
      <c r="O77" s="118"/>
      <c r="P77" s="118"/>
      <c r="Q77" s="118"/>
      <c r="R77" s="118"/>
      <c r="S77" s="118"/>
      <c r="T77" s="118"/>
      <c r="U77" s="118"/>
      <c r="V77" s="118"/>
    </row>
    <row r="78" spans="2:22" x14ac:dyDescent="0.35">
      <c r="B78" s="118" t="s">
        <v>44</v>
      </c>
      <c r="C78" s="118"/>
      <c r="D78" s="118"/>
      <c r="E78" s="118"/>
      <c r="F78" s="118"/>
      <c r="G78" s="118"/>
      <c r="H78" s="118"/>
      <c r="I78" s="118"/>
      <c r="J78" s="118"/>
      <c r="K78" s="118"/>
      <c r="L78" s="118"/>
      <c r="M78" s="118"/>
      <c r="N78" s="118"/>
      <c r="O78" s="118"/>
      <c r="P78" s="118"/>
      <c r="Q78" s="118"/>
      <c r="R78" s="118"/>
      <c r="S78" s="118"/>
      <c r="T78" s="118"/>
      <c r="U78" s="118"/>
      <c r="V78" s="118"/>
    </row>
    <row r="80" spans="2:22" x14ac:dyDescent="0.35"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79"/>
      <c r="O80" s="79"/>
      <c r="P80" s="17"/>
      <c r="Q80" s="17"/>
      <c r="R80" s="17"/>
      <c r="S80" s="17"/>
      <c r="T80" s="17"/>
      <c r="U80" s="17"/>
      <c r="V80" s="17"/>
    </row>
    <row r="81" spans="2:2" x14ac:dyDescent="0.35">
      <c r="B81" s="33" t="s">
        <v>45</v>
      </c>
    </row>
    <row r="82" spans="2:2" x14ac:dyDescent="0.35">
      <c r="B82" s="23" t="str">
        <f>Indice!B15</f>
        <v>Información al: 27/11/2020</v>
      </c>
    </row>
    <row r="83" spans="2:2" x14ac:dyDescent="0.35">
      <c r="B83" s="6" t="s">
        <v>29</v>
      </c>
    </row>
    <row r="85" spans="2:2" x14ac:dyDescent="0.35">
      <c r="B85" s="6" t="str">
        <f>+Indice!B16</f>
        <v>Actualización: 01/12/2020</v>
      </c>
    </row>
  </sheetData>
  <mergeCells count="38">
    <mergeCell ref="B75:V75"/>
    <mergeCell ref="B76:V76"/>
    <mergeCell ref="B77:V77"/>
    <mergeCell ref="B62:Y63"/>
    <mergeCell ref="B78:V78"/>
    <mergeCell ref="B65:V65"/>
    <mergeCell ref="B66:V66"/>
    <mergeCell ref="B67:V69"/>
    <mergeCell ref="B70:V71"/>
    <mergeCell ref="B72:V72"/>
    <mergeCell ref="B73:V74"/>
    <mergeCell ref="B28:B31"/>
    <mergeCell ref="B32:B35"/>
    <mergeCell ref="B36:B39"/>
    <mergeCell ref="B40:B43"/>
    <mergeCell ref="B48:B49"/>
    <mergeCell ref="B44:B47"/>
    <mergeCell ref="C4:C7"/>
    <mergeCell ref="D4:E6"/>
    <mergeCell ref="F4:G6"/>
    <mergeCell ref="H4:I6"/>
    <mergeCell ref="B24:B27"/>
    <mergeCell ref="B8:B11"/>
    <mergeCell ref="B12:B15"/>
    <mergeCell ref="B16:B19"/>
    <mergeCell ref="B20:B23"/>
    <mergeCell ref="B4:B7"/>
    <mergeCell ref="P4:Q4"/>
    <mergeCell ref="R4:Y4"/>
    <mergeCell ref="J5:K6"/>
    <mergeCell ref="L5:M6"/>
    <mergeCell ref="N5:O6"/>
    <mergeCell ref="P5:Q6"/>
    <mergeCell ref="R5:S6"/>
    <mergeCell ref="T5:U6"/>
    <mergeCell ref="V5:W6"/>
    <mergeCell ref="X5:Y6"/>
    <mergeCell ref="J4:O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Indice</vt:lpstr>
      <vt:lpstr>Derechos de Garantía</vt:lpstr>
      <vt:lpstr>Solicitudes y Curses</vt:lpstr>
      <vt:lpstr>Detalle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Alvaro Yanez Oyarzun</dc:creator>
  <cp:lastModifiedBy>CFlores</cp:lastModifiedBy>
  <dcterms:created xsi:type="dcterms:W3CDTF">2020-05-27T13:45:00Z</dcterms:created>
  <dcterms:modified xsi:type="dcterms:W3CDTF">2020-12-01T16:12:01Z</dcterms:modified>
</cp:coreProperties>
</file>