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BIF-NESTUDIO\Dataestatica2\DPFIB\udm\publico\(udm)(202001) Solicitudes\archivos_fogape\Publicaciones\"/>
    </mc:Choice>
  </mc:AlternateContent>
  <xr:revisionPtr revIDLastSave="0" documentId="8_{D2924DD2-BF5C-4CF3-8A30-306FCFDCF406}" xr6:coauthVersionLast="45" xr6:coauthVersionMax="45" xr10:uidLastSave="{00000000-0000-0000-0000-000000000000}"/>
  <bookViews>
    <workbookView xWindow="-110" yWindow="-110" windowWidth="19420" windowHeight="10420" xr2:uid="{755ADB1F-B54E-46D1-AA38-F7982CE23987}"/>
  </bookViews>
  <sheets>
    <sheet name="Indice" sheetId="5" r:id="rId1"/>
    <sheet name="Derechos de Garantía" sheetId="6" r:id="rId2"/>
    <sheet name="Solicitudes y Curses" sheetId="3" r:id="rId3"/>
    <sheet name="Detall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9" i="6" l="1"/>
  <c r="D39" i="6"/>
  <c r="C40" i="6"/>
  <c r="D40" i="6"/>
  <c r="C41" i="6"/>
  <c r="D41" i="6"/>
  <c r="C42" i="6"/>
  <c r="D42" i="6"/>
  <c r="D38" i="6"/>
  <c r="C38" i="6"/>
  <c r="E39" i="6"/>
  <c r="E40" i="6"/>
  <c r="E41" i="6"/>
  <c r="E42" i="6"/>
  <c r="E38" i="6"/>
  <c r="E30" i="6"/>
  <c r="E31" i="6"/>
  <c r="E32" i="6"/>
  <c r="E33" i="6"/>
  <c r="E29" i="6"/>
  <c r="E10" i="6"/>
  <c r="E11" i="6"/>
  <c r="E12" i="6"/>
  <c r="E13" i="6"/>
  <c r="E14" i="6"/>
  <c r="E15" i="6"/>
  <c r="E16" i="6"/>
  <c r="E17" i="6"/>
  <c r="E18" i="6"/>
  <c r="E19" i="6"/>
  <c r="E20" i="6"/>
  <c r="E9" i="6"/>
  <c r="B82" i="4" l="1"/>
  <c r="B67" i="3"/>
  <c r="B51" i="6"/>
  <c r="B22" i="6"/>
  <c r="B85" i="4" l="1"/>
  <c r="B70" i="3"/>
  <c r="B53" i="6" l="1"/>
  <c r="B50" i="6"/>
</calcChain>
</file>

<file path=xl/sharedStrings.xml><?xml version="1.0" encoding="utf-8"?>
<sst xmlns="http://schemas.openxmlformats.org/spreadsheetml/2006/main" count="292" uniqueCount="93">
  <si>
    <t>COOPEUCH</t>
  </si>
  <si>
    <t>Medianas Empresas</t>
  </si>
  <si>
    <t>Institución</t>
  </si>
  <si>
    <t>Tabla 4</t>
  </si>
  <si>
    <t>Total</t>
  </si>
  <si>
    <t>Tabla 5</t>
  </si>
  <si>
    <t>Total de solicitudes (A+B+C+D+E)</t>
  </si>
  <si>
    <t>Solicitudes registradas (A)</t>
  </si>
  <si>
    <t>Solicitudes en estado de evaluación (B)</t>
  </si>
  <si>
    <t>Solicitudes Aprobadas sin cursar y/o desistidas (C)</t>
  </si>
  <si>
    <t>Solicitudes Cursadas (D)</t>
  </si>
  <si>
    <t>Solicitudes Rechazadas (E)</t>
  </si>
  <si>
    <t>Aprobada sin cursar</t>
  </si>
  <si>
    <t>Aprobada y no concretada por el solicitante (desistimiento)</t>
  </si>
  <si>
    <t>Cursada</t>
  </si>
  <si>
    <t>Rechazada por falta de información</t>
  </si>
  <si>
    <t>No cumple con los requisitos del programa</t>
  </si>
  <si>
    <t>Rechazada por no cumplimiento de las políticas de la propia institución</t>
  </si>
  <si>
    <t>Número</t>
  </si>
  <si>
    <t>Monto</t>
  </si>
  <si>
    <t>Banco de Chile</t>
  </si>
  <si>
    <t>Internacional</t>
  </si>
  <si>
    <t>Banco del Estado</t>
  </si>
  <si>
    <t>Scotiabank</t>
  </si>
  <si>
    <t>BCI</t>
  </si>
  <si>
    <t>BICE</t>
  </si>
  <si>
    <t>Santander</t>
  </si>
  <si>
    <t>ITAU</t>
  </si>
  <si>
    <t>Security</t>
  </si>
  <si>
    <t>Consorcio</t>
  </si>
  <si>
    <t xml:space="preserve">Fuente: CMF </t>
  </si>
  <si>
    <t>Tamaño</t>
  </si>
  <si>
    <t>Micro y Pequeñas Empresas</t>
  </si>
  <si>
    <t>Empresas Grandes I</t>
  </si>
  <si>
    <t>Empresas Grandes II</t>
  </si>
  <si>
    <t xml:space="preserve">(*) Notas: </t>
  </si>
  <si>
    <t>Definiciones</t>
  </si>
  <si>
    <r>
      <rPr>
        <b/>
        <sz val="11"/>
        <color theme="1"/>
        <rFont val="Calibri"/>
        <family val="2"/>
        <scheme val="minor"/>
      </rPr>
      <t>Total de solicitudes:</t>
    </r>
    <r>
      <rPr>
        <sz val="11"/>
        <color theme="1"/>
        <rFont val="Calibri"/>
        <family val="2"/>
        <scheme val="minor"/>
      </rPr>
      <t xml:space="preserve"> Total de solicitudes gestionadas por la institución desde el inicio del programa de garantías a la fecha de referencia de la información. Corresponde a la suma de las magnitudes incluidas en los siguientes categorías.</t>
    </r>
  </si>
  <si>
    <r>
      <t>Solicitudes registradas:</t>
    </r>
    <r>
      <rPr>
        <sz val="11"/>
        <color theme="1"/>
        <rFont val="Calibri"/>
        <family val="2"/>
        <scheme val="minor"/>
      </rPr>
      <t xml:space="preserve"> Solicitudes recibidas que aún no se encuentran en proceso de evaluación. Se entenderá que una solicitud ha sido válidamente recibida por su institución, para efectos de su análisis y tramitación, cuando ésta contenga el nombre del solicitante, su RUT, el monto de crédito solicitado para este tipo de financiamientos y, además, la entrega o acceso a los antecedentes necesarios para la determinación de la elegibilidad por ventas establecida en el artículo 3 del Decreto Supremo N°130, que contiene el Reglamento de Administración del Fondo de Garantía para Pequeños y Medianos Empresarios, aplicables a las Líneas de Garantía COVID-19 o, cuando corresponda, la respectiva declaración jurada simple del nivel de ventas anuales estimado de la empresa que solicita el crédito.</t>
    </r>
  </si>
  <si>
    <r>
      <t>Solicitudes en estado de evaluación:</t>
    </r>
    <r>
      <rPr>
        <sz val="11"/>
        <color theme="1"/>
        <rFont val="Calibri"/>
        <family val="2"/>
        <scheme val="minor"/>
      </rPr>
      <t xml:space="preserve"> Solicitudes sometidas instancias de evaluación que permitan verificar los requisitos exigidos por el FOGAPE y antecedentes crediticios. Acá también deben incorporarse las solicitudes pre aprobadas que cuentan con la aceptación por parte del cliente, pero que luego de esto, deben ser sometidas a un proceso de evaluación, si fuera el caso.</t>
    </r>
  </si>
  <si>
    <r>
      <t xml:space="preserve">Solicitudes aprobadas sin cursar: </t>
    </r>
    <r>
      <rPr>
        <sz val="11"/>
        <color theme="1"/>
        <rFont val="Calibri"/>
        <family val="2"/>
        <scheme val="minor"/>
      </rPr>
      <t>Las que fueron aprobadas, pero aún no han sido cursadas. También debe incluir las ofertas pre-aprobadas, si no media ningún tipo de evaluación adicional para su aprobación y posterior curse del crédito.</t>
    </r>
  </si>
  <si>
    <r>
      <t>Solicitudes aprobadas y no concretadas por el solicitante (desistimiento):</t>
    </r>
    <r>
      <rPr>
        <sz val="11"/>
        <color theme="1"/>
        <rFont val="Calibri"/>
        <family val="2"/>
        <scheme val="minor"/>
      </rPr>
      <t xml:space="preserve"> Las que fueron evaluadas y aprobadas por la institución financiera, pero el cliente desistió del curse o se cumplió el plazo definido por la entidad para su aceptación. Estas solicitudes no deben ser consideradas como “aprobadas sin cursar”.</t>
    </r>
  </si>
  <si>
    <r>
      <t>Solicitudes cursadas:</t>
    </r>
    <r>
      <rPr>
        <sz val="11"/>
        <color theme="1"/>
        <rFont val="Calibri"/>
        <family val="2"/>
        <scheme val="minor"/>
      </rPr>
      <t xml:space="preserve"> Las solicitudes cuyos fondos ya se encuentran a disposición de los solicitantes.</t>
    </r>
  </si>
  <si>
    <r>
      <t xml:space="preserve">Solicitudes rechazadas </t>
    </r>
    <r>
      <rPr>
        <sz val="11"/>
        <color theme="1"/>
        <rFont val="Calibri"/>
        <family val="2"/>
        <scheme val="minor"/>
      </rPr>
      <t>por falta de información: Las solicitudes que no pudieron procesarse, porque el cliente no provee de antecedentes que permitan su evaluación.</t>
    </r>
  </si>
  <si>
    <r>
      <t>Solicitudes que no cumplen los requisitos del programa:</t>
    </r>
    <r>
      <rPr>
        <sz val="11"/>
        <color theme="1"/>
        <rFont val="Calibri"/>
        <family val="2"/>
        <scheme val="minor"/>
      </rPr>
      <t xml:space="preserve"> Aquellas que no cumplen con los requisitos específicos establecidos por el programa garantía FOGAPE COVID-19.</t>
    </r>
  </si>
  <si>
    <r>
      <t>Solicitudes rechazadas por no cumplimiento de las políticas de la propia institución:</t>
    </r>
    <r>
      <rPr>
        <sz val="11"/>
        <color theme="1"/>
        <rFont val="Calibri"/>
        <family val="2"/>
        <scheme val="minor"/>
      </rPr>
      <t xml:space="preserve"> Las solicitudes que, cumpliendo con los requisitos del programa específico, son rechazadas los criterios establecidos en sus políticas internas de riesgo de crédito.</t>
    </r>
  </si>
  <si>
    <t>Información sujeta a revisión</t>
  </si>
  <si>
    <t>Solicitudes y curses por institución financiera (montos en Unidades de Fomento)</t>
  </si>
  <si>
    <t>Solicitudes y curses por tipo de empresa (montos en Unidades de Fomento)</t>
  </si>
  <si>
    <t>Solicitudes y curses por institución y tamaño (montos en Unidades de Fomento)</t>
  </si>
  <si>
    <t>Millones de USD</t>
  </si>
  <si>
    <t>Tabla 3</t>
  </si>
  <si>
    <t xml:space="preserve">2) Datos sujetos a rectificación. </t>
  </si>
  <si>
    <t xml:space="preserve">3) Algunas operaciones clasificadas como Solicitudes Rechazadas pueden cambiar de estado si los solicitantes entregaron nuevos antecedentes y la institución acreedora los evalúa nuevamente. </t>
  </si>
  <si>
    <t>4) Debido a los procesos de evaluación internos de las instituciones, es posible que algunas Solicitudes Rechazadas no contemplen montos asociados.</t>
  </si>
  <si>
    <t xml:space="preserve">1) Montos asociados al último estado de la solicitud. </t>
  </si>
  <si>
    <t>BALANCE DE ACTIVIDADES ASOCIADO AL PROGRAMA DE GARANTIAS FOGAPE COVID 19</t>
  </si>
  <si>
    <t>Tabla 1</t>
  </si>
  <si>
    <t>Derechos de garantía asignados y usados por institución</t>
  </si>
  <si>
    <t>Tabla 2</t>
  </si>
  <si>
    <t>Derechos de garantía asignados y usados por tipo de empresa</t>
  </si>
  <si>
    <t>Solicitudes y curses por institución financiera</t>
  </si>
  <si>
    <t>Solicitudes y curses por tipo de empresa</t>
  </si>
  <si>
    <t>Solicitudes y curses por institución y tamaño</t>
  </si>
  <si>
    <t>DERECHOS DE GARANTIA ASOCIADOS AL PROGRAMA FOGAPE COVID</t>
  </si>
  <si>
    <t>Tabla 1:</t>
  </si>
  <si>
    <t>(montos en Unidades de Fomento)</t>
  </si>
  <si>
    <t>Asignado</t>
  </si>
  <si>
    <t>Usado</t>
  </si>
  <si>
    <t>Tasa Utilización</t>
  </si>
  <si>
    <t xml:space="preserve">BANCO DE CHILE </t>
  </si>
  <si>
    <t>BCO INTERNACIONAL</t>
  </si>
  <si>
    <t xml:space="preserve">BANCOESTADO    </t>
  </si>
  <si>
    <t>SCOTIABANK</t>
  </si>
  <si>
    <t xml:space="preserve">BCI            </t>
  </si>
  <si>
    <t xml:space="preserve">ITAU CORPBANCA      </t>
  </si>
  <si>
    <t xml:space="preserve">BCO BICE       </t>
  </si>
  <si>
    <t>BANCO SANTANDER</t>
  </si>
  <si>
    <t xml:space="preserve">BCO SECURITY   </t>
  </si>
  <si>
    <t>BANCO CONSORCIO</t>
  </si>
  <si>
    <t>Tabla 2:</t>
  </si>
  <si>
    <t>Tipo de Empresa</t>
  </si>
  <si>
    <t>MYPE</t>
  </si>
  <si>
    <t>Grandes Empresas I</t>
  </si>
  <si>
    <t>Grandes Empresas II</t>
  </si>
  <si>
    <t>(porcentaje del total)</t>
  </si>
  <si>
    <t>Totales</t>
  </si>
  <si>
    <t>5) Segun el Artículo 14 del Decreto Exento 130: "Cada institución financiera deberá ofertar condiciones estándares y homogéneas para cada uno de los segmentos de empresas a que hace referencia el artículo 13 precedente del presente Reglamento. Para aquellas instituciones, incluyendo sus filiales, que pueden acceder a financiamiento del Banco Central de Chile, la tasa de interés anual y nominal no podrá, en ningún caso, exceder la tasa de política monetaria de dicha entidad, vigente al momento del otorgamiento del financiamiento, más 300 puntos base (3% nominal anual)".</t>
  </si>
  <si>
    <t>Actualización: 1/9/2020</t>
  </si>
  <si>
    <t>SOLICITUDES Y CURSES DE CREDITO ASOCIADOS AL PROGRAMA FOGAPE COVID</t>
  </si>
  <si>
    <t>Fuente: Fogape</t>
  </si>
  <si>
    <t>Información al: 28/8/2020</t>
  </si>
  <si>
    <t>SOLICITUDES Y CURSES DE CREDITO ASOCIADOS AL PROGRAMA FOGAPE COVID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</si>
</sst>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sz val="11"/>
      <color theme="0" tint="-0.14999847407452621"/>
      <name val="Calibri"/>
      <family val="2"/>
      <scheme val="minor"/>
    </font>
    <font>
      <b/>
      <sz val="12"/>
      <name val="Calibri"/>
      <family val="2"/>
    </font>
    <font>
      <b/>
      <sz val="11"/>
      <color rgb="FF0070C0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133">
    <xf numFmtId="0" fontId="0" fillId="0" borderId="0" xfId="0"/>
    <xf numFmtId="0" fontId="8" fillId="2" borderId="0" xfId="0" applyFont="1" applyFill="1" applyAlignment="1">
      <alignment vertical="center"/>
    </xf>
    <xf numFmtId="164" fontId="0" fillId="2" borderId="0" xfId="1" applyFont="1" applyFill="1"/>
    <xf numFmtId="164" fontId="0" fillId="2" borderId="2" xfId="1" applyFont="1" applyFill="1" applyBorder="1"/>
    <xf numFmtId="164" fontId="0" fillId="2" borderId="3" xfId="1" applyFont="1" applyFill="1" applyBorder="1"/>
    <xf numFmtId="164" fontId="9" fillId="2" borderId="3" xfId="1" applyFont="1" applyFill="1" applyBorder="1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164" fontId="2" fillId="2" borderId="2" xfId="0" applyNumberFormat="1" applyFont="1" applyFill="1" applyBorder="1"/>
    <xf numFmtId="164" fontId="2" fillId="2" borderId="3" xfId="0" applyNumberFormat="1" applyFont="1" applyFill="1" applyBorder="1"/>
    <xf numFmtId="164" fontId="10" fillId="2" borderId="3" xfId="0" applyNumberFormat="1" applyFont="1" applyFill="1" applyBorder="1"/>
    <xf numFmtId="164" fontId="2" fillId="2" borderId="0" xfId="0" applyNumberFormat="1" applyFont="1" applyFill="1"/>
    <xf numFmtId="0" fontId="7" fillId="2" borderId="0" xfId="0" applyFont="1" applyFill="1"/>
    <xf numFmtId="0" fontId="3" fillId="2" borderId="0" xfId="0" applyFont="1" applyFill="1"/>
    <xf numFmtId="0" fontId="9" fillId="2" borderId="0" xfId="0" applyFont="1" applyFill="1"/>
    <xf numFmtId="0" fontId="0" fillId="2" borderId="15" xfId="0" applyFill="1" applyBorder="1"/>
    <xf numFmtId="0" fontId="0" fillId="2" borderId="11" xfId="0" applyFill="1" applyBorder="1"/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1" fillId="2" borderId="0" xfId="0" applyFont="1" applyFill="1"/>
    <xf numFmtId="0" fontId="13" fillId="2" borderId="0" xfId="0" applyFont="1" applyFill="1"/>
    <xf numFmtId="164" fontId="13" fillId="2" borderId="0" xfId="1" applyFont="1" applyFill="1"/>
    <xf numFmtId="164" fontId="0" fillId="2" borderId="0" xfId="0" applyNumberFormat="1" applyFill="1"/>
    <xf numFmtId="0" fontId="13" fillId="2" borderId="2" xfId="0" applyFont="1" applyFill="1" applyBorder="1"/>
    <xf numFmtId="164" fontId="0" fillId="2" borderId="0" xfId="1" applyFont="1" applyFill="1" applyBorder="1"/>
    <xf numFmtId="164" fontId="9" fillId="2" borderId="0" xfId="1" applyFont="1" applyFill="1" applyBorder="1"/>
    <xf numFmtId="164" fontId="2" fillId="2" borderId="0" xfId="0" applyNumberFormat="1" applyFont="1" applyFill="1" applyBorder="1"/>
    <xf numFmtId="164" fontId="10" fillId="2" borderId="0" xfId="0" applyNumberFormat="1" applyFont="1" applyFill="1" applyBorder="1"/>
    <xf numFmtId="0" fontId="13" fillId="2" borderId="0" xfId="0" applyFont="1" applyFill="1" applyBorder="1"/>
    <xf numFmtId="0" fontId="0" fillId="2" borderId="0" xfId="0" applyFill="1" applyBorder="1"/>
    <xf numFmtId="164" fontId="13" fillId="2" borderId="3" xfId="1" applyFont="1" applyFill="1" applyBorder="1"/>
    <xf numFmtId="3" fontId="0" fillId="2" borderId="3" xfId="0" applyNumberFormat="1" applyFill="1" applyBorder="1"/>
    <xf numFmtId="3" fontId="0" fillId="2" borderId="0" xfId="0" applyNumberFormat="1" applyFill="1"/>
    <xf numFmtId="3" fontId="0" fillId="2" borderId="0" xfId="0" applyNumberFormat="1" applyFill="1" applyBorder="1"/>
    <xf numFmtId="3" fontId="0" fillId="2" borderId="17" xfId="0" applyNumberFormat="1" applyFill="1" applyBorder="1"/>
    <xf numFmtId="3" fontId="0" fillId="2" borderId="15" xfId="0" applyNumberFormat="1" applyFill="1" applyBorder="1"/>
    <xf numFmtId="3" fontId="0" fillId="2" borderId="19" xfId="0" applyNumberFormat="1" applyFill="1" applyBorder="1"/>
    <xf numFmtId="3" fontId="0" fillId="2" borderId="11" xfId="0" applyNumberFormat="1" applyFill="1" applyBorder="1"/>
    <xf numFmtId="3" fontId="9" fillId="2" borderId="3" xfId="0" applyNumberFormat="1" applyFont="1" applyFill="1" applyBorder="1"/>
    <xf numFmtId="3" fontId="9" fillId="2" borderId="17" xfId="0" applyNumberFormat="1" applyFont="1" applyFill="1" applyBorder="1"/>
    <xf numFmtId="3" fontId="9" fillId="2" borderId="19" xfId="0" applyNumberFormat="1" applyFont="1" applyFill="1" applyBorder="1"/>
    <xf numFmtId="0" fontId="3" fillId="0" borderId="0" xfId="0" applyFont="1"/>
    <xf numFmtId="0" fontId="14" fillId="2" borderId="0" xfId="0" applyFont="1" applyFill="1"/>
    <xf numFmtId="0" fontId="14" fillId="0" borderId="0" xfId="0" applyFont="1"/>
    <xf numFmtId="0" fontId="2" fillId="0" borderId="0" xfId="0" applyFont="1"/>
    <xf numFmtId="0" fontId="2" fillId="4" borderId="0" xfId="0" applyFont="1" applyFill="1"/>
    <xf numFmtId="0" fontId="0" fillId="4" borderId="0" xfId="0" applyFill="1"/>
    <xf numFmtId="166" fontId="16" fillId="3" borderId="20" xfId="4" applyNumberFormat="1" applyFont="1" applyFill="1" applyBorder="1" applyAlignment="1">
      <alignment horizontal="left" vertical="top" wrapText="1"/>
    </xf>
    <xf numFmtId="166" fontId="0" fillId="2" borderId="20" xfId="4" applyNumberFormat="1" applyFont="1" applyFill="1" applyBorder="1"/>
    <xf numFmtId="166" fontId="17" fillId="2" borderId="20" xfId="4" applyNumberFormat="1" applyFont="1" applyFill="1" applyBorder="1"/>
    <xf numFmtId="166" fontId="0" fillId="2" borderId="0" xfId="4" applyNumberFormat="1" applyFont="1" applyFill="1"/>
    <xf numFmtId="0" fontId="18" fillId="0" borderId="0" xfId="0" applyFont="1"/>
    <xf numFmtId="9" fontId="8" fillId="2" borderId="20" xfId="2" applyFont="1" applyFill="1" applyBorder="1"/>
    <xf numFmtId="9" fontId="8" fillId="0" borderId="20" xfId="2" applyFont="1" applyBorder="1"/>
    <xf numFmtId="9" fontId="7" fillId="2" borderId="20" xfId="2" applyFont="1" applyFill="1" applyBorder="1"/>
    <xf numFmtId="166" fontId="8" fillId="0" borderId="20" xfId="4" applyNumberFormat="1" applyFont="1" applyBorder="1"/>
    <xf numFmtId="166" fontId="19" fillId="2" borderId="20" xfId="4" applyNumberFormat="1" applyFont="1" applyFill="1" applyBorder="1"/>
    <xf numFmtId="166" fontId="8" fillId="2" borderId="20" xfId="4" applyNumberFormat="1" applyFont="1" applyFill="1" applyBorder="1"/>
    <xf numFmtId="164" fontId="9" fillId="2" borderId="0" xfId="1" applyFont="1" applyFill="1"/>
    <xf numFmtId="0" fontId="0" fillId="2" borderId="0" xfId="0" applyFill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3" fontId="0" fillId="2" borderId="2" xfId="0" applyNumberFormat="1" applyFill="1" applyBorder="1"/>
    <xf numFmtId="3" fontId="9" fillId="2" borderId="0" xfId="0" applyNumberFormat="1" applyFont="1" applyFill="1" applyBorder="1"/>
    <xf numFmtId="3" fontId="0" fillId="2" borderId="16" xfId="0" applyNumberFormat="1" applyFill="1" applyBorder="1"/>
    <xf numFmtId="3" fontId="9" fillId="2" borderId="15" xfId="0" applyNumberFormat="1" applyFont="1" applyFill="1" applyBorder="1"/>
    <xf numFmtId="3" fontId="0" fillId="2" borderId="18" xfId="0" applyNumberFormat="1" applyFill="1" applyBorder="1"/>
    <xf numFmtId="3" fontId="9" fillId="2" borderId="11" xfId="0" applyNumberFormat="1" applyFont="1" applyFill="1" applyBorder="1"/>
    <xf numFmtId="3" fontId="9" fillId="2" borderId="0" xfId="0" applyNumberFormat="1" applyFont="1" applyFill="1"/>
    <xf numFmtId="3" fontId="2" fillId="2" borderId="0" xfId="0" applyNumberFormat="1" applyFont="1" applyFill="1"/>
    <xf numFmtId="3" fontId="2" fillId="2" borderId="2" xfId="0" applyNumberFormat="1" applyFont="1" applyFill="1" applyBorder="1"/>
    <xf numFmtId="3" fontId="2" fillId="2" borderId="3" xfId="0" applyNumberFormat="1" applyFont="1" applyFill="1" applyBorder="1"/>
    <xf numFmtId="3" fontId="2" fillId="2" borderId="0" xfId="0" applyNumberFormat="1" applyFont="1" applyFill="1" applyBorder="1"/>
    <xf numFmtId="3" fontId="10" fillId="2" borderId="0" xfId="0" applyNumberFormat="1" applyFont="1" applyFill="1" applyBorder="1"/>
    <xf numFmtId="3" fontId="10" fillId="2" borderId="3" xfId="0" applyNumberFormat="1" applyFont="1" applyFill="1" applyBorder="1"/>
    <xf numFmtId="3" fontId="13" fillId="2" borderId="0" xfId="0" applyNumberFormat="1" applyFont="1" applyFill="1"/>
    <xf numFmtId="3" fontId="13" fillId="2" borderId="0" xfId="1" applyNumberFormat="1" applyFont="1" applyFill="1"/>
    <xf numFmtId="3" fontId="13" fillId="2" borderId="2" xfId="0" applyNumberFormat="1" applyFont="1" applyFill="1" applyBorder="1"/>
    <xf numFmtId="3" fontId="13" fillId="2" borderId="3" xfId="1" applyNumberFormat="1" applyFont="1" applyFill="1" applyBorder="1"/>
    <xf numFmtId="3" fontId="13" fillId="2" borderId="0" xfId="0" applyNumberFormat="1" applyFont="1" applyFill="1" applyBorder="1"/>
    <xf numFmtId="0" fontId="9" fillId="2" borderId="11" xfId="0" applyFont="1" applyFill="1" applyBorder="1"/>
    <xf numFmtId="166" fontId="16" fillId="3" borderId="20" xfId="4" applyNumberFormat="1" applyFont="1" applyFill="1" applyBorder="1" applyAlignment="1">
      <alignment horizontal="center" vertical="center" wrapText="1"/>
    </xf>
    <xf numFmtId="0" fontId="20" fillId="0" borderId="0" xfId="0" applyFont="1"/>
    <xf numFmtId="0" fontId="7" fillId="0" borderId="0" xfId="0" applyFont="1"/>
    <xf numFmtId="0" fontId="0" fillId="2" borderId="0" xfId="0" applyFont="1" applyFill="1"/>
    <xf numFmtId="0" fontId="0" fillId="0" borderId="0" xfId="0" applyFont="1"/>
    <xf numFmtId="0" fontId="15" fillId="0" borderId="0" xfId="3" applyFont="1"/>
    <xf numFmtId="0" fontId="8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166" fontId="0" fillId="2" borderId="0" xfId="4" applyNumberFormat="1" applyFont="1" applyFill="1" applyAlignment="1">
      <alignment horizontal="left"/>
    </xf>
    <xf numFmtId="0" fontId="0" fillId="0" borderId="0" xfId="0" applyAlignment="1">
      <alignment horizontal="left"/>
    </xf>
    <xf numFmtId="49" fontId="0" fillId="2" borderId="0" xfId="4" applyNumberFormat="1" applyFont="1" applyFill="1" applyAlignment="1">
      <alignment horizontal="left"/>
    </xf>
    <xf numFmtId="49" fontId="8" fillId="0" borderId="0" xfId="0" applyNumberFormat="1" applyFont="1" applyAlignment="1">
      <alignment horizontal="left"/>
    </xf>
    <xf numFmtId="49" fontId="0" fillId="2" borderId="0" xfId="0" applyNumberFormat="1" applyFill="1" applyAlignment="1">
      <alignment horizontal="left"/>
    </xf>
    <xf numFmtId="49" fontId="0" fillId="0" borderId="0" xfId="0" applyNumberFormat="1" applyAlignment="1">
      <alignment horizontal="left"/>
    </xf>
    <xf numFmtId="9" fontId="21" fillId="2" borderId="20" xfId="2" applyFont="1" applyFill="1" applyBorder="1"/>
    <xf numFmtId="9" fontId="21" fillId="0" borderId="20" xfId="2" applyFont="1" applyBorder="1"/>
    <xf numFmtId="0" fontId="8" fillId="2" borderId="0" xfId="0" applyFont="1" applyFill="1" applyAlignment="1">
      <alignment horizontal="left"/>
    </xf>
    <xf numFmtId="0" fontId="6" fillId="3" borderId="7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5" fillId="3" borderId="0" xfId="0" applyFont="1" applyFill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top" wrapText="1"/>
    </xf>
    <xf numFmtId="0" fontId="2" fillId="2" borderId="1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</cellXfs>
  <cellStyles count="5">
    <cellStyle name="Hipervínculo" xfId="3" builtinId="8"/>
    <cellStyle name="Millares [0]" xfId="1" builtinId="6"/>
    <cellStyle name="Millares 2" xfId="4" xr:uid="{C8B8870D-7D15-44F5-A38F-0FAC4219327A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788670</xdr:colOff>
      <xdr:row>45</xdr:row>
      <xdr:rowOff>15240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211742-C57A-487E-B5BE-917EDF1E3505}"/>
            </a:ext>
          </a:extLst>
        </xdr:cNvPr>
        <xdr:cNvSpPr txBox="1"/>
      </xdr:nvSpPr>
      <xdr:spPr>
        <a:xfrm>
          <a:off x="1026795" y="92449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0</xdr:col>
      <xdr:colOff>377190</xdr:colOff>
      <xdr:row>42</xdr:row>
      <xdr:rowOff>85725</xdr:rowOff>
    </xdr:from>
    <xdr:ext cx="6043781" cy="1125693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2D91973-BE55-43EA-9EDB-B8418282BD35}"/>
            </a:ext>
          </a:extLst>
        </xdr:cNvPr>
        <xdr:cNvSpPr txBox="1"/>
      </xdr:nvSpPr>
      <xdr:spPr>
        <a:xfrm>
          <a:off x="377190" y="8759078"/>
          <a:ext cx="6043781" cy="112569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CL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Notas: </a:t>
          </a:r>
          <a:r>
            <a:rPr lang="es-CL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(1) D</a:t>
          </a:r>
          <a:r>
            <a:rPr lang="es-CL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atos acumulados </a:t>
          </a:r>
          <a:r>
            <a:rPr lang="es-CL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al 28/08/2020</a:t>
          </a:r>
          <a:r>
            <a:rPr lang="es-CL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; (2) Definiciones: </a:t>
          </a:r>
          <a:r>
            <a:rPr lang="es-CL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a. Micro y Pequeñas Empresas : Empresas cuyas ventas netas anuales no superen las 25.000 UF. b. Medianas Empresas : Empresas cuyas ventas netas anuales superen las 25.000 UF y no excedan de 100.000 UF. c. Empresas Grandes I : Empresas cuyas ventas netas anuales superen las 100.000 UF y no excedan de 600.000 UF. d. Empresas Grandes II : Empresas cuyas ventas netas anuales superen las 600.000 UF y no excedan de 1.000.000 UF.</a:t>
          </a:r>
          <a:endParaRPr lang="es-CL" sz="1100"/>
        </a:p>
      </xdr:txBody>
    </xdr:sp>
    <xdr:clientData/>
  </xdr:oneCellAnchor>
  <xdr:oneCellAnchor>
    <xdr:from>
      <xdr:col>5</xdr:col>
      <xdr:colOff>723900</xdr:colOff>
      <xdr:row>25</xdr:row>
      <xdr:rowOff>167640</xdr:rowOff>
    </xdr:from>
    <xdr:ext cx="184731" cy="264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3EB0CED-F5EF-4351-BDB7-284E9C2B7E40}"/>
            </a:ext>
          </a:extLst>
        </xdr:cNvPr>
        <xdr:cNvSpPr txBox="1"/>
      </xdr:nvSpPr>
      <xdr:spPr>
        <a:xfrm>
          <a:off x="6781800" y="5149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35633-444E-4B6C-830C-C13D770358A6}">
  <sheetPr>
    <tabColor theme="4"/>
  </sheetPr>
  <dimension ref="A2:M30"/>
  <sheetViews>
    <sheetView showGridLines="0" tabSelected="1" zoomScale="85" zoomScaleNormal="85" workbookViewId="0">
      <selection activeCell="B1" sqref="B1"/>
    </sheetView>
  </sheetViews>
  <sheetFormatPr baseColWidth="10" defaultColWidth="11.453125" defaultRowHeight="14.5" x14ac:dyDescent="0.35"/>
  <cols>
    <col min="1" max="1" width="5.7265625" style="87" customWidth="1"/>
    <col min="2" max="2" width="13.453125" style="88" customWidth="1"/>
    <col min="3" max="3" width="73" style="88" customWidth="1"/>
    <col min="4" max="16384" width="11.453125" style="88"/>
  </cols>
  <sheetData>
    <row r="2" spans="2:13" ht="15.5" x14ac:dyDescent="0.35">
      <c r="B2" s="45" t="s">
        <v>56</v>
      </c>
    </row>
    <row r="4" spans="2:13" x14ac:dyDescent="0.35">
      <c r="B4" s="13" t="s">
        <v>64</v>
      </c>
      <c r="C4" s="46"/>
      <c r="D4" s="46"/>
    </row>
    <row r="6" spans="2:13" x14ac:dyDescent="0.35">
      <c r="B6" s="89" t="s">
        <v>57</v>
      </c>
      <c r="C6" s="87" t="s">
        <v>58</v>
      </c>
    </row>
    <row r="7" spans="2:13" x14ac:dyDescent="0.35">
      <c r="B7" s="89" t="s">
        <v>59</v>
      </c>
      <c r="C7" s="87" t="s">
        <v>60</v>
      </c>
    </row>
    <row r="9" spans="2:13" x14ac:dyDescent="0.35">
      <c r="B9" s="86" t="s">
        <v>89</v>
      </c>
      <c r="C9" s="47"/>
      <c r="D9" s="47"/>
    </row>
    <row r="10" spans="2:13" x14ac:dyDescent="0.35">
      <c r="B10" s="85"/>
      <c r="C10" s="47"/>
      <c r="D10" s="47"/>
    </row>
    <row r="11" spans="2:13" x14ac:dyDescent="0.35">
      <c r="B11" s="89" t="s">
        <v>51</v>
      </c>
      <c r="C11" s="100" t="s">
        <v>61</v>
      </c>
      <c r="D11" s="100"/>
      <c r="E11" s="100"/>
      <c r="F11" s="100"/>
      <c r="G11" s="100"/>
      <c r="H11" s="100"/>
      <c r="I11" s="100"/>
      <c r="J11" s="100"/>
      <c r="K11" s="100"/>
      <c r="L11" s="100"/>
      <c r="M11" s="100"/>
    </row>
    <row r="12" spans="2:13" x14ac:dyDescent="0.35">
      <c r="B12" s="89" t="s">
        <v>3</v>
      </c>
      <c r="C12" s="100" t="s">
        <v>62</v>
      </c>
      <c r="D12" s="100"/>
      <c r="E12" s="100"/>
      <c r="F12" s="100"/>
      <c r="G12" s="100"/>
      <c r="H12" s="100"/>
      <c r="I12" s="100"/>
      <c r="J12" s="100"/>
      <c r="K12" s="100"/>
      <c r="L12" s="100"/>
      <c r="M12" s="100"/>
    </row>
    <row r="13" spans="2:13" x14ac:dyDescent="0.35">
      <c r="B13" s="89" t="s">
        <v>5</v>
      </c>
      <c r="C13" s="100" t="s">
        <v>63</v>
      </c>
      <c r="D13" s="100"/>
      <c r="E13" s="100"/>
      <c r="F13" s="100"/>
      <c r="G13" s="100"/>
      <c r="H13" s="100"/>
      <c r="I13" s="100"/>
      <c r="J13" s="100"/>
      <c r="K13" s="100"/>
      <c r="L13" s="100"/>
      <c r="M13" s="100"/>
    </row>
    <row r="14" spans="2:13" x14ac:dyDescent="0.35">
      <c r="B14" s="89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</row>
    <row r="15" spans="2:13" x14ac:dyDescent="0.35">
      <c r="B15" s="88" t="s">
        <v>91</v>
      </c>
    </row>
    <row r="16" spans="2:13" x14ac:dyDescent="0.35">
      <c r="B16" s="87" t="s">
        <v>88</v>
      </c>
    </row>
    <row r="30" spans="1:1" x14ac:dyDescent="0.35">
      <c r="A30" s="24"/>
    </row>
  </sheetData>
  <mergeCells count="3">
    <mergeCell ref="C11:M11"/>
    <mergeCell ref="C12:M12"/>
    <mergeCell ref="C13:M13"/>
  </mergeCells>
  <hyperlinks>
    <hyperlink ref="B6" location="'Derechos de Garantía'!B7" display="Tabla 1" xr:uid="{D90E6927-C52C-46B2-94B5-958C546B7DF5}"/>
    <hyperlink ref="B7" location="'Derechos de Garantía'!B28" display="Tabla 2" xr:uid="{23A31FFF-28FD-4ED7-8658-43C6A9290596}"/>
    <hyperlink ref="B11" location="'Solicitudes y Curses'!A1" display="Tabla 3" xr:uid="{03214C8A-F7DB-49B7-BB09-6C8A04F77C47}"/>
    <hyperlink ref="B12" location="'Solicitudes y Curses'!B23" display="Tabla 4" xr:uid="{96D109D5-46BD-4315-A5F2-51F5A005DD0E}"/>
    <hyperlink ref="B13" location="Detalle!A1" display="Tabla 5" xr:uid="{A526160F-0160-43DE-845B-FE9DC8ADEB4D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86F2D-AE9D-4378-8562-1245EF09B820}">
  <dimension ref="A2:G55"/>
  <sheetViews>
    <sheetView showGridLines="0" topLeftCell="B28" zoomScale="85" zoomScaleNormal="85" workbookViewId="0">
      <selection activeCell="B1" sqref="B1"/>
    </sheetView>
  </sheetViews>
  <sheetFormatPr baseColWidth="10" defaultRowHeight="14.5" x14ac:dyDescent="0.35"/>
  <cols>
    <col min="1" max="1" width="5.7265625" style="6" customWidth="1"/>
    <col min="2" max="2" width="42.453125" bestFit="1" customWidth="1"/>
    <col min="3" max="4" width="18.26953125" customWidth="1"/>
    <col min="6" max="6" width="5.453125" customWidth="1"/>
  </cols>
  <sheetData>
    <row r="2" spans="2:5" x14ac:dyDescent="0.35">
      <c r="B2" s="48" t="s">
        <v>64</v>
      </c>
    </row>
    <row r="4" spans="2:5" x14ac:dyDescent="0.35">
      <c r="B4" s="48" t="s">
        <v>65</v>
      </c>
    </row>
    <row r="5" spans="2:5" x14ac:dyDescent="0.35">
      <c r="B5" s="49" t="s">
        <v>58</v>
      </c>
      <c r="C5" s="50"/>
      <c r="D5" s="50"/>
      <c r="E5" s="50"/>
    </row>
    <row r="6" spans="2:5" x14ac:dyDescent="0.35">
      <c r="B6" s="50" t="s">
        <v>66</v>
      </c>
      <c r="C6" s="50"/>
      <c r="D6" s="50"/>
      <c r="E6" s="50"/>
    </row>
    <row r="8" spans="2:5" ht="31" x14ac:dyDescent="0.35">
      <c r="B8" s="51" t="s">
        <v>2</v>
      </c>
      <c r="C8" s="84" t="s">
        <v>67</v>
      </c>
      <c r="D8" s="84" t="s">
        <v>68</v>
      </c>
      <c r="E8" s="84" t="s">
        <v>69</v>
      </c>
    </row>
    <row r="9" spans="2:5" x14ac:dyDescent="0.35">
      <c r="B9" s="52" t="s">
        <v>70</v>
      </c>
      <c r="C9" s="61">
        <v>48000000</v>
      </c>
      <c r="D9" s="61">
        <v>46136418.054000005</v>
      </c>
      <c r="E9" s="56">
        <f>D9/C9</f>
        <v>0.96117537612500015</v>
      </c>
    </row>
    <row r="10" spans="2:5" x14ac:dyDescent="0.35">
      <c r="B10" s="52" t="s">
        <v>71</v>
      </c>
      <c r="C10" s="61">
        <v>1670721.50134</v>
      </c>
      <c r="D10" s="61">
        <v>1069136.0491999998</v>
      </c>
      <c r="E10" s="56">
        <f t="shared" ref="E10:E20" si="0">D10/C10</f>
        <v>0.63992475606646626</v>
      </c>
    </row>
    <row r="11" spans="2:5" x14ac:dyDescent="0.35">
      <c r="B11" s="52" t="s">
        <v>72</v>
      </c>
      <c r="C11" s="61">
        <v>39100000</v>
      </c>
      <c r="D11" s="61">
        <v>36881292.731899999</v>
      </c>
      <c r="E11" s="56">
        <f t="shared" si="0"/>
        <v>0.94325556859079285</v>
      </c>
    </row>
    <row r="12" spans="2:5" x14ac:dyDescent="0.35">
      <c r="B12" s="52" t="s">
        <v>73</v>
      </c>
      <c r="C12" s="61">
        <v>16273000</v>
      </c>
      <c r="D12" s="61">
        <v>15042448.007400002</v>
      </c>
      <c r="E12" s="56">
        <f t="shared" si="0"/>
        <v>0.92438075384993557</v>
      </c>
    </row>
    <row r="13" spans="2:5" x14ac:dyDescent="0.35">
      <c r="B13" s="52" t="s">
        <v>74</v>
      </c>
      <c r="C13" s="61">
        <v>49300000</v>
      </c>
      <c r="D13" s="61">
        <v>47647591.127099998</v>
      </c>
      <c r="E13" s="56">
        <f t="shared" si="0"/>
        <v>0.96648257864300202</v>
      </c>
    </row>
    <row r="14" spans="2:5" x14ac:dyDescent="0.35">
      <c r="B14" s="52" t="s">
        <v>75</v>
      </c>
      <c r="C14" s="61">
        <v>20476100.035999998</v>
      </c>
      <c r="D14" s="61">
        <v>19102418.187200002</v>
      </c>
      <c r="E14" s="56">
        <f t="shared" si="0"/>
        <v>0.93291291572199486</v>
      </c>
    </row>
    <row r="15" spans="2:5" x14ac:dyDescent="0.35">
      <c r="B15" s="52" t="s">
        <v>76</v>
      </c>
      <c r="C15" s="61">
        <v>1628000</v>
      </c>
      <c r="D15" s="61">
        <v>1370163.3044000003</v>
      </c>
      <c r="E15" s="56">
        <f t="shared" si="0"/>
        <v>0.84162365135135153</v>
      </c>
    </row>
    <row r="16" spans="2:5" x14ac:dyDescent="0.35">
      <c r="B16" s="52" t="s">
        <v>77</v>
      </c>
      <c r="C16" s="61">
        <v>52322500.100000001</v>
      </c>
      <c r="D16" s="61">
        <v>49968129.451899998</v>
      </c>
      <c r="E16" s="56">
        <f t="shared" si="0"/>
        <v>0.95500271119307611</v>
      </c>
    </row>
    <row r="17" spans="1:7" x14ac:dyDescent="0.35">
      <c r="B17" s="52" t="s">
        <v>78</v>
      </c>
      <c r="C17" s="61">
        <v>1646000</v>
      </c>
      <c r="D17" s="61">
        <v>1256665.9988999998</v>
      </c>
      <c r="E17" s="56">
        <f t="shared" si="0"/>
        <v>0.7634665849939245</v>
      </c>
    </row>
    <row r="18" spans="1:7" x14ac:dyDescent="0.35">
      <c r="B18" s="52" t="s">
        <v>79</v>
      </c>
      <c r="C18" s="61">
        <v>816933.33600000001</v>
      </c>
      <c r="D18" s="61">
        <v>598200.5993</v>
      </c>
      <c r="E18" s="56">
        <f t="shared" si="0"/>
        <v>0.73225142485800088</v>
      </c>
    </row>
    <row r="19" spans="1:7" x14ac:dyDescent="0.35">
      <c r="B19" s="52" t="s">
        <v>0</v>
      </c>
      <c r="C19" s="61">
        <v>63537.360000000008</v>
      </c>
      <c r="D19" s="61">
        <v>48925.254099999991</v>
      </c>
      <c r="E19" s="56">
        <f t="shared" si="0"/>
        <v>0.77002340197955954</v>
      </c>
    </row>
    <row r="20" spans="1:7" ht="15.5" x14ac:dyDescent="0.35">
      <c r="B20" s="53" t="s">
        <v>4</v>
      </c>
      <c r="C20" s="60">
        <v>231296792.33333999</v>
      </c>
      <c r="D20" s="60">
        <v>219121388.76539999</v>
      </c>
      <c r="E20" s="98">
        <f t="shared" si="0"/>
        <v>0.94736025759322651</v>
      </c>
    </row>
    <row r="21" spans="1:7" s="93" customFormat="1" x14ac:dyDescent="0.35">
      <c r="A21" s="91"/>
      <c r="B21" s="92" t="s">
        <v>90</v>
      </c>
    </row>
    <row r="22" spans="1:7" s="93" customFormat="1" x14ac:dyDescent="0.35">
      <c r="A22" s="91"/>
      <c r="B22" s="92" t="str">
        <f>Indice!B15</f>
        <v>Información al: 28/8/2020</v>
      </c>
    </row>
    <row r="23" spans="1:7" x14ac:dyDescent="0.35">
      <c r="B23" s="54"/>
    </row>
    <row r="24" spans="1:7" x14ac:dyDescent="0.35">
      <c r="B24" s="48" t="s">
        <v>80</v>
      </c>
    </row>
    <row r="25" spans="1:7" x14ac:dyDescent="0.35">
      <c r="B25" s="49" t="s">
        <v>60</v>
      </c>
      <c r="C25" s="50"/>
      <c r="D25" s="50"/>
      <c r="E25" s="50"/>
    </row>
    <row r="26" spans="1:7" x14ac:dyDescent="0.35">
      <c r="B26" s="50" t="s">
        <v>66</v>
      </c>
      <c r="C26" s="50"/>
      <c r="D26" s="50"/>
      <c r="E26" s="50"/>
    </row>
    <row r="28" spans="1:7" ht="31" x14ac:dyDescent="0.35">
      <c r="B28" s="51" t="s">
        <v>81</v>
      </c>
      <c r="C28" s="84" t="s">
        <v>67</v>
      </c>
      <c r="D28" s="84" t="s">
        <v>68</v>
      </c>
      <c r="E28" s="84" t="s">
        <v>69</v>
      </c>
    </row>
    <row r="29" spans="1:7" x14ac:dyDescent="0.35">
      <c r="B29" s="52" t="s">
        <v>82</v>
      </c>
      <c r="C29" s="59">
        <v>76780798.060499996</v>
      </c>
      <c r="D29" s="59">
        <v>74435164.947099999</v>
      </c>
      <c r="E29" s="56">
        <f t="shared" ref="E29:E33" si="1">D29/C29</f>
        <v>0.96945026396376166</v>
      </c>
    </row>
    <row r="30" spans="1:7" x14ac:dyDescent="0.35">
      <c r="B30" s="52" t="s">
        <v>1</v>
      </c>
      <c r="C30" s="59">
        <v>62624239.299500003</v>
      </c>
      <c r="D30" s="59">
        <v>60203208.006000005</v>
      </c>
      <c r="E30" s="56">
        <f t="shared" si="1"/>
        <v>0.9613403480731888</v>
      </c>
      <c r="G30" s="55"/>
    </row>
    <row r="31" spans="1:7" x14ac:dyDescent="0.35">
      <c r="B31" s="52" t="s">
        <v>83</v>
      </c>
      <c r="C31" s="59">
        <v>71675000</v>
      </c>
      <c r="D31" s="59">
        <v>68689891.131699994</v>
      </c>
      <c r="E31" s="56">
        <f t="shared" si="1"/>
        <v>0.95835216088873376</v>
      </c>
      <c r="G31" s="55"/>
    </row>
    <row r="32" spans="1:7" x14ac:dyDescent="0.35">
      <c r="B32" s="52" t="s">
        <v>84</v>
      </c>
      <c r="C32" s="59">
        <v>20216754.973340001</v>
      </c>
      <c r="D32" s="59">
        <v>15793124.680599999</v>
      </c>
      <c r="E32" s="56">
        <f t="shared" si="1"/>
        <v>0.78118989429443653</v>
      </c>
      <c r="G32" s="55"/>
    </row>
    <row r="33" spans="1:5" ht="15.5" x14ac:dyDescent="0.35">
      <c r="B33" s="53" t="s">
        <v>4</v>
      </c>
      <c r="C33" s="60">
        <v>231296792.33334002</v>
      </c>
      <c r="D33" s="60">
        <v>219121388.76540002</v>
      </c>
      <c r="E33" s="98">
        <f t="shared" si="1"/>
        <v>0.94736025759322651</v>
      </c>
    </row>
    <row r="35" spans="1:5" x14ac:dyDescent="0.35">
      <c r="B35" s="50" t="s">
        <v>85</v>
      </c>
      <c r="C35" s="50"/>
      <c r="D35" s="50"/>
      <c r="E35" s="50"/>
    </row>
    <row r="37" spans="1:5" ht="31" x14ac:dyDescent="0.35">
      <c r="B37" s="51" t="s">
        <v>81</v>
      </c>
      <c r="C37" s="84" t="s">
        <v>67</v>
      </c>
      <c r="D37" s="84" t="s">
        <v>68</v>
      </c>
      <c r="E37" s="84" t="s">
        <v>69</v>
      </c>
    </row>
    <row r="38" spans="1:5" x14ac:dyDescent="0.35">
      <c r="A38" s="24"/>
      <c r="B38" s="52" t="s">
        <v>82</v>
      </c>
      <c r="C38" s="56">
        <f>C29/C$33</f>
        <v>0.33195790259747804</v>
      </c>
      <c r="D38" s="56">
        <f>D29/D$33</f>
        <v>0.33969830771195603</v>
      </c>
      <c r="E38" s="57">
        <f>E29</f>
        <v>0.96945026396376166</v>
      </c>
    </row>
    <row r="39" spans="1:5" x14ac:dyDescent="0.35">
      <c r="B39" s="52" t="s">
        <v>1</v>
      </c>
      <c r="C39" s="56">
        <f t="shared" ref="C39:D39" si="2">C30/C$33</f>
        <v>0.27075273577182724</v>
      </c>
      <c r="D39" s="56">
        <f t="shared" si="2"/>
        <v>0.27474820393026955</v>
      </c>
      <c r="E39" s="57">
        <f t="shared" ref="E39:E42" si="3">E30</f>
        <v>0.9613403480731888</v>
      </c>
    </row>
    <row r="40" spans="1:5" x14ac:dyDescent="0.35">
      <c r="B40" s="52" t="s">
        <v>83</v>
      </c>
      <c r="C40" s="56">
        <f t="shared" ref="C40:D40" si="4">C31/C$33</f>
        <v>0.30988324255142941</v>
      </c>
      <c r="D40" s="56">
        <f t="shared" si="4"/>
        <v>0.31347871387052084</v>
      </c>
      <c r="E40" s="57">
        <f t="shared" si="3"/>
        <v>0.95835216088873376</v>
      </c>
    </row>
    <row r="41" spans="1:5" x14ac:dyDescent="0.35">
      <c r="B41" s="52" t="s">
        <v>84</v>
      </c>
      <c r="C41" s="56">
        <f t="shared" ref="C41:D41" si="5">C32/C$33</f>
        <v>8.7406119079265238E-2</v>
      </c>
      <c r="D41" s="56">
        <f t="shared" si="5"/>
        <v>7.2074774487253454E-2</v>
      </c>
      <c r="E41" s="57">
        <f t="shared" si="3"/>
        <v>0.78118989429443653</v>
      </c>
    </row>
    <row r="42" spans="1:5" ht="15.5" x14ac:dyDescent="0.35">
      <c r="B42" s="53" t="s">
        <v>86</v>
      </c>
      <c r="C42" s="58">
        <f t="shared" ref="C42:D42" si="6">C33/C$33</f>
        <v>1</v>
      </c>
      <c r="D42" s="58">
        <f t="shared" si="6"/>
        <v>1</v>
      </c>
      <c r="E42" s="99">
        <f t="shared" si="3"/>
        <v>0.94736025759322651</v>
      </c>
    </row>
    <row r="50" spans="2:2" x14ac:dyDescent="0.35">
      <c r="B50" s="94" t="str">
        <f>+B21</f>
        <v>Fuente: Fogape</v>
      </c>
    </row>
    <row r="51" spans="2:2" x14ac:dyDescent="0.35">
      <c r="B51" s="94" t="str">
        <f>Indice!B15</f>
        <v>Información al: 28/8/2020</v>
      </c>
    </row>
    <row r="52" spans="2:2" x14ac:dyDescent="0.35">
      <c r="B52" s="95"/>
    </row>
    <row r="53" spans="2:2" x14ac:dyDescent="0.35">
      <c r="B53" s="96" t="str">
        <f>+Indice!B16</f>
        <v>Actualización: 1/9/2020</v>
      </c>
    </row>
    <row r="54" spans="2:2" x14ac:dyDescent="0.35">
      <c r="B54" s="97"/>
    </row>
    <row r="55" spans="2:2" x14ac:dyDescent="0.35">
      <c r="B55" s="9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C5744-9852-44A3-8EE9-8C05026BBACC}">
  <dimension ref="B2:X70"/>
  <sheetViews>
    <sheetView topLeftCell="J16" zoomScale="80" zoomScaleNormal="80" workbookViewId="0">
      <selection activeCell="C37" sqref="C37:X37"/>
    </sheetView>
  </sheetViews>
  <sheetFormatPr baseColWidth="10" defaultColWidth="11.453125" defaultRowHeight="14.5" x14ac:dyDescent="0.35"/>
  <cols>
    <col min="1" max="1" width="5.7265625" style="6" customWidth="1"/>
    <col min="2" max="2" width="28.7265625" style="6" customWidth="1"/>
    <col min="3" max="3" width="11.453125" style="6"/>
    <col min="4" max="4" width="18.54296875" style="6" bestFit="1" customWidth="1"/>
    <col min="5" max="5" width="8.81640625" style="6" bestFit="1" customWidth="1"/>
    <col min="6" max="6" width="16.7265625" style="6" bestFit="1" customWidth="1"/>
    <col min="7" max="7" width="8.81640625" style="6" bestFit="1" customWidth="1"/>
    <col min="8" max="8" width="18.54296875" style="6" bestFit="1" customWidth="1"/>
    <col min="9" max="9" width="8.81640625" style="6" bestFit="1" customWidth="1"/>
    <col min="10" max="10" width="18.54296875" style="6" bestFit="1" customWidth="1"/>
    <col min="11" max="11" width="8.81640625" style="6" bestFit="1" customWidth="1"/>
    <col min="12" max="12" width="15.7265625" style="6" bestFit="1" customWidth="1"/>
    <col min="13" max="13" width="9.1796875" style="15" bestFit="1" customWidth="1"/>
    <col min="14" max="14" width="19.26953125" style="15" bestFit="1" customWidth="1"/>
    <col min="15" max="15" width="9.54296875" style="6" bestFit="1" customWidth="1"/>
    <col min="16" max="16" width="18.54296875" style="6" bestFit="1" customWidth="1"/>
    <col min="17" max="17" width="8.81640625" style="6" bestFit="1" customWidth="1"/>
    <col min="18" max="18" width="16.7265625" style="6" bestFit="1" customWidth="1"/>
    <col min="19" max="19" width="8.81640625" style="6" bestFit="1" customWidth="1"/>
    <col min="20" max="20" width="16.7265625" style="6" bestFit="1" customWidth="1"/>
    <col min="21" max="21" width="8.81640625" style="6" bestFit="1" customWidth="1"/>
    <col min="22" max="22" width="16.7265625" style="6" bestFit="1" customWidth="1"/>
    <col min="23" max="23" width="9.1796875" style="15" bestFit="1" customWidth="1"/>
    <col min="24" max="24" width="19.26953125" style="15" bestFit="1" customWidth="1"/>
    <col min="25" max="16384" width="11.453125" style="6"/>
  </cols>
  <sheetData>
    <row r="2" spans="2:24" x14ac:dyDescent="0.35">
      <c r="B2" s="7" t="s">
        <v>92</v>
      </c>
    </row>
    <row r="3" spans="2:24" x14ac:dyDescent="0.35">
      <c r="B3" s="7"/>
    </row>
    <row r="4" spans="2:24" x14ac:dyDescent="0.35">
      <c r="B4" s="7" t="s">
        <v>51</v>
      </c>
    </row>
    <row r="5" spans="2:24" x14ac:dyDescent="0.35">
      <c r="B5" s="111" t="s">
        <v>47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</row>
    <row r="6" spans="2:24" x14ac:dyDescent="0.35">
      <c r="B6" s="112" t="s">
        <v>2</v>
      </c>
      <c r="C6" s="114" t="s">
        <v>6</v>
      </c>
      <c r="D6" s="114"/>
      <c r="E6" s="116" t="s">
        <v>7</v>
      </c>
      <c r="F6" s="122"/>
      <c r="G6" s="114" t="s">
        <v>8</v>
      </c>
      <c r="H6" s="114"/>
      <c r="I6" s="106" t="s">
        <v>9</v>
      </c>
      <c r="J6" s="104"/>
      <c r="K6" s="104"/>
      <c r="L6" s="104"/>
      <c r="M6" s="104"/>
      <c r="N6" s="105"/>
      <c r="O6" s="104" t="s">
        <v>10</v>
      </c>
      <c r="P6" s="105"/>
      <c r="Q6" s="106" t="s">
        <v>11</v>
      </c>
      <c r="R6" s="104"/>
      <c r="S6" s="104"/>
      <c r="T6" s="104"/>
      <c r="U6" s="104"/>
      <c r="V6" s="104"/>
      <c r="W6" s="104"/>
      <c r="X6" s="105"/>
    </row>
    <row r="7" spans="2:24" x14ac:dyDescent="0.35">
      <c r="B7" s="112"/>
      <c r="C7" s="115"/>
      <c r="D7" s="115"/>
      <c r="E7" s="116"/>
      <c r="F7" s="122"/>
      <c r="G7" s="115"/>
      <c r="H7" s="115"/>
      <c r="I7" s="101" t="s">
        <v>12</v>
      </c>
      <c r="J7" s="103"/>
      <c r="K7" s="103" t="s">
        <v>13</v>
      </c>
      <c r="L7" s="103"/>
      <c r="M7" s="107" t="s">
        <v>4</v>
      </c>
      <c r="N7" s="108"/>
      <c r="O7" s="103" t="s">
        <v>14</v>
      </c>
      <c r="P7" s="102"/>
      <c r="Q7" s="101" t="s">
        <v>15</v>
      </c>
      <c r="R7" s="103"/>
      <c r="S7" s="103" t="s">
        <v>16</v>
      </c>
      <c r="T7" s="103"/>
      <c r="U7" s="103" t="s">
        <v>17</v>
      </c>
      <c r="V7" s="103"/>
      <c r="W7" s="107" t="s">
        <v>4</v>
      </c>
      <c r="X7" s="108"/>
    </row>
    <row r="8" spans="2:24" x14ac:dyDescent="0.35">
      <c r="B8" s="112"/>
      <c r="C8" s="115"/>
      <c r="D8" s="115"/>
      <c r="E8" s="118"/>
      <c r="F8" s="119"/>
      <c r="G8" s="115"/>
      <c r="H8" s="115"/>
      <c r="I8" s="101"/>
      <c r="J8" s="103"/>
      <c r="K8" s="103"/>
      <c r="L8" s="103"/>
      <c r="M8" s="109"/>
      <c r="N8" s="110"/>
      <c r="O8" s="103"/>
      <c r="P8" s="102"/>
      <c r="Q8" s="101"/>
      <c r="R8" s="103"/>
      <c r="S8" s="103"/>
      <c r="T8" s="103"/>
      <c r="U8" s="103"/>
      <c r="V8" s="103"/>
      <c r="W8" s="109"/>
      <c r="X8" s="110"/>
    </row>
    <row r="9" spans="2:24" x14ac:dyDescent="0.35">
      <c r="B9" s="113"/>
      <c r="C9" s="18" t="s">
        <v>18</v>
      </c>
      <c r="D9" s="18" t="s">
        <v>19</v>
      </c>
      <c r="E9" s="19" t="s">
        <v>18</v>
      </c>
      <c r="F9" s="20" t="s">
        <v>19</v>
      </c>
      <c r="G9" s="18" t="s">
        <v>18</v>
      </c>
      <c r="H9" s="18" t="s">
        <v>19</v>
      </c>
      <c r="I9" s="19" t="s">
        <v>18</v>
      </c>
      <c r="J9" s="18" t="s">
        <v>19</v>
      </c>
      <c r="K9" s="18" t="s">
        <v>18</v>
      </c>
      <c r="L9" s="18" t="s">
        <v>19</v>
      </c>
      <c r="M9" s="21" t="s">
        <v>18</v>
      </c>
      <c r="N9" s="22" t="s">
        <v>19</v>
      </c>
      <c r="O9" s="18" t="s">
        <v>18</v>
      </c>
      <c r="P9" s="20" t="s">
        <v>19</v>
      </c>
      <c r="Q9" s="19" t="s">
        <v>18</v>
      </c>
      <c r="R9" s="18" t="s">
        <v>19</v>
      </c>
      <c r="S9" s="18" t="s">
        <v>18</v>
      </c>
      <c r="T9" s="18" t="s">
        <v>19</v>
      </c>
      <c r="U9" s="18" t="s">
        <v>18</v>
      </c>
      <c r="V9" s="18" t="s">
        <v>19</v>
      </c>
      <c r="W9" s="21" t="s">
        <v>18</v>
      </c>
      <c r="X9" s="22" t="s">
        <v>19</v>
      </c>
    </row>
    <row r="10" spans="2:24" x14ac:dyDescent="0.35">
      <c r="B10" s="1" t="s">
        <v>20</v>
      </c>
      <c r="C10" s="2">
        <v>38702</v>
      </c>
      <c r="D10" s="2">
        <v>76186746.663992569</v>
      </c>
      <c r="E10" s="3">
        <v>124</v>
      </c>
      <c r="F10" s="4">
        <v>111478.12013868058</v>
      </c>
      <c r="G10" s="2">
        <v>396</v>
      </c>
      <c r="H10" s="2">
        <v>3821298.1556110526</v>
      </c>
      <c r="I10" s="3">
        <v>1787</v>
      </c>
      <c r="J10" s="28">
        <v>5975152.841626497</v>
      </c>
      <c r="K10" s="28">
        <v>0</v>
      </c>
      <c r="L10" s="28">
        <v>0</v>
      </c>
      <c r="M10" s="29">
        <v>1787</v>
      </c>
      <c r="N10" s="5">
        <v>5975152.841626497</v>
      </c>
      <c r="O10" s="28">
        <v>35110</v>
      </c>
      <c r="P10" s="4">
        <v>59703339.00094872</v>
      </c>
      <c r="Q10" s="3">
        <v>8</v>
      </c>
      <c r="R10" s="28">
        <v>33658.642074348973</v>
      </c>
      <c r="S10" s="28">
        <v>220</v>
      </c>
      <c r="T10" s="28">
        <v>1051804.4868888252</v>
      </c>
      <c r="U10" s="28">
        <v>1057</v>
      </c>
      <c r="V10" s="28">
        <v>5490015.4167044526</v>
      </c>
      <c r="W10" s="29">
        <v>1285</v>
      </c>
      <c r="X10" s="5">
        <v>6575478.5456676269</v>
      </c>
    </row>
    <row r="11" spans="2:24" x14ac:dyDescent="0.35">
      <c r="B11" s="1" t="s">
        <v>21</v>
      </c>
      <c r="C11" s="2">
        <v>393</v>
      </c>
      <c r="D11" s="2">
        <v>2399402.6375818793</v>
      </c>
      <c r="E11" s="3">
        <v>0</v>
      </c>
      <c r="F11" s="4">
        <v>0</v>
      </c>
      <c r="G11" s="2">
        <v>58</v>
      </c>
      <c r="H11" s="2">
        <v>412484.0426645088</v>
      </c>
      <c r="I11" s="3">
        <v>12</v>
      </c>
      <c r="J11" s="28">
        <v>52144.735648861883</v>
      </c>
      <c r="K11" s="28">
        <v>0</v>
      </c>
      <c r="L11" s="28">
        <v>0</v>
      </c>
      <c r="M11" s="29">
        <v>12</v>
      </c>
      <c r="N11" s="5">
        <v>52144.735648861883</v>
      </c>
      <c r="O11" s="28">
        <v>241</v>
      </c>
      <c r="P11" s="4">
        <v>1453368.0790507216</v>
      </c>
      <c r="Q11" s="3">
        <v>23</v>
      </c>
      <c r="R11" s="28">
        <v>160305.82277068176</v>
      </c>
      <c r="S11" s="28">
        <v>15</v>
      </c>
      <c r="T11" s="28">
        <v>68538.063913052581</v>
      </c>
      <c r="U11" s="28">
        <v>44</v>
      </c>
      <c r="V11" s="28">
        <v>252561.89353405277</v>
      </c>
      <c r="W11" s="29">
        <v>82</v>
      </c>
      <c r="X11" s="5">
        <v>481405.78021778708</v>
      </c>
    </row>
    <row r="12" spans="2:24" x14ac:dyDescent="0.35">
      <c r="B12" s="6" t="s">
        <v>22</v>
      </c>
      <c r="C12" s="2">
        <v>225317</v>
      </c>
      <c r="D12" s="2">
        <v>125699917.82757008</v>
      </c>
      <c r="E12" s="3">
        <v>0</v>
      </c>
      <c r="F12" s="4">
        <v>0</v>
      </c>
      <c r="G12" s="2">
        <v>36457</v>
      </c>
      <c r="H12" s="2">
        <v>29435574.101436336</v>
      </c>
      <c r="I12" s="3">
        <v>15899</v>
      </c>
      <c r="J12" s="28">
        <v>14996554.835404009</v>
      </c>
      <c r="K12" s="28">
        <v>6016</v>
      </c>
      <c r="L12" s="28">
        <v>5976361.5890018204</v>
      </c>
      <c r="M12" s="29">
        <v>21915</v>
      </c>
      <c r="N12" s="5">
        <v>20972916.424405828</v>
      </c>
      <c r="O12" s="28">
        <v>126412</v>
      </c>
      <c r="P12" s="4">
        <v>47762657.173755325</v>
      </c>
      <c r="Q12" s="3">
        <v>0</v>
      </c>
      <c r="R12" s="28">
        <v>0</v>
      </c>
      <c r="S12" s="28">
        <v>28050</v>
      </c>
      <c r="T12" s="28">
        <v>16191616.919868017</v>
      </c>
      <c r="U12" s="28">
        <v>12483</v>
      </c>
      <c r="V12" s="28">
        <v>11337153.208104583</v>
      </c>
      <c r="W12" s="29">
        <v>40533</v>
      </c>
      <c r="X12" s="5">
        <v>27528770.127972599</v>
      </c>
    </row>
    <row r="13" spans="2:24" x14ac:dyDescent="0.35">
      <c r="B13" s="1" t="s">
        <v>23</v>
      </c>
      <c r="C13" s="2">
        <v>10743</v>
      </c>
      <c r="D13" s="2">
        <v>35934603.746991649</v>
      </c>
      <c r="E13" s="3">
        <v>1382</v>
      </c>
      <c r="F13" s="4">
        <v>6352368.3186374698</v>
      </c>
      <c r="G13" s="2">
        <v>70</v>
      </c>
      <c r="H13" s="2">
        <v>59423.937328654836</v>
      </c>
      <c r="I13" s="3">
        <v>115</v>
      </c>
      <c r="J13" s="28">
        <v>211747.25589636626</v>
      </c>
      <c r="K13" s="28">
        <v>16</v>
      </c>
      <c r="L13" s="28">
        <v>73145.604355742194</v>
      </c>
      <c r="M13" s="29">
        <v>131</v>
      </c>
      <c r="N13" s="5">
        <v>284892.86025210842</v>
      </c>
      <c r="O13" s="28">
        <v>4500</v>
      </c>
      <c r="P13" s="4">
        <v>20399840.402369011</v>
      </c>
      <c r="Q13" s="3">
        <v>548</v>
      </c>
      <c r="R13" s="28">
        <v>517984.11688791844</v>
      </c>
      <c r="S13" s="28">
        <v>185</v>
      </c>
      <c r="T13" s="28">
        <v>2564230.6329219886</v>
      </c>
      <c r="U13" s="28">
        <v>3927</v>
      </c>
      <c r="V13" s="28">
        <v>5755863.4785944987</v>
      </c>
      <c r="W13" s="29">
        <v>4660</v>
      </c>
      <c r="X13" s="5">
        <v>8838078.2284044065</v>
      </c>
    </row>
    <row r="14" spans="2:24" x14ac:dyDescent="0.35">
      <c r="B14" s="6" t="s">
        <v>24</v>
      </c>
      <c r="C14" s="2">
        <v>31420</v>
      </c>
      <c r="D14" s="2">
        <v>83979049.177961782</v>
      </c>
      <c r="E14" s="3">
        <v>0</v>
      </c>
      <c r="F14" s="4">
        <v>0</v>
      </c>
      <c r="G14" s="2">
        <v>1876</v>
      </c>
      <c r="H14" s="2">
        <v>3411883.168969871</v>
      </c>
      <c r="I14" s="3">
        <v>6642</v>
      </c>
      <c r="J14" s="28">
        <v>11676685.740455246</v>
      </c>
      <c r="K14" s="28">
        <v>0</v>
      </c>
      <c r="L14" s="28">
        <v>0</v>
      </c>
      <c r="M14" s="29">
        <v>6642</v>
      </c>
      <c r="N14" s="5">
        <v>11676685.740455246</v>
      </c>
      <c r="O14" s="28">
        <v>21121</v>
      </c>
      <c r="P14" s="4">
        <v>64445276.051858723</v>
      </c>
      <c r="Q14" s="3">
        <v>0</v>
      </c>
      <c r="R14" s="28">
        <v>0</v>
      </c>
      <c r="S14" s="28">
        <v>493</v>
      </c>
      <c r="T14" s="28">
        <v>1114397.5442445467</v>
      </c>
      <c r="U14" s="28">
        <v>1288</v>
      </c>
      <c r="V14" s="28">
        <v>3330806.6724333977</v>
      </c>
      <c r="W14" s="29">
        <v>1781</v>
      </c>
      <c r="X14" s="5">
        <v>4445204.2166779442</v>
      </c>
    </row>
    <row r="15" spans="2:24" x14ac:dyDescent="0.35">
      <c r="B15" s="6" t="s">
        <v>25</v>
      </c>
      <c r="C15" s="2">
        <v>651</v>
      </c>
      <c r="D15" s="2">
        <v>3441884.0715795495</v>
      </c>
      <c r="E15" s="3">
        <v>14</v>
      </c>
      <c r="F15" s="4">
        <v>51501.210315937802</v>
      </c>
      <c r="G15" s="2">
        <v>106</v>
      </c>
      <c r="H15" s="2">
        <v>544336.55851720599</v>
      </c>
      <c r="I15" s="3">
        <v>140</v>
      </c>
      <c r="J15" s="28">
        <v>847174.40788693482</v>
      </c>
      <c r="K15" s="28">
        <v>0</v>
      </c>
      <c r="L15" s="28">
        <v>0</v>
      </c>
      <c r="M15" s="29">
        <v>140</v>
      </c>
      <c r="N15" s="5">
        <v>847174.40788693482</v>
      </c>
      <c r="O15" s="28">
        <v>364</v>
      </c>
      <c r="P15" s="4">
        <v>1933804.3334193693</v>
      </c>
      <c r="Q15" s="3">
        <v>0</v>
      </c>
      <c r="R15" s="28">
        <v>0</v>
      </c>
      <c r="S15" s="28">
        <v>0</v>
      </c>
      <c r="T15" s="28">
        <v>0</v>
      </c>
      <c r="U15" s="28">
        <v>27</v>
      </c>
      <c r="V15" s="28">
        <v>65067.56144010157</v>
      </c>
      <c r="W15" s="29">
        <v>27</v>
      </c>
      <c r="X15" s="5">
        <v>65067.56144010157</v>
      </c>
    </row>
    <row r="16" spans="2:24" x14ac:dyDescent="0.35">
      <c r="B16" s="6" t="s">
        <v>26</v>
      </c>
      <c r="C16" s="2">
        <v>57610</v>
      </c>
      <c r="D16" s="2">
        <v>92308860.802959174</v>
      </c>
      <c r="E16" s="3">
        <v>0</v>
      </c>
      <c r="F16" s="4">
        <v>0</v>
      </c>
      <c r="G16" s="2">
        <v>0</v>
      </c>
      <c r="H16" s="2">
        <v>0</v>
      </c>
      <c r="I16" s="3">
        <v>12710</v>
      </c>
      <c r="J16" s="28">
        <v>15773408.520310286</v>
      </c>
      <c r="K16" s="28">
        <v>474</v>
      </c>
      <c r="L16" s="28">
        <v>890203.06890080986</v>
      </c>
      <c r="M16" s="29">
        <v>13184</v>
      </c>
      <c r="N16" s="5">
        <v>16663611.589211097</v>
      </c>
      <c r="O16" s="28">
        <v>34754</v>
      </c>
      <c r="P16" s="4">
        <v>65169331.19517827</v>
      </c>
      <c r="Q16" s="3">
        <v>0</v>
      </c>
      <c r="R16" s="28">
        <v>0</v>
      </c>
      <c r="S16" s="28">
        <v>2793</v>
      </c>
      <c r="T16" s="28">
        <v>0</v>
      </c>
      <c r="U16" s="28">
        <v>6879</v>
      </c>
      <c r="V16" s="28">
        <v>10475918.018569805</v>
      </c>
      <c r="W16" s="29">
        <v>9672</v>
      </c>
      <c r="X16" s="5">
        <v>10475918.018569805</v>
      </c>
    </row>
    <row r="17" spans="2:24" x14ac:dyDescent="0.35">
      <c r="B17" s="6" t="s">
        <v>27</v>
      </c>
      <c r="C17" s="2">
        <v>14647</v>
      </c>
      <c r="D17" s="2">
        <v>39431706.142161548</v>
      </c>
      <c r="E17" s="3">
        <v>0</v>
      </c>
      <c r="F17" s="4">
        <v>0</v>
      </c>
      <c r="G17" s="2">
        <v>208</v>
      </c>
      <c r="H17" s="2">
        <v>778649.74998430419</v>
      </c>
      <c r="I17" s="3">
        <v>2046</v>
      </c>
      <c r="J17" s="28">
        <v>4797705.2499110578</v>
      </c>
      <c r="K17" s="28">
        <v>0</v>
      </c>
      <c r="L17" s="28">
        <v>0</v>
      </c>
      <c r="M17" s="29">
        <v>2046</v>
      </c>
      <c r="N17" s="5">
        <v>4797705.2499110578</v>
      </c>
      <c r="O17" s="28">
        <v>9213</v>
      </c>
      <c r="P17" s="4">
        <v>25612386.844702862</v>
      </c>
      <c r="Q17" s="3">
        <v>0</v>
      </c>
      <c r="R17" s="28">
        <v>0</v>
      </c>
      <c r="S17" s="28">
        <v>599</v>
      </c>
      <c r="T17" s="28">
        <v>1043705.7625339202</v>
      </c>
      <c r="U17" s="28">
        <v>2581</v>
      </c>
      <c r="V17" s="28">
        <v>7199258.5350294029</v>
      </c>
      <c r="W17" s="29">
        <v>3180</v>
      </c>
      <c r="X17" s="5">
        <v>8242964.2975633238</v>
      </c>
    </row>
    <row r="18" spans="2:24" x14ac:dyDescent="0.35">
      <c r="B18" s="6" t="s">
        <v>28</v>
      </c>
      <c r="C18" s="2">
        <v>1414</v>
      </c>
      <c r="D18" s="2">
        <v>6353806.2452651188</v>
      </c>
      <c r="E18" s="3">
        <v>7</v>
      </c>
      <c r="F18" s="4">
        <v>65578.810088523969</v>
      </c>
      <c r="G18" s="2">
        <v>46</v>
      </c>
      <c r="H18" s="2">
        <v>215295.2548988148</v>
      </c>
      <c r="I18" s="3">
        <v>96</v>
      </c>
      <c r="J18" s="28">
        <v>282434.86878361506</v>
      </c>
      <c r="K18" s="28">
        <v>129</v>
      </c>
      <c r="L18" s="28">
        <v>385561.14704466658</v>
      </c>
      <c r="M18" s="29">
        <v>225</v>
      </c>
      <c r="N18" s="5">
        <v>667996.01582828164</v>
      </c>
      <c r="O18" s="28">
        <v>405</v>
      </c>
      <c r="P18" s="4">
        <v>1711671.4260800413</v>
      </c>
      <c r="Q18" s="3">
        <v>103</v>
      </c>
      <c r="R18" s="28">
        <v>865537.91389665927</v>
      </c>
      <c r="S18" s="28">
        <v>47</v>
      </c>
      <c r="T18" s="28">
        <v>271518.39324455359</v>
      </c>
      <c r="U18" s="28">
        <v>581</v>
      </c>
      <c r="V18" s="28">
        <v>2556208.4312282437</v>
      </c>
      <c r="W18" s="29">
        <v>731</v>
      </c>
      <c r="X18" s="5">
        <v>3693264.7383694565</v>
      </c>
    </row>
    <row r="19" spans="2:24" x14ac:dyDescent="0.35">
      <c r="B19" s="6" t="s">
        <v>29</v>
      </c>
      <c r="C19" s="2">
        <v>160</v>
      </c>
      <c r="D19" s="2">
        <v>1687541.3146751679</v>
      </c>
      <c r="E19" s="3">
        <v>1</v>
      </c>
      <c r="F19" s="4">
        <v>6975.8843677407203</v>
      </c>
      <c r="G19" s="2">
        <v>5</v>
      </c>
      <c r="H19" s="2">
        <v>92430.467872564535</v>
      </c>
      <c r="I19" s="3">
        <v>19</v>
      </c>
      <c r="J19" s="2">
        <v>245167.4561042476</v>
      </c>
      <c r="K19" s="2">
        <v>5</v>
      </c>
      <c r="L19" s="2">
        <v>31217.082545639722</v>
      </c>
      <c r="M19" s="62">
        <v>24</v>
      </c>
      <c r="N19" s="5">
        <v>276384.53864988731</v>
      </c>
      <c r="O19" s="2">
        <v>102</v>
      </c>
      <c r="P19" s="4">
        <v>903353.34249499475</v>
      </c>
      <c r="Q19" s="3">
        <v>6</v>
      </c>
      <c r="R19" s="2">
        <v>52667.926976442439</v>
      </c>
      <c r="S19" s="2">
        <v>0</v>
      </c>
      <c r="T19" s="2">
        <v>0</v>
      </c>
      <c r="U19" s="2">
        <v>22</v>
      </c>
      <c r="V19" s="2">
        <v>355729.15431353811</v>
      </c>
      <c r="W19" s="62">
        <v>28</v>
      </c>
      <c r="X19" s="5">
        <v>408397.0812899805</v>
      </c>
    </row>
    <row r="20" spans="2:24" x14ac:dyDescent="0.35">
      <c r="B20" s="6" t="s">
        <v>0</v>
      </c>
      <c r="C20" s="2">
        <v>263</v>
      </c>
      <c r="D20" s="2">
        <v>128452.08857977969</v>
      </c>
      <c r="E20" s="3">
        <v>15</v>
      </c>
      <c r="F20" s="4">
        <v>6414.3256761375924</v>
      </c>
      <c r="G20" s="2">
        <v>2</v>
      </c>
      <c r="H20" s="2">
        <v>1255.6591861933296</v>
      </c>
      <c r="I20" s="3">
        <v>7</v>
      </c>
      <c r="J20" s="28">
        <v>2239.2588820447713</v>
      </c>
      <c r="K20" s="28">
        <v>23</v>
      </c>
      <c r="L20" s="28">
        <v>29183.612252443301</v>
      </c>
      <c r="M20" s="29">
        <v>30</v>
      </c>
      <c r="N20" s="5">
        <v>31422.871134488072</v>
      </c>
      <c r="O20" s="28">
        <v>195</v>
      </c>
      <c r="P20" s="4">
        <v>58501.40808225963</v>
      </c>
      <c r="Q20" s="3">
        <v>0</v>
      </c>
      <c r="R20" s="28">
        <v>0</v>
      </c>
      <c r="S20" s="28">
        <v>12</v>
      </c>
      <c r="T20" s="28">
        <v>26724.613012814698</v>
      </c>
      <c r="U20" s="28">
        <v>9</v>
      </c>
      <c r="V20" s="28">
        <v>4133.2114878863767</v>
      </c>
      <c r="W20" s="29">
        <v>21</v>
      </c>
      <c r="X20" s="5">
        <v>30857.824500701077</v>
      </c>
    </row>
    <row r="21" spans="2:24" x14ac:dyDescent="0.35">
      <c r="B21" s="7" t="s">
        <v>4</v>
      </c>
      <c r="C21" s="8">
        <v>381320</v>
      </c>
      <c r="D21" s="8">
        <v>467551970.71931827</v>
      </c>
      <c r="E21" s="9">
        <v>1543</v>
      </c>
      <c r="F21" s="10">
        <v>6594316.6692244904</v>
      </c>
      <c r="G21" s="8">
        <v>39224</v>
      </c>
      <c r="H21" s="8">
        <v>38772631.096469499</v>
      </c>
      <c r="I21" s="9">
        <v>39473</v>
      </c>
      <c r="J21" s="30">
        <v>54860415.170909174</v>
      </c>
      <c r="K21" s="30">
        <v>6663</v>
      </c>
      <c r="L21" s="30">
        <v>7385672.1041011224</v>
      </c>
      <c r="M21" s="31">
        <v>46136</v>
      </c>
      <c r="N21" s="11">
        <v>62246087.275010288</v>
      </c>
      <c r="O21" s="30">
        <v>232417</v>
      </c>
      <c r="P21" s="10">
        <v>289153529.25794029</v>
      </c>
      <c r="Q21" s="9">
        <v>688</v>
      </c>
      <c r="R21" s="30">
        <v>1630154.422606051</v>
      </c>
      <c r="S21" s="30">
        <v>32414</v>
      </c>
      <c r="T21" s="30">
        <v>22332536.41662772</v>
      </c>
      <c r="U21" s="30">
        <v>28898</v>
      </c>
      <c r="V21" s="30">
        <v>46822715.581439964</v>
      </c>
      <c r="W21" s="31">
        <v>62000</v>
      </c>
      <c r="X21" s="11">
        <v>70785406.420673713</v>
      </c>
    </row>
    <row r="22" spans="2:24" s="24" customFormat="1" x14ac:dyDescent="0.35">
      <c r="B22" s="24" t="s">
        <v>50</v>
      </c>
      <c r="D22" s="25">
        <v>17057.936107753485</v>
      </c>
      <c r="E22" s="27"/>
      <c r="F22" s="34">
        <v>240.5838055711086</v>
      </c>
      <c r="H22" s="25">
        <v>1414.5616004046622</v>
      </c>
      <c r="I22" s="27"/>
      <c r="J22" s="25">
        <v>2001.5004008869494</v>
      </c>
      <c r="K22" s="32"/>
      <c r="L22" s="25">
        <v>269.45522798406796</v>
      </c>
      <c r="M22" s="32"/>
      <c r="N22" s="34">
        <v>2270.9556288710169</v>
      </c>
      <c r="P22" s="25">
        <v>10549.33512487402</v>
      </c>
      <c r="Q22" s="27"/>
      <c r="R22" s="25">
        <v>59.473752070396003</v>
      </c>
      <c r="S22" s="32"/>
      <c r="T22" s="25">
        <v>814.76927309884979</v>
      </c>
      <c r="U22" s="32"/>
      <c r="V22" s="25">
        <v>1708.2569228634327</v>
      </c>
      <c r="W22" s="32"/>
      <c r="X22" s="34">
        <v>2582.4999480326778</v>
      </c>
    </row>
    <row r="24" spans="2:24" x14ac:dyDescent="0.35">
      <c r="B24" s="6" t="s">
        <v>30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P24" s="26"/>
    </row>
    <row r="25" spans="2:24" x14ac:dyDescent="0.35">
      <c r="B25" s="13"/>
      <c r="C25" s="12"/>
      <c r="D25" s="12"/>
      <c r="E25" s="12"/>
      <c r="F25" s="12"/>
      <c r="G25" s="12"/>
      <c r="H25" s="12"/>
      <c r="I25" s="12"/>
      <c r="J25" s="12"/>
      <c r="K25" s="12"/>
      <c r="L25" s="12"/>
    </row>
    <row r="27" spans="2:24" x14ac:dyDescent="0.35">
      <c r="B27" s="7" t="s">
        <v>3</v>
      </c>
    </row>
    <row r="28" spans="2:24" x14ac:dyDescent="0.35">
      <c r="B28" s="111" t="s">
        <v>48</v>
      </c>
      <c r="C28" s="111"/>
      <c r="D28" s="111"/>
      <c r="E28" s="111"/>
      <c r="F28" s="111"/>
      <c r="G28" s="111"/>
      <c r="H28" s="111"/>
      <c r="I28" s="111"/>
      <c r="J28" s="111"/>
      <c r="K28" s="111"/>
      <c r="L28" s="111"/>
    </row>
    <row r="29" spans="2:24" ht="15" customHeight="1" x14ac:dyDescent="0.35">
      <c r="B29" s="112" t="s">
        <v>31</v>
      </c>
      <c r="C29" s="114" t="s">
        <v>6</v>
      </c>
      <c r="D29" s="114"/>
      <c r="E29" s="116" t="s">
        <v>7</v>
      </c>
      <c r="F29" s="117"/>
      <c r="G29" s="118" t="s">
        <v>8</v>
      </c>
      <c r="H29" s="119"/>
      <c r="I29" s="106" t="s">
        <v>9</v>
      </c>
      <c r="J29" s="104"/>
      <c r="K29" s="104"/>
      <c r="L29" s="104"/>
      <c r="M29" s="104"/>
      <c r="N29" s="105"/>
      <c r="O29" s="106" t="s">
        <v>10</v>
      </c>
      <c r="P29" s="105"/>
      <c r="Q29" s="106" t="s">
        <v>11</v>
      </c>
      <c r="R29" s="104"/>
      <c r="S29" s="104"/>
      <c r="T29" s="104"/>
      <c r="U29" s="104"/>
      <c r="V29" s="104"/>
      <c r="W29" s="104"/>
      <c r="X29" s="105"/>
    </row>
    <row r="30" spans="2:24" ht="15" customHeight="1" x14ac:dyDescent="0.35">
      <c r="B30" s="112"/>
      <c r="C30" s="115"/>
      <c r="D30" s="115"/>
      <c r="E30" s="116"/>
      <c r="F30" s="117"/>
      <c r="G30" s="120"/>
      <c r="H30" s="121"/>
      <c r="I30" s="101" t="s">
        <v>12</v>
      </c>
      <c r="J30" s="103"/>
      <c r="K30" s="103" t="s">
        <v>13</v>
      </c>
      <c r="L30" s="103"/>
      <c r="M30" s="107" t="s">
        <v>4</v>
      </c>
      <c r="N30" s="108"/>
      <c r="O30" s="101" t="s">
        <v>14</v>
      </c>
      <c r="P30" s="102"/>
      <c r="Q30" s="101" t="s">
        <v>15</v>
      </c>
      <c r="R30" s="103"/>
      <c r="S30" s="103" t="s">
        <v>16</v>
      </c>
      <c r="T30" s="103"/>
      <c r="U30" s="103" t="s">
        <v>17</v>
      </c>
      <c r="V30" s="103"/>
      <c r="W30" s="107" t="s">
        <v>4</v>
      </c>
      <c r="X30" s="108"/>
    </row>
    <row r="31" spans="2:24" x14ac:dyDescent="0.35">
      <c r="B31" s="112"/>
      <c r="C31" s="115"/>
      <c r="D31" s="115"/>
      <c r="E31" s="118"/>
      <c r="F31" s="114"/>
      <c r="G31" s="120"/>
      <c r="H31" s="121"/>
      <c r="I31" s="101"/>
      <c r="J31" s="103"/>
      <c r="K31" s="103"/>
      <c r="L31" s="103"/>
      <c r="M31" s="109"/>
      <c r="N31" s="110"/>
      <c r="O31" s="101"/>
      <c r="P31" s="102"/>
      <c r="Q31" s="101"/>
      <c r="R31" s="103"/>
      <c r="S31" s="103"/>
      <c r="T31" s="103"/>
      <c r="U31" s="103"/>
      <c r="V31" s="103"/>
      <c r="W31" s="109"/>
      <c r="X31" s="110"/>
    </row>
    <row r="32" spans="2:24" x14ac:dyDescent="0.35">
      <c r="B32" s="113"/>
      <c r="C32" s="18" t="s">
        <v>18</v>
      </c>
      <c r="D32" s="18" t="s">
        <v>19</v>
      </c>
      <c r="E32" s="19" t="s">
        <v>18</v>
      </c>
      <c r="F32" s="18" t="s">
        <v>19</v>
      </c>
      <c r="G32" s="19" t="s">
        <v>18</v>
      </c>
      <c r="H32" s="20" t="s">
        <v>19</v>
      </c>
      <c r="I32" s="19" t="s">
        <v>18</v>
      </c>
      <c r="J32" s="18" t="s">
        <v>19</v>
      </c>
      <c r="K32" s="18" t="s">
        <v>18</v>
      </c>
      <c r="L32" s="18" t="s">
        <v>19</v>
      </c>
      <c r="M32" s="21" t="s">
        <v>18</v>
      </c>
      <c r="N32" s="22" t="s">
        <v>19</v>
      </c>
      <c r="O32" s="19" t="s">
        <v>18</v>
      </c>
      <c r="P32" s="20" t="s">
        <v>19</v>
      </c>
      <c r="Q32" s="19" t="s">
        <v>18</v>
      </c>
      <c r="R32" s="18" t="s">
        <v>19</v>
      </c>
      <c r="S32" s="18" t="s">
        <v>18</v>
      </c>
      <c r="T32" s="18" t="s">
        <v>19</v>
      </c>
      <c r="U32" s="18" t="s">
        <v>18</v>
      </c>
      <c r="V32" s="18" t="s">
        <v>19</v>
      </c>
      <c r="W32" s="21" t="s">
        <v>18</v>
      </c>
      <c r="X32" s="22" t="s">
        <v>19</v>
      </c>
    </row>
    <row r="33" spans="2:24" x14ac:dyDescent="0.35">
      <c r="B33" s="6" t="s">
        <v>32</v>
      </c>
      <c r="C33" s="2">
        <v>342559</v>
      </c>
      <c r="D33" s="2">
        <v>161286106.37986481</v>
      </c>
      <c r="E33" s="3">
        <v>1163</v>
      </c>
      <c r="F33" s="28">
        <v>1486221.9799303806</v>
      </c>
      <c r="G33" s="3">
        <v>37312</v>
      </c>
      <c r="H33" s="4">
        <v>18766166.258658815</v>
      </c>
      <c r="I33" s="3">
        <v>34533</v>
      </c>
      <c r="J33" s="28">
        <v>16303987.948392406</v>
      </c>
      <c r="K33" s="28">
        <v>6141</v>
      </c>
      <c r="L33" s="28">
        <v>4726093.1656563263</v>
      </c>
      <c r="M33" s="29">
        <v>40674</v>
      </c>
      <c r="N33" s="5">
        <v>21030081.114048734</v>
      </c>
      <c r="O33" s="3">
        <v>206779</v>
      </c>
      <c r="P33" s="4">
        <v>91583913.401336581</v>
      </c>
      <c r="Q33" s="3">
        <v>578</v>
      </c>
      <c r="R33" s="28">
        <v>459602.38355505018</v>
      </c>
      <c r="S33" s="28">
        <v>30514</v>
      </c>
      <c r="T33" s="28">
        <v>12219398.343925051</v>
      </c>
      <c r="U33" s="28">
        <v>25539</v>
      </c>
      <c r="V33" s="28">
        <v>15740722.898410195</v>
      </c>
      <c r="W33" s="29">
        <v>56631</v>
      </c>
      <c r="X33" s="5">
        <v>28419723.625890296</v>
      </c>
    </row>
    <row r="34" spans="2:24" x14ac:dyDescent="0.35">
      <c r="B34" s="6" t="s">
        <v>1</v>
      </c>
      <c r="C34" s="2">
        <v>27415</v>
      </c>
      <c r="D34" s="2">
        <v>116246583.75271188</v>
      </c>
      <c r="E34" s="3">
        <v>273</v>
      </c>
      <c r="F34" s="28">
        <v>2573032.6590676033</v>
      </c>
      <c r="G34" s="3">
        <v>1367</v>
      </c>
      <c r="H34" s="4">
        <v>7482795.0839896472</v>
      </c>
      <c r="I34" s="3">
        <v>3726</v>
      </c>
      <c r="J34" s="28">
        <v>14967882.273022162</v>
      </c>
      <c r="K34" s="28">
        <v>394</v>
      </c>
      <c r="L34" s="28">
        <v>1470436.2933289618</v>
      </c>
      <c r="M34" s="29">
        <v>4120</v>
      </c>
      <c r="N34" s="5">
        <v>16438318.566351123</v>
      </c>
      <c r="O34" s="3">
        <v>18078</v>
      </c>
      <c r="P34" s="4">
        <v>74911978.837085187</v>
      </c>
      <c r="Q34" s="3">
        <v>59</v>
      </c>
      <c r="R34" s="28">
        <v>377074.73477687634</v>
      </c>
      <c r="S34" s="28">
        <v>1095</v>
      </c>
      <c r="T34" s="28">
        <v>2990916.3364050477</v>
      </c>
      <c r="U34" s="28">
        <v>2423</v>
      </c>
      <c r="V34" s="28">
        <v>11472467.535036379</v>
      </c>
      <c r="W34" s="29">
        <v>3577</v>
      </c>
      <c r="X34" s="5">
        <v>14840458.606218303</v>
      </c>
    </row>
    <row r="35" spans="2:24" x14ac:dyDescent="0.35">
      <c r="B35" s="6" t="s">
        <v>33</v>
      </c>
      <c r="C35" s="2">
        <v>10166</v>
      </c>
      <c r="D35" s="2">
        <v>148679604.72222027</v>
      </c>
      <c r="E35" s="3">
        <v>92</v>
      </c>
      <c r="F35" s="28">
        <v>1970029.5877601132</v>
      </c>
      <c r="G35" s="3">
        <v>501</v>
      </c>
      <c r="H35" s="4">
        <v>10333357.513201861</v>
      </c>
      <c r="I35" s="3">
        <v>1081</v>
      </c>
      <c r="J35" s="28">
        <v>16312276.870095082</v>
      </c>
      <c r="K35" s="28">
        <v>117</v>
      </c>
      <c r="L35" s="28">
        <v>1008154.4915626679</v>
      </c>
      <c r="M35" s="29">
        <v>1198</v>
      </c>
      <c r="N35" s="5">
        <v>17320431.36165775</v>
      </c>
      <c r="O35" s="3">
        <v>6908</v>
      </c>
      <c r="P35" s="4">
        <v>98256590.767103121</v>
      </c>
      <c r="Q35" s="3">
        <v>42</v>
      </c>
      <c r="R35" s="28">
        <v>476450.04768016963</v>
      </c>
      <c r="S35" s="28">
        <v>589</v>
      </c>
      <c r="T35" s="28">
        <v>4921940.6081575993</v>
      </c>
      <c r="U35" s="28">
        <v>836</v>
      </c>
      <c r="V35" s="28">
        <v>15400804.836659668</v>
      </c>
      <c r="W35" s="29">
        <v>1467</v>
      </c>
      <c r="X35" s="5">
        <v>20799195.492497437</v>
      </c>
    </row>
    <row r="36" spans="2:24" x14ac:dyDescent="0.35">
      <c r="B36" s="6" t="s">
        <v>34</v>
      </c>
      <c r="C36" s="2">
        <v>1180</v>
      </c>
      <c r="D36" s="2">
        <v>41339675.864521347</v>
      </c>
      <c r="E36" s="3">
        <v>15</v>
      </c>
      <c r="F36" s="28">
        <v>565032.4424663937</v>
      </c>
      <c r="G36" s="3">
        <v>44</v>
      </c>
      <c r="H36" s="4">
        <v>2190312.2406191793</v>
      </c>
      <c r="I36" s="3">
        <v>133</v>
      </c>
      <c r="J36" s="28">
        <v>7276268.0793995159</v>
      </c>
      <c r="K36" s="28">
        <v>11</v>
      </c>
      <c r="L36" s="28">
        <v>180988.15355316669</v>
      </c>
      <c r="M36" s="29">
        <v>144</v>
      </c>
      <c r="N36" s="5">
        <v>7457256.2329526823</v>
      </c>
      <c r="O36" s="3">
        <v>652</v>
      </c>
      <c r="P36" s="4">
        <v>24401046.2524154</v>
      </c>
      <c r="Q36" s="3">
        <v>9</v>
      </c>
      <c r="R36" s="28">
        <v>317027.25659395469</v>
      </c>
      <c r="S36" s="28">
        <v>216</v>
      </c>
      <c r="T36" s="28">
        <v>2200281.1281400197</v>
      </c>
      <c r="U36" s="28">
        <v>100</v>
      </c>
      <c r="V36" s="28">
        <v>4208720.3113337196</v>
      </c>
      <c r="W36" s="29">
        <v>325</v>
      </c>
      <c r="X36" s="5">
        <v>6726028.6960676936</v>
      </c>
    </row>
    <row r="37" spans="2:24" x14ac:dyDescent="0.35">
      <c r="B37" s="7" t="s">
        <v>4</v>
      </c>
      <c r="C37" s="8">
        <v>381320</v>
      </c>
      <c r="D37" s="8">
        <v>467551970.71931833</v>
      </c>
      <c r="E37" s="9">
        <v>1543</v>
      </c>
      <c r="F37" s="30">
        <v>6594316.6692244913</v>
      </c>
      <c r="G37" s="9">
        <v>39224</v>
      </c>
      <c r="H37" s="10">
        <v>38772631.096469507</v>
      </c>
      <c r="I37" s="9">
        <v>39473</v>
      </c>
      <c r="J37" s="30">
        <v>54860415.170909166</v>
      </c>
      <c r="K37" s="30">
        <v>6663</v>
      </c>
      <c r="L37" s="30">
        <v>7385672.1041011224</v>
      </c>
      <c r="M37" s="31">
        <v>46136</v>
      </c>
      <c r="N37" s="11">
        <v>62246087.275010288</v>
      </c>
      <c r="O37" s="9">
        <v>232417</v>
      </c>
      <c r="P37" s="10">
        <v>289153529.25794029</v>
      </c>
      <c r="Q37" s="9">
        <v>688</v>
      </c>
      <c r="R37" s="30">
        <v>1630154.422606051</v>
      </c>
      <c r="S37" s="30">
        <v>32414</v>
      </c>
      <c r="T37" s="30">
        <v>22332536.41662772</v>
      </c>
      <c r="U37" s="30">
        <v>28898</v>
      </c>
      <c r="V37" s="30">
        <v>46822715.581439957</v>
      </c>
      <c r="W37" s="31">
        <v>62000</v>
      </c>
      <c r="X37" s="11">
        <v>70785406.420673728</v>
      </c>
    </row>
    <row r="38" spans="2:24" s="24" customFormat="1" x14ac:dyDescent="0.35">
      <c r="B38" s="24" t="s">
        <v>50</v>
      </c>
      <c r="D38" s="25">
        <v>17057.936107753485</v>
      </c>
      <c r="E38" s="27"/>
      <c r="F38" s="34">
        <v>240.58380557110863</v>
      </c>
      <c r="H38" s="25">
        <v>1414.5616004046624</v>
      </c>
      <c r="I38" s="27"/>
      <c r="J38" s="25">
        <v>2001.5004008869489</v>
      </c>
      <c r="K38" s="32"/>
      <c r="L38" s="25">
        <v>269.45522798406796</v>
      </c>
      <c r="M38" s="32"/>
      <c r="N38" s="34">
        <v>2270.9556288710169</v>
      </c>
      <c r="P38" s="25">
        <v>10549.33512487402</v>
      </c>
      <c r="Q38" s="27"/>
      <c r="R38" s="25">
        <v>59.473752070396003</v>
      </c>
      <c r="S38" s="32"/>
      <c r="T38" s="25">
        <v>814.76927309884979</v>
      </c>
      <c r="U38" s="32"/>
      <c r="V38" s="25">
        <v>1708.2569228634327</v>
      </c>
      <c r="W38" s="32"/>
      <c r="X38" s="34">
        <v>2582.4999480326783</v>
      </c>
    </row>
    <row r="39" spans="2:24" x14ac:dyDescent="0.35">
      <c r="P39" s="26"/>
    </row>
    <row r="40" spans="2:24" x14ac:dyDescent="0.35">
      <c r="B40" s="6" t="s">
        <v>30</v>
      </c>
      <c r="P40" s="26"/>
    </row>
    <row r="41" spans="2:24" x14ac:dyDescent="0.35">
      <c r="C41" s="26"/>
    </row>
    <row r="42" spans="2:24" x14ac:dyDescent="0.35">
      <c r="B42" s="6" t="s">
        <v>35</v>
      </c>
    </row>
    <row r="43" spans="2:24" x14ac:dyDescent="0.35">
      <c r="B43" s="6" t="s">
        <v>55</v>
      </c>
    </row>
    <row r="44" spans="2:24" x14ac:dyDescent="0.35">
      <c r="B44" s="6" t="s">
        <v>52</v>
      </c>
    </row>
    <row r="45" spans="2:24" x14ac:dyDescent="0.35">
      <c r="B45" s="6" t="s">
        <v>53</v>
      </c>
    </row>
    <row r="46" spans="2:24" x14ac:dyDescent="0.35">
      <c r="B46" s="6" t="s">
        <v>54</v>
      </c>
    </row>
    <row r="47" spans="2:24" x14ac:dyDescent="0.35">
      <c r="B47" s="124" t="s">
        <v>87</v>
      </c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4"/>
      <c r="V47" s="124"/>
      <c r="W47" s="124"/>
      <c r="X47" s="124"/>
    </row>
    <row r="48" spans="2:24" x14ac:dyDescent="0.35"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4"/>
      <c r="V48" s="124"/>
      <c r="W48" s="124"/>
      <c r="X48" s="124"/>
    </row>
    <row r="50" spans="2:22" x14ac:dyDescent="0.35">
      <c r="B50" s="125" t="s">
        <v>36</v>
      </c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</row>
    <row r="51" spans="2:22" x14ac:dyDescent="0.35">
      <c r="B51" s="126" t="s">
        <v>37</v>
      </c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</row>
    <row r="52" spans="2:22" x14ac:dyDescent="0.35">
      <c r="B52" s="127" t="s">
        <v>38</v>
      </c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</row>
    <row r="53" spans="2:22" x14ac:dyDescent="0.35">
      <c r="B53" s="127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</row>
    <row r="54" spans="2:22" x14ac:dyDescent="0.35">
      <c r="B54" s="127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</row>
    <row r="55" spans="2:22" x14ac:dyDescent="0.35">
      <c r="B55" s="127" t="s">
        <v>39</v>
      </c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</row>
    <row r="56" spans="2:22" x14ac:dyDescent="0.35"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</row>
    <row r="57" spans="2:22" x14ac:dyDescent="0.35">
      <c r="B57" s="123" t="s">
        <v>40</v>
      </c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</row>
    <row r="58" spans="2:22" x14ac:dyDescent="0.35">
      <c r="B58" s="128" t="s">
        <v>41</v>
      </c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</row>
    <row r="59" spans="2:22" x14ac:dyDescent="0.35"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</row>
    <row r="60" spans="2:22" x14ac:dyDescent="0.35">
      <c r="B60" s="123" t="s">
        <v>42</v>
      </c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</row>
    <row r="61" spans="2:22" x14ac:dyDescent="0.35">
      <c r="B61" s="123" t="s">
        <v>43</v>
      </c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</row>
    <row r="62" spans="2:22" x14ac:dyDescent="0.35">
      <c r="B62" s="123" t="s">
        <v>44</v>
      </c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</row>
    <row r="63" spans="2:22" x14ac:dyDescent="0.35">
      <c r="B63" s="123" t="s">
        <v>45</v>
      </c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3"/>
      <c r="V63" s="123"/>
    </row>
    <row r="65" spans="2:22" x14ac:dyDescent="0.35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83"/>
      <c r="N65" s="83"/>
      <c r="O65" s="17"/>
      <c r="P65" s="17"/>
      <c r="Q65" s="17"/>
      <c r="R65" s="17"/>
      <c r="S65" s="17"/>
      <c r="T65" s="17"/>
      <c r="U65" s="17"/>
      <c r="V65" s="17"/>
    </row>
    <row r="66" spans="2:22" x14ac:dyDescent="0.35">
      <c r="B66" s="33" t="s">
        <v>46</v>
      </c>
    </row>
    <row r="67" spans="2:22" x14ac:dyDescent="0.35">
      <c r="B67" s="23" t="str">
        <f>Indice!B15</f>
        <v>Información al: 28/8/2020</v>
      </c>
    </row>
    <row r="68" spans="2:22" x14ac:dyDescent="0.35">
      <c r="B68" s="6" t="s">
        <v>30</v>
      </c>
    </row>
    <row r="70" spans="2:22" x14ac:dyDescent="0.35">
      <c r="B70" s="6" t="str">
        <f>+Indice!B16</f>
        <v>Actualización: 1/9/2020</v>
      </c>
    </row>
  </sheetData>
  <mergeCells count="43">
    <mergeCell ref="B60:V60"/>
    <mergeCell ref="B61:V61"/>
    <mergeCell ref="B47:X48"/>
    <mergeCell ref="B62:V62"/>
    <mergeCell ref="B63:V63"/>
    <mergeCell ref="B50:V50"/>
    <mergeCell ref="B51:V51"/>
    <mergeCell ref="B52:V54"/>
    <mergeCell ref="B55:V56"/>
    <mergeCell ref="B57:V57"/>
    <mergeCell ref="B58:V59"/>
    <mergeCell ref="I6:N6"/>
    <mergeCell ref="B5:L5"/>
    <mergeCell ref="B28:L28"/>
    <mergeCell ref="B29:B32"/>
    <mergeCell ref="C29:D31"/>
    <mergeCell ref="E29:F31"/>
    <mergeCell ref="G29:H31"/>
    <mergeCell ref="I29:N29"/>
    <mergeCell ref="B6:B9"/>
    <mergeCell ref="C6:D8"/>
    <mergeCell ref="E6:F8"/>
    <mergeCell ref="G6:H8"/>
    <mergeCell ref="I30:J31"/>
    <mergeCell ref="K30:L31"/>
    <mergeCell ref="M30:N31"/>
    <mergeCell ref="I7:J8"/>
    <mergeCell ref="K7:L8"/>
    <mergeCell ref="M7:N8"/>
    <mergeCell ref="O7:P8"/>
    <mergeCell ref="Q7:R8"/>
    <mergeCell ref="O29:P29"/>
    <mergeCell ref="Q29:X29"/>
    <mergeCell ref="O30:P31"/>
    <mergeCell ref="Q30:R31"/>
    <mergeCell ref="O6:P6"/>
    <mergeCell ref="Q6:X6"/>
    <mergeCell ref="S7:T8"/>
    <mergeCell ref="U7:V8"/>
    <mergeCell ref="W7:X8"/>
    <mergeCell ref="S30:T31"/>
    <mergeCell ref="U30:V31"/>
    <mergeCell ref="W30:X3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E691-941B-4D5B-BA7C-4BEE69DE9D17}">
  <dimension ref="B2:Y85"/>
  <sheetViews>
    <sheetView topLeftCell="A31" zoomScale="75" zoomScaleNormal="75" workbookViewId="0">
      <selection activeCell="D55" sqref="D55:Y55"/>
    </sheetView>
  </sheetViews>
  <sheetFormatPr baseColWidth="10" defaultColWidth="11.453125" defaultRowHeight="14.5" x14ac:dyDescent="0.35"/>
  <cols>
    <col min="1" max="1" width="5.7265625" style="6" customWidth="1"/>
    <col min="2" max="2" width="20.81640625" style="6" customWidth="1"/>
    <col min="3" max="3" width="28.7265625" style="6" bestFit="1" customWidth="1"/>
    <col min="4" max="4" width="12.453125" style="6" bestFit="1" customWidth="1"/>
    <col min="5" max="5" width="17.453125" style="6" bestFit="1" customWidth="1"/>
    <col min="6" max="6" width="9.54296875" style="6" bestFit="1" customWidth="1"/>
    <col min="7" max="7" width="15.26953125" style="6" bestFit="1" customWidth="1"/>
    <col min="8" max="8" width="11" style="6" bestFit="1" customWidth="1"/>
    <col min="9" max="9" width="16.453125" style="6" bestFit="1" customWidth="1"/>
    <col min="10" max="10" width="11" style="6" bestFit="1" customWidth="1"/>
    <col min="11" max="11" width="16.453125" style="6" bestFit="1" customWidth="1"/>
    <col min="12" max="12" width="9.54296875" style="6" bestFit="1" customWidth="1"/>
    <col min="13" max="13" width="14.54296875" style="6" bestFit="1" customWidth="1"/>
    <col min="14" max="14" width="12.54296875" style="15" bestFit="1" customWidth="1"/>
    <col min="15" max="15" width="18.1796875" style="15" bestFit="1" customWidth="1"/>
    <col min="16" max="16" width="11.1796875" style="6" bestFit="1" customWidth="1"/>
    <col min="17" max="17" width="17.453125" style="6" bestFit="1" customWidth="1"/>
    <col min="18" max="18" width="8.7265625" style="6" bestFit="1" customWidth="1"/>
    <col min="19" max="19" width="14.26953125" style="6" bestFit="1" customWidth="1"/>
    <col min="20" max="20" width="11.453125" style="6" bestFit="1" customWidth="1"/>
    <col min="21" max="21" width="16.453125" style="6" customWidth="1"/>
    <col min="22" max="22" width="11.453125" style="6" bestFit="1" customWidth="1"/>
    <col min="23" max="23" width="16" style="6" bestFit="1" customWidth="1"/>
    <col min="24" max="24" width="12.54296875" style="15" bestFit="1" customWidth="1"/>
    <col min="25" max="25" width="18.1796875" style="15" bestFit="1" customWidth="1"/>
    <col min="26" max="16384" width="11.453125" style="6"/>
  </cols>
  <sheetData>
    <row r="2" spans="2:25" x14ac:dyDescent="0.35">
      <c r="B2" s="7" t="s">
        <v>5</v>
      </c>
    </row>
    <row r="3" spans="2:25" ht="15.5" x14ac:dyDescent="0.35">
      <c r="B3" s="7" t="s">
        <v>49</v>
      </c>
      <c r="C3" s="14"/>
    </row>
    <row r="4" spans="2:25" x14ac:dyDescent="0.35">
      <c r="B4" s="112" t="s">
        <v>2</v>
      </c>
      <c r="C4" s="112" t="s">
        <v>31</v>
      </c>
      <c r="D4" s="114" t="s">
        <v>6</v>
      </c>
      <c r="E4" s="114"/>
      <c r="F4" s="116" t="s">
        <v>7</v>
      </c>
      <c r="G4" s="122"/>
      <c r="H4" s="114" t="s">
        <v>8</v>
      </c>
      <c r="I4" s="114"/>
      <c r="J4" s="106" t="s">
        <v>9</v>
      </c>
      <c r="K4" s="104"/>
      <c r="L4" s="104"/>
      <c r="M4" s="104"/>
      <c r="N4" s="104"/>
      <c r="O4" s="105"/>
      <c r="P4" s="104" t="s">
        <v>10</v>
      </c>
      <c r="Q4" s="104"/>
      <c r="R4" s="106" t="s">
        <v>11</v>
      </c>
      <c r="S4" s="104"/>
      <c r="T4" s="104"/>
      <c r="U4" s="104"/>
      <c r="V4" s="104"/>
      <c r="W4" s="104"/>
      <c r="X4" s="104"/>
      <c r="Y4" s="105"/>
    </row>
    <row r="5" spans="2:25" x14ac:dyDescent="0.35">
      <c r="B5" s="112"/>
      <c r="C5" s="112"/>
      <c r="D5" s="115"/>
      <c r="E5" s="115"/>
      <c r="F5" s="116"/>
      <c r="G5" s="122"/>
      <c r="H5" s="115"/>
      <c r="I5" s="115"/>
      <c r="J5" s="101" t="s">
        <v>12</v>
      </c>
      <c r="K5" s="103"/>
      <c r="L5" s="103" t="s">
        <v>13</v>
      </c>
      <c r="M5" s="103"/>
      <c r="N5" s="107" t="s">
        <v>4</v>
      </c>
      <c r="O5" s="108"/>
      <c r="P5" s="103" t="s">
        <v>14</v>
      </c>
      <c r="Q5" s="103"/>
      <c r="R5" s="101" t="s">
        <v>15</v>
      </c>
      <c r="S5" s="103"/>
      <c r="T5" s="103" t="s">
        <v>16</v>
      </c>
      <c r="U5" s="103"/>
      <c r="V5" s="103" t="s">
        <v>17</v>
      </c>
      <c r="W5" s="103"/>
      <c r="X5" s="107" t="s">
        <v>4</v>
      </c>
      <c r="Y5" s="108"/>
    </row>
    <row r="6" spans="2:25" x14ac:dyDescent="0.35">
      <c r="B6" s="112"/>
      <c r="C6" s="112"/>
      <c r="D6" s="115"/>
      <c r="E6" s="115"/>
      <c r="F6" s="118"/>
      <c r="G6" s="119"/>
      <c r="H6" s="115"/>
      <c r="I6" s="115"/>
      <c r="J6" s="101"/>
      <c r="K6" s="103"/>
      <c r="L6" s="103"/>
      <c r="M6" s="103"/>
      <c r="N6" s="109"/>
      <c r="O6" s="110"/>
      <c r="P6" s="103"/>
      <c r="Q6" s="103"/>
      <c r="R6" s="101"/>
      <c r="S6" s="103"/>
      <c r="T6" s="103"/>
      <c r="U6" s="103"/>
      <c r="V6" s="103"/>
      <c r="W6" s="103"/>
      <c r="X6" s="109"/>
      <c r="Y6" s="110"/>
    </row>
    <row r="7" spans="2:25" x14ac:dyDescent="0.35">
      <c r="B7" s="113"/>
      <c r="C7" s="113"/>
      <c r="D7" s="18" t="s">
        <v>18</v>
      </c>
      <c r="E7" s="18" t="s">
        <v>19</v>
      </c>
      <c r="F7" s="19" t="s">
        <v>18</v>
      </c>
      <c r="G7" s="20" t="s">
        <v>19</v>
      </c>
      <c r="H7" s="18" t="s">
        <v>18</v>
      </c>
      <c r="I7" s="18" t="s">
        <v>19</v>
      </c>
      <c r="J7" s="19" t="s">
        <v>18</v>
      </c>
      <c r="K7" s="18" t="s">
        <v>19</v>
      </c>
      <c r="L7" s="18" t="s">
        <v>18</v>
      </c>
      <c r="M7" s="18" t="s">
        <v>19</v>
      </c>
      <c r="N7" s="21" t="s">
        <v>18</v>
      </c>
      <c r="O7" s="22" t="s">
        <v>19</v>
      </c>
      <c r="P7" s="18" t="s">
        <v>18</v>
      </c>
      <c r="Q7" s="18" t="s">
        <v>19</v>
      </c>
      <c r="R7" s="19" t="s">
        <v>18</v>
      </c>
      <c r="S7" s="18" t="s">
        <v>19</v>
      </c>
      <c r="T7" s="18" t="s">
        <v>18</v>
      </c>
      <c r="U7" s="18" t="s">
        <v>19</v>
      </c>
      <c r="V7" s="18" t="s">
        <v>18</v>
      </c>
      <c r="W7" s="18" t="s">
        <v>19</v>
      </c>
      <c r="X7" s="21" t="s">
        <v>18</v>
      </c>
      <c r="Y7" s="22" t="s">
        <v>19</v>
      </c>
    </row>
    <row r="8" spans="2:25" x14ac:dyDescent="0.35">
      <c r="B8" s="130" t="s">
        <v>20</v>
      </c>
      <c r="C8" s="6" t="s">
        <v>32</v>
      </c>
      <c r="D8" s="36">
        <v>31289</v>
      </c>
      <c r="E8" s="36">
        <v>25511146.480736095</v>
      </c>
      <c r="F8" s="65">
        <v>107</v>
      </c>
      <c r="G8" s="35">
        <v>71279.586469574671</v>
      </c>
      <c r="H8" s="36">
        <v>200</v>
      </c>
      <c r="I8" s="36">
        <v>329142.53758257703</v>
      </c>
      <c r="J8" s="65">
        <v>1331</v>
      </c>
      <c r="K8" s="37">
        <v>914759.12271278189</v>
      </c>
      <c r="L8" s="37">
        <v>0</v>
      </c>
      <c r="M8" s="37">
        <v>0</v>
      </c>
      <c r="N8" s="66">
        <v>1331</v>
      </c>
      <c r="O8" s="42">
        <v>914759.12271278189</v>
      </c>
      <c r="P8" s="36">
        <v>28704</v>
      </c>
      <c r="Q8" s="36">
        <v>23462182.944346394</v>
      </c>
      <c r="R8" s="65">
        <v>5</v>
      </c>
      <c r="S8" s="37">
        <v>5755.1046033860939</v>
      </c>
      <c r="T8" s="37">
        <v>172</v>
      </c>
      <c r="U8" s="37">
        <v>131789.97704934044</v>
      </c>
      <c r="V8" s="37">
        <v>770</v>
      </c>
      <c r="W8" s="37">
        <v>596237.20797204063</v>
      </c>
      <c r="X8" s="66">
        <v>947</v>
      </c>
      <c r="Y8" s="42">
        <v>733782.28962476715</v>
      </c>
    </row>
    <row r="9" spans="2:25" x14ac:dyDescent="0.35">
      <c r="B9" s="129"/>
      <c r="C9" s="6" t="s">
        <v>1</v>
      </c>
      <c r="D9" s="36">
        <v>5450</v>
      </c>
      <c r="E9" s="36">
        <v>19988410.899365891</v>
      </c>
      <c r="F9" s="65">
        <v>16</v>
      </c>
      <c r="G9" s="35">
        <v>36710.591485235542</v>
      </c>
      <c r="H9" s="36">
        <v>88</v>
      </c>
      <c r="I9" s="36">
        <v>544153.86010561488</v>
      </c>
      <c r="J9" s="65">
        <v>234</v>
      </c>
      <c r="K9" s="37">
        <v>1119821.2778424984</v>
      </c>
      <c r="L9" s="37">
        <v>0</v>
      </c>
      <c r="M9" s="37">
        <v>0</v>
      </c>
      <c r="N9" s="66">
        <v>234</v>
      </c>
      <c r="O9" s="42">
        <v>1119821.2778424984</v>
      </c>
      <c r="P9" s="36">
        <v>4927</v>
      </c>
      <c r="Q9" s="36">
        <v>17217289.665471464</v>
      </c>
      <c r="R9" s="65">
        <v>3</v>
      </c>
      <c r="S9" s="37">
        <v>27903.537470962881</v>
      </c>
      <c r="T9" s="37">
        <v>25</v>
      </c>
      <c r="U9" s="37">
        <v>136239.02170197628</v>
      </c>
      <c r="V9" s="37">
        <v>157</v>
      </c>
      <c r="W9" s="37">
        <v>906292.94528813893</v>
      </c>
      <c r="X9" s="66">
        <v>185</v>
      </c>
      <c r="Y9" s="42">
        <v>1070435.504461078</v>
      </c>
    </row>
    <row r="10" spans="2:25" x14ac:dyDescent="0.35">
      <c r="B10" s="129"/>
      <c r="C10" s="6" t="s">
        <v>33</v>
      </c>
      <c r="D10" s="36">
        <v>1759</v>
      </c>
      <c r="E10" s="36">
        <v>23610479.154836729</v>
      </c>
      <c r="F10" s="65">
        <v>1</v>
      </c>
      <c r="G10" s="35">
        <v>3487.9421838703602</v>
      </c>
      <c r="H10" s="36">
        <v>91</v>
      </c>
      <c r="I10" s="36">
        <v>1996839.9243814135</v>
      </c>
      <c r="J10" s="65">
        <v>192</v>
      </c>
      <c r="K10" s="37">
        <v>2881144.8821424334</v>
      </c>
      <c r="L10" s="37">
        <v>0</v>
      </c>
      <c r="M10" s="37">
        <v>0</v>
      </c>
      <c r="N10" s="66">
        <v>192</v>
      </c>
      <c r="O10" s="42">
        <v>2881144.8821424334</v>
      </c>
      <c r="P10" s="36">
        <v>1340</v>
      </c>
      <c r="Q10" s="36">
        <v>14994501.589280855</v>
      </c>
      <c r="R10" s="65">
        <v>0</v>
      </c>
      <c r="S10" s="37">
        <v>0</v>
      </c>
      <c r="T10" s="37">
        <v>16</v>
      </c>
      <c r="U10" s="37">
        <v>416704.45270699193</v>
      </c>
      <c r="V10" s="37">
        <v>119</v>
      </c>
      <c r="W10" s="37">
        <v>3317800.3641411639</v>
      </c>
      <c r="X10" s="66">
        <v>135</v>
      </c>
      <c r="Y10" s="42">
        <v>3734504.816848156</v>
      </c>
    </row>
    <row r="11" spans="2:25" x14ac:dyDescent="0.35">
      <c r="B11" s="129"/>
      <c r="C11" s="6" t="s">
        <v>34</v>
      </c>
      <c r="D11" s="36">
        <v>204</v>
      </c>
      <c r="E11" s="36">
        <v>7076710.1290538609</v>
      </c>
      <c r="F11" s="65">
        <v>0</v>
      </c>
      <c r="G11" s="35">
        <v>0</v>
      </c>
      <c r="H11" s="36">
        <v>17</v>
      </c>
      <c r="I11" s="36">
        <v>951161.83354144718</v>
      </c>
      <c r="J11" s="65">
        <v>30</v>
      </c>
      <c r="K11" s="37">
        <v>1059427.5589287833</v>
      </c>
      <c r="L11" s="37">
        <v>0</v>
      </c>
      <c r="M11" s="37">
        <v>0</v>
      </c>
      <c r="N11" s="66">
        <v>30</v>
      </c>
      <c r="O11" s="42">
        <v>1059427.5589287833</v>
      </c>
      <c r="P11" s="36">
        <v>139</v>
      </c>
      <c r="Q11" s="36">
        <v>4029364.8018500046</v>
      </c>
      <c r="R11" s="65">
        <v>0</v>
      </c>
      <c r="S11" s="37">
        <v>0</v>
      </c>
      <c r="T11" s="37">
        <v>7</v>
      </c>
      <c r="U11" s="37">
        <v>367071.0354305167</v>
      </c>
      <c r="V11" s="37">
        <v>11</v>
      </c>
      <c r="W11" s="37">
        <v>669684.89930310915</v>
      </c>
      <c r="X11" s="66">
        <v>18</v>
      </c>
      <c r="Y11" s="42">
        <v>1036755.9347336259</v>
      </c>
    </row>
    <row r="12" spans="2:25" x14ac:dyDescent="0.35">
      <c r="B12" s="130" t="s">
        <v>21</v>
      </c>
      <c r="C12" s="16" t="s">
        <v>32</v>
      </c>
      <c r="D12" s="39">
        <v>151</v>
      </c>
      <c r="E12" s="39">
        <v>264885.92685087654</v>
      </c>
      <c r="F12" s="67">
        <v>0</v>
      </c>
      <c r="G12" s="38">
        <v>0</v>
      </c>
      <c r="H12" s="39">
        <v>16</v>
      </c>
      <c r="I12" s="39">
        <v>32995.933059413604</v>
      </c>
      <c r="J12" s="67">
        <v>3</v>
      </c>
      <c r="K12" s="39">
        <v>6627.090149353684</v>
      </c>
      <c r="L12" s="39">
        <v>0</v>
      </c>
      <c r="M12" s="39">
        <v>0</v>
      </c>
      <c r="N12" s="68">
        <v>3</v>
      </c>
      <c r="O12" s="43">
        <v>6627.090149353684</v>
      </c>
      <c r="P12" s="39">
        <v>102</v>
      </c>
      <c r="Q12" s="39">
        <v>161119.64688073331</v>
      </c>
      <c r="R12" s="67">
        <v>9</v>
      </c>
      <c r="S12" s="39">
        <v>24276.077599737706</v>
      </c>
      <c r="T12" s="39">
        <v>5</v>
      </c>
      <c r="U12" s="39">
        <v>7847.8699137083104</v>
      </c>
      <c r="V12" s="39">
        <v>16</v>
      </c>
      <c r="W12" s="39">
        <v>32019.309247929905</v>
      </c>
      <c r="X12" s="68">
        <v>30</v>
      </c>
      <c r="Y12" s="43">
        <v>64143.256761375924</v>
      </c>
    </row>
    <row r="13" spans="2:25" x14ac:dyDescent="0.35">
      <c r="B13" s="131"/>
      <c r="C13" s="33" t="s">
        <v>1</v>
      </c>
      <c r="D13" s="37">
        <v>139</v>
      </c>
      <c r="E13" s="37">
        <v>522878.14525186428</v>
      </c>
      <c r="F13" s="65">
        <v>0</v>
      </c>
      <c r="G13" s="35">
        <v>0</v>
      </c>
      <c r="H13" s="37">
        <v>24</v>
      </c>
      <c r="I13" s="37">
        <v>102859.41500233691</v>
      </c>
      <c r="J13" s="65">
        <v>4</v>
      </c>
      <c r="K13" s="37">
        <v>12556.591861933297</v>
      </c>
      <c r="L13" s="37">
        <v>0</v>
      </c>
      <c r="M13" s="37">
        <v>0</v>
      </c>
      <c r="N13" s="66">
        <v>4</v>
      </c>
      <c r="O13" s="42">
        <v>12556.591861933297</v>
      </c>
      <c r="P13" s="37">
        <v>82</v>
      </c>
      <c r="Q13" s="37">
        <v>297940.75381406478</v>
      </c>
      <c r="R13" s="65">
        <v>7</v>
      </c>
      <c r="S13" s="37">
        <v>32089.068091607314</v>
      </c>
      <c r="T13" s="37">
        <v>8</v>
      </c>
      <c r="U13" s="37">
        <v>32786.656528381383</v>
      </c>
      <c r="V13" s="37">
        <v>14</v>
      </c>
      <c r="W13" s="37">
        <v>44645.659953540606</v>
      </c>
      <c r="X13" s="66">
        <v>29</v>
      </c>
      <c r="Y13" s="42">
        <v>109521.3845735293</v>
      </c>
    </row>
    <row r="14" spans="2:25" x14ac:dyDescent="0.35">
      <c r="B14" s="131"/>
      <c r="C14" s="33" t="s">
        <v>33</v>
      </c>
      <c r="D14" s="37">
        <v>98</v>
      </c>
      <c r="E14" s="37">
        <v>1440031.810032717</v>
      </c>
      <c r="F14" s="65">
        <v>0</v>
      </c>
      <c r="G14" s="35">
        <v>0</v>
      </c>
      <c r="H14" s="37">
        <v>16</v>
      </c>
      <c r="I14" s="37">
        <v>123159.23851246241</v>
      </c>
      <c r="J14" s="65">
        <v>4</v>
      </c>
      <c r="K14" s="37">
        <v>25985.169269834183</v>
      </c>
      <c r="L14" s="37">
        <v>0</v>
      </c>
      <c r="M14" s="37">
        <v>0</v>
      </c>
      <c r="N14" s="66">
        <v>4</v>
      </c>
      <c r="O14" s="42">
        <v>25985.169269834183</v>
      </c>
      <c r="P14" s="37">
        <v>55</v>
      </c>
      <c r="Q14" s="37">
        <v>983146.26336753834</v>
      </c>
      <c r="R14" s="65">
        <v>7</v>
      </c>
      <c r="S14" s="37">
        <v>103940.67707933673</v>
      </c>
      <c r="T14" s="37">
        <v>2</v>
      </c>
      <c r="U14" s="37">
        <v>27903.537470962881</v>
      </c>
      <c r="V14" s="37">
        <v>14</v>
      </c>
      <c r="W14" s="37">
        <v>175896.92433258225</v>
      </c>
      <c r="X14" s="66">
        <v>23</v>
      </c>
      <c r="Y14" s="42">
        <v>307741.13888288185</v>
      </c>
    </row>
    <row r="15" spans="2:25" x14ac:dyDescent="0.35">
      <c r="B15" s="132"/>
      <c r="C15" s="17" t="s">
        <v>34</v>
      </c>
      <c r="D15" s="41">
        <v>5</v>
      </c>
      <c r="E15" s="41">
        <v>171606.75544642171</v>
      </c>
      <c r="F15" s="69">
        <v>0</v>
      </c>
      <c r="G15" s="40">
        <v>0</v>
      </c>
      <c r="H15" s="41">
        <v>2</v>
      </c>
      <c r="I15" s="41">
        <v>153469.45609029583</v>
      </c>
      <c r="J15" s="69">
        <v>1</v>
      </c>
      <c r="K15" s="41">
        <v>6975.8843677407203</v>
      </c>
      <c r="L15" s="41">
        <v>0</v>
      </c>
      <c r="M15" s="41">
        <v>0</v>
      </c>
      <c r="N15" s="70">
        <v>1</v>
      </c>
      <c r="O15" s="44">
        <v>6975.8843677407203</v>
      </c>
      <c r="P15" s="41">
        <v>2</v>
      </c>
      <c r="Q15" s="41">
        <v>11161.414988385151</v>
      </c>
      <c r="R15" s="69">
        <v>0</v>
      </c>
      <c r="S15" s="41">
        <v>0</v>
      </c>
      <c r="T15" s="41">
        <v>0</v>
      </c>
      <c r="U15" s="41">
        <v>0</v>
      </c>
      <c r="V15" s="41">
        <v>0</v>
      </c>
      <c r="W15" s="41">
        <v>0</v>
      </c>
      <c r="X15" s="70">
        <v>0</v>
      </c>
      <c r="Y15" s="44">
        <v>0</v>
      </c>
    </row>
    <row r="16" spans="2:25" x14ac:dyDescent="0.35">
      <c r="B16" s="129" t="s">
        <v>22</v>
      </c>
      <c r="C16" s="6" t="s">
        <v>32</v>
      </c>
      <c r="D16" s="36">
        <v>218884</v>
      </c>
      <c r="E16" s="36">
        <v>70240899.515210912</v>
      </c>
      <c r="F16" s="65">
        <v>0</v>
      </c>
      <c r="G16" s="35">
        <v>0</v>
      </c>
      <c r="H16" s="36">
        <v>35127</v>
      </c>
      <c r="I16" s="36">
        <v>17857714.154313538</v>
      </c>
      <c r="J16" s="65">
        <v>15058</v>
      </c>
      <c r="K16" s="37">
        <v>4523153.9241442336</v>
      </c>
      <c r="L16" s="37">
        <v>5659</v>
      </c>
      <c r="M16" s="37">
        <v>4328640.8119580606</v>
      </c>
      <c r="N16" s="66">
        <v>20717</v>
      </c>
      <c r="O16" s="42">
        <v>8851794.7361022942</v>
      </c>
      <c r="P16" s="36">
        <v>123771</v>
      </c>
      <c r="Q16" s="36">
        <v>25307284.035095673</v>
      </c>
      <c r="R16" s="65">
        <v>0</v>
      </c>
      <c r="S16" s="37">
        <v>0</v>
      </c>
      <c r="T16" s="37">
        <v>27471</v>
      </c>
      <c r="U16" s="37">
        <v>11353498.522682087</v>
      </c>
      <c r="V16" s="37">
        <v>11798</v>
      </c>
      <c r="W16" s="37">
        <v>6870608.0670173205</v>
      </c>
      <c r="X16" s="66">
        <v>39269</v>
      </c>
      <c r="Y16" s="42">
        <v>18224106.58969941</v>
      </c>
    </row>
    <row r="17" spans="2:25" x14ac:dyDescent="0.35">
      <c r="B17" s="129"/>
      <c r="C17" s="6" t="s">
        <v>1</v>
      </c>
      <c r="D17" s="36">
        <v>4699</v>
      </c>
      <c r="E17" s="36">
        <v>18678889.742485229</v>
      </c>
      <c r="F17" s="65">
        <v>0</v>
      </c>
      <c r="G17" s="35">
        <v>0</v>
      </c>
      <c r="H17" s="36">
        <v>1050</v>
      </c>
      <c r="I17" s="36">
        <v>5923570.4726161659</v>
      </c>
      <c r="J17" s="65">
        <v>578</v>
      </c>
      <c r="K17" s="37">
        <v>1242666.1042824953</v>
      </c>
      <c r="L17" s="37">
        <v>289</v>
      </c>
      <c r="M17" s="37">
        <v>1085420.8977265593</v>
      </c>
      <c r="N17" s="66">
        <v>867</v>
      </c>
      <c r="O17" s="42">
        <v>2328087.0020090546</v>
      </c>
      <c r="P17" s="36">
        <v>1807</v>
      </c>
      <c r="Q17" s="36">
        <v>5793196.9306806372</v>
      </c>
      <c r="R17" s="65">
        <v>0</v>
      </c>
      <c r="S17" s="37">
        <v>0</v>
      </c>
      <c r="T17" s="37">
        <v>463</v>
      </c>
      <c r="U17" s="37">
        <v>2111595.2820001254</v>
      </c>
      <c r="V17" s="37">
        <v>512</v>
      </c>
      <c r="W17" s="37">
        <v>2522440.0551792453</v>
      </c>
      <c r="X17" s="66">
        <v>975</v>
      </c>
      <c r="Y17" s="42">
        <v>4634035.3371793712</v>
      </c>
    </row>
    <row r="18" spans="2:25" x14ac:dyDescent="0.35">
      <c r="B18" s="129"/>
      <c r="C18" s="6" t="s">
        <v>33</v>
      </c>
      <c r="D18" s="36">
        <v>1525</v>
      </c>
      <c r="E18" s="36">
        <v>26946485.05486533</v>
      </c>
      <c r="F18" s="65">
        <v>0</v>
      </c>
      <c r="G18" s="35">
        <v>0</v>
      </c>
      <c r="H18" s="36">
        <v>271</v>
      </c>
      <c r="I18" s="36">
        <v>5319272.6277458826</v>
      </c>
      <c r="J18" s="65">
        <v>201</v>
      </c>
      <c r="K18" s="37">
        <v>4475940.673068203</v>
      </c>
      <c r="L18" s="37">
        <v>62</v>
      </c>
      <c r="M18" s="37">
        <v>509980.74655914505</v>
      </c>
      <c r="N18" s="66">
        <v>263</v>
      </c>
      <c r="O18" s="42">
        <v>4985921.419627348</v>
      </c>
      <c r="P18" s="36">
        <v>739</v>
      </c>
      <c r="Q18" s="36">
        <v>12608101.680211509</v>
      </c>
      <c r="R18" s="65">
        <v>0</v>
      </c>
      <c r="S18" s="37">
        <v>0</v>
      </c>
      <c r="T18" s="37">
        <v>104</v>
      </c>
      <c r="U18" s="37">
        <v>2326299.1892975983</v>
      </c>
      <c r="V18" s="37">
        <v>148</v>
      </c>
      <c r="W18" s="37">
        <v>1706890.1379829927</v>
      </c>
      <c r="X18" s="66">
        <v>252</v>
      </c>
      <c r="Y18" s="42">
        <v>4033189.3272805908</v>
      </c>
    </row>
    <row r="19" spans="2:25" x14ac:dyDescent="0.35">
      <c r="B19" s="129"/>
      <c r="C19" s="6" t="s">
        <v>34</v>
      </c>
      <c r="D19" s="36">
        <v>209</v>
      </c>
      <c r="E19" s="36">
        <v>9833643.5150086153</v>
      </c>
      <c r="F19" s="65">
        <v>0</v>
      </c>
      <c r="G19" s="35">
        <v>0</v>
      </c>
      <c r="H19" s="36">
        <v>9</v>
      </c>
      <c r="I19" s="36">
        <v>335016.84676074807</v>
      </c>
      <c r="J19" s="65">
        <v>62</v>
      </c>
      <c r="K19" s="37">
        <v>4754794.1339090765</v>
      </c>
      <c r="L19" s="37">
        <v>6</v>
      </c>
      <c r="M19" s="37">
        <v>52319.132758055399</v>
      </c>
      <c r="N19" s="66">
        <v>68</v>
      </c>
      <c r="O19" s="42">
        <v>4807113.2666671313</v>
      </c>
      <c r="P19" s="36">
        <v>95</v>
      </c>
      <c r="Q19" s="36">
        <v>4054074.5277675078</v>
      </c>
      <c r="R19" s="65">
        <v>0</v>
      </c>
      <c r="S19" s="37">
        <v>0</v>
      </c>
      <c r="T19" s="37">
        <v>12</v>
      </c>
      <c r="U19" s="37">
        <v>400223.92588820448</v>
      </c>
      <c r="V19" s="37">
        <v>25</v>
      </c>
      <c r="W19" s="37">
        <v>237214.94792502318</v>
      </c>
      <c r="X19" s="66">
        <v>37</v>
      </c>
      <c r="Y19" s="42">
        <v>637438.87381322763</v>
      </c>
    </row>
    <row r="20" spans="2:25" x14ac:dyDescent="0.35">
      <c r="B20" s="130" t="s">
        <v>23</v>
      </c>
      <c r="C20" s="16" t="s">
        <v>32</v>
      </c>
      <c r="D20" s="39">
        <v>8151</v>
      </c>
      <c r="E20" s="39">
        <v>7317213.2792586032</v>
      </c>
      <c r="F20" s="67">
        <v>1028</v>
      </c>
      <c r="G20" s="38">
        <v>1394984.3882846998</v>
      </c>
      <c r="H20" s="39">
        <v>64</v>
      </c>
      <c r="I20" s="39">
        <v>33403.888636981952</v>
      </c>
      <c r="J20" s="67">
        <v>92</v>
      </c>
      <c r="K20" s="39">
        <v>60096.549204400384</v>
      </c>
      <c r="L20" s="39">
        <v>12</v>
      </c>
      <c r="M20" s="39">
        <v>7328.1353461085027</v>
      </c>
      <c r="N20" s="68">
        <v>104</v>
      </c>
      <c r="O20" s="43">
        <v>67424.684550508886</v>
      </c>
      <c r="P20" s="39">
        <v>2716</v>
      </c>
      <c r="Q20" s="39">
        <v>2684908.1244637286</v>
      </c>
      <c r="R20" s="67">
        <v>523</v>
      </c>
      <c r="S20" s="39">
        <v>305134.20391207596</v>
      </c>
      <c r="T20" s="39">
        <v>96</v>
      </c>
      <c r="U20" s="39">
        <v>134454.42522200753</v>
      </c>
      <c r="V20" s="39">
        <v>3620</v>
      </c>
      <c r="W20" s="39">
        <v>2696903.5641886001</v>
      </c>
      <c r="X20" s="68">
        <v>4239</v>
      </c>
      <c r="Y20" s="43">
        <v>3136492.1933226832</v>
      </c>
    </row>
    <row r="21" spans="2:25" x14ac:dyDescent="0.35">
      <c r="B21" s="131"/>
      <c r="C21" s="33" t="s">
        <v>1</v>
      </c>
      <c r="D21" s="37">
        <v>1671</v>
      </c>
      <c r="E21" s="37">
        <v>11585725.980425669</v>
      </c>
      <c r="F21" s="65">
        <v>251</v>
      </c>
      <c r="G21" s="35">
        <v>2514045.5511297444</v>
      </c>
      <c r="H21" s="37">
        <v>5</v>
      </c>
      <c r="I21" s="37">
        <v>23229.694944576597</v>
      </c>
      <c r="J21" s="65">
        <v>15</v>
      </c>
      <c r="K21" s="37">
        <v>64387.310238505488</v>
      </c>
      <c r="L21" s="37">
        <v>1</v>
      </c>
      <c r="M21" s="37">
        <v>4778.4807919023933</v>
      </c>
      <c r="N21" s="66">
        <v>16</v>
      </c>
      <c r="O21" s="42">
        <v>69165.791030407883</v>
      </c>
      <c r="P21" s="37">
        <v>1085</v>
      </c>
      <c r="Q21" s="37">
        <v>6305439.5704250401</v>
      </c>
      <c r="R21" s="65">
        <v>25</v>
      </c>
      <c r="S21" s="37">
        <v>212849.91297584251</v>
      </c>
      <c r="T21" s="37">
        <v>22</v>
      </c>
      <c r="U21" s="37">
        <v>219012.47043968999</v>
      </c>
      <c r="V21" s="37">
        <v>267</v>
      </c>
      <c r="W21" s="37">
        <v>2241982.9894803665</v>
      </c>
      <c r="X21" s="66">
        <v>314</v>
      </c>
      <c r="Y21" s="42">
        <v>2673845.3728958988</v>
      </c>
    </row>
    <row r="22" spans="2:25" x14ac:dyDescent="0.35">
      <c r="B22" s="131"/>
      <c r="C22" s="33" t="s">
        <v>33</v>
      </c>
      <c r="D22" s="37">
        <v>822</v>
      </c>
      <c r="E22" s="37">
        <v>13535861.644564738</v>
      </c>
      <c r="F22" s="65">
        <v>89</v>
      </c>
      <c r="G22" s="35">
        <v>1930610.878194083</v>
      </c>
      <c r="H22" s="37">
        <v>1</v>
      </c>
      <c r="I22" s="37">
        <v>2790.3537470962879</v>
      </c>
      <c r="J22" s="65">
        <v>7</v>
      </c>
      <c r="K22" s="37">
        <v>61103.830074432684</v>
      </c>
      <c r="L22" s="37">
        <v>2</v>
      </c>
      <c r="M22" s="37">
        <v>26159.566379027699</v>
      </c>
      <c r="N22" s="66">
        <v>9</v>
      </c>
      <c r="O22" s="42">
        <v>87263.396453460387</v>
      </c>
      <c r="P22" s="37">
        <v>628</v>
      </c>
      <c r="Q22" s="37">
        <v>9101334.1783454604</v>
      </c>
      <c r="R22" s="65">
        <v>0</v>
      </c>
      <c r="S22" s="37">
        <v>0</v>
      </c>
      <c r="T22" s="37">
        <v>58</v>
      </c>
      <c r="U22" s="37">
        <v>1642229.1612894225</v>
      </c>
      <c r="V22" s="37">
        <v>37</v>
      </c>
      <c r="W22" s="37">
        <v>771633.67653521779</v>
      </c>
      <c r="X22" s="66">
        <v>95</v>
      </c>
      <c r="Y22" s="42">
        <v>2413862.8378246403</v>
      </c>
    </row>
    <row r="23" spans="2:25" x14ac:dyDescent="0.35">
      <c r="B23" s="132"/>
      <c r="C23" s="17" t="s">
        <v>34</v>
      </c>
      <c r="D23" s="41">
        <v>99</v>
      </c>
      <c r="E23" s="41">
        <v>3495802.8427426387</v>
      </c>
      <c r="F23" s="69">
        <v>14</v>
      </c>
      <c r="G23" s="40">
        <v>512727.50102894293</v>
      </c>
      <c r="H23" s="41">
        <v>0</v>
      </c>
      <c r="I23" s="41">
        <v>0</v>
      </c>
      <c r="J23" s="69">
        <v>1</v>
      </c>
      <c r="K23" s="41">
        <v>26159.566379027699</v>
      </c>
      <c r="L23" s="41">
        <v>1</v>
      </c>
      <c r="M23" s="41">
        <v>34879.421838703602</v>
      </c>
      <c r="N23" s="70">
        <v>2</v>
      </c>
      <c r="O23" s="44">
        <v>61038.988217731305</v>
      </c>
      <c r="P23" s="41">
        <v>71</v>
      </c>
      <c r="Q23" s="41">
        <v>2308158.5291347811</v>
      </c>
      <c r="R23" s="69">
        <v>0</v>
      </c>
      <c r="S23" s="41">
        <v>0</v>
      </c>
      <c r="T23" s="41">
        <v>9</v>
      </c>
      <c r="U23" s="41">
        <v>568534.5759708687</v>
      </c>
      <c r="V23" s="41">
        <v>3</v>
      </c>
      <c r="W23" s="41">
        <v>45343.248390314679</v>
      </c>
      <c r="X23" s="70">
        <v>12</v>
      </c>
      <c r="Y23" s="44">
        <v>613877.82436118333</v>
      </c>
    </row>
    <row r="24" spans="2:25" x14ac:dyDescent="0.35">
      <c r="B24" s="129" t="s">
        <v>24</v>
      </c>
      <c r="C24" s="6" t="s">
        <v>32</v>
      </c>
      <c r="D24" s="36">
        <v>24974</v>
      </c>
      <c r="E24" s="36">
        <v>18286293.738550831</v>
      </c>
      <c r="F24" s="65">
        <v>0</v>
      </c>
      <c r="G24" s="35">
        <v>0</v>
      </c>
      <c r="H24" s="36">
        <v>1696</v>
      </c>
      <c r="I24" s="36">
        <v>265578.74552671413</v>
      </c>
      <c r="J24" s="65">
        <v>5430</v>
      </c>
      <c r="K24" s="37">
        <v>3176242.9311270937</v>
      </c>
      <c r="L24" s="37">
        <v>0</v>
      </c>
      <c r="M24" s="37">
        <v>0</v>
      </c>
      <c r="N24" s="66">
        <v>5430</v>
      </c>
      <c r="O24" s="42">
        <v>3176242.9311270937</v>
      </c>
      <c r="P24" s="36">
        <v>16444</v>
      </c>
      <c r="Q24" s="36">
        <v>14726247.129074788</v>
      </c>
      <c r="R24" s="65">
        <v>0</v>
      </c>
      <c r="S24" s="37">
        <v>0</v>
      </c>
      <c r="T24" s="37">
        <v>345</v>
      </c>
      <c r="U24" s="37">
        <v>3487.9541823914724</v>
      </c>
      <c r="V24" s="37">
        <v>1059</v>
      </c>
      <c r="W24" s="37">
        <v>114736.97863984207</v>
      </c>
      <c r="X24" s="66">
        <v>1404</v>
      </c>
      <c r="Y24" s="42">
        <v>118224.93282223353</v>
      </c>
    </row>
    <row r="25" spans="2:25" x14ac:dyDescent="0.35">
      <c r="B25" s="129"/>
      <c r="C25" s="6" t="s">
        <v>1</v>
      </c>
      <c r="D25" s="36">
        <v>4465</v>
      </c>
      <c r="E25" s="36">
        <v>21856582.78048287</v>
      </c>
      <c r="F25" s="65">
        <v>0</v>
      </c>
      <c r="G25" s="35">
        <v>0</v>
      </c>
      <c r="H25" s="36">
        <v>106</v>
      </c>
      <c r="I25" s="36">
        <v>443212.81553668965</v>
      </c>
      <c r="J25" s="65">
        <v>960</v>
      </c>
      <c r="K25" s="37">
        <v>4251914.4298609709</v>
      </c>
      <c r="L25" s="37">
        <v>0</v>
      </c>
      <c r="M25" s="37">
        <v>0</v>
      </c>
      <c r="N25" s="66">
        <v>960</v>
      </c>
      <c r="O25" s="42">
        <v>4251914.4298609709</v>
      </c>
      <c r="P25" s="36">
        <v>3142</v>
      </c>
      <c r="Q25" s="36">
        <v>16552751.333265899</v>
      </c>
      <c r="R25" s="65">
        <v>0</v>
      </c>
      <c r="S25" s="37">
        <v>0</v>
      </c>
      <c r="T25" s="37">
        <v>122</v>
      </c>
      <c r="U25" s="37">
        <v>32995.937210064803</v>
      </c>
      <c r="V25" s="37">
        <v>135</v>
      </c>
      <c r="W25" s="37">
        <v>575708.26460924582</v>
      </c>
      <c r="X25" s="66">
        <v>257</v>
      </c>
      <c r="Y25" s="42">
        <v>608704.20181931066</v>
      </c>
    </row>
    <row r="26" spans="2:25" x14ac:dyDescent="0.35">
      <c r="B26" s="129"/>
      <c r="C26" s="6" t="s">
        <v>33</v>
      </c>
      <c r="D26" s="36">
        <v>1775</v>
      </c>
      <c r="E26" s="36">
        <v>33109150.642688226</v>
      </c>
      <c r="F26" s="65">
        <v>0</v>
      </c>
      <c r="G26" s="35">
        <v>0</v>
      </c>
      <c r="H26" s="36">
        <v>65</v>
      </c>
      <c r="I26" s="36">
        <v>2143381.5256607905</v>
      </c>
      <c r="J26" s="65">
        <v>239</v>
      </c>
      <c r="K26" s="37">
        <v>3453683.0065015242</v>
      </c>
      <c r="L26" s="37">
        <v>0</v>
      </c>
      <c r="M26" s="37">
        <v>0</v>
      </c>
      <c r="N26" s="66">
        <v>239</v>
      </c>
      <c r="O26" s="42">
        <v>3453683.0065015242</v>
      </c>
      <c r="P26" s="36">
        <v>1371</v>
      </c>
      <c r="Q26" s="36">
        <v>25310696.156601626</v>
      </c>
      <c r="R26" s="65">
        <v>0</v>
      </c>
      <c r="S26" s="37">
        <v>0</v>
      </c>
      <c r="T26" s="37">
        <v>18</v>
      </c>
      <c r="U26" s="37">
        <v>213462.06200166026</v>
      </c>
      <c r="V26" s="37">
        <v>82</v>
      </c>
      <c r="W26" s="37">
        <v>1987927.8919226234</v>
      </c>
      <c r="X26" s="66">
        <v>100</v>
      </c>
      <c r="Y26" s="42">
        <v>2201389.9539242839</v>
      </c>
    </row>
    <row r="27" spans="2:25" x14ac:dyDescent="0.35">
      <c r="B27" s="129"/>
      <c r="C27" s="6" t="s">
        <v>34</v>
      </c>
      <c r="D27" s="36">
        <v>206</v>
      </c>
      <c r="E27" s="36">
        <v>10727022.016239859</v>
      </c>
      <c r="F27" s="65">
        <v>0</v>
      </c>
      <c r="G27" s="35">
        <v>0</v>
      </c>
      <c r="H27" s="36">
        <v>9</v>
      </c>
      <c r="I27" s="36">
        <v>559710.08224567666</v>
      </c>
      <c r="J27" s="65">
        <v>13</v>
      </c>
      <c r="K27" s="37">
        <v>794845.37296565773</v>
      </c>
      <c r="L27" s="37">
        <v>0</v>
      </c>
      <c r="M27" s="37">
        <v>0</v>
      </c>
      <c r="N27" s="66">
        <v>13</v>
      </c>
      <c r="O27" s="42">
        <v>794845.37296565773</v>
      </c>
      <c r="P27" s="36">
        <v>164</v>
      </c>
      <c r="Q27" s="36">
        <v>7855581.4329164075</v>
      </c>
      <c r="R27" s="65">
        <v>0</v>
      </c>
      <c r="S27" s="37">
        <v>0</v>
      </c>
      <c r="T27" s="37">
        <v>8</v>
      </c>
      <c r="U27" s="37">
        <v>864451.59085043008</v>
      </c>
      <c r="V27" s="37">
        <v>12</v>
      </c>
      <c r="W27" s="37">
        <v>652433.53726168629</v>
      </c>
      <c r="X27" s="66">
        <v>20</v>
      </c>
      <c r="Y27" s="42">
        <v>1516885.1281121164</v>
      </c>
    </row>
    <row r="28" spans="2:25" x14ac:dyDescent="0.35">
      <c r="B28" s="130" t="s">
        <v>25</v>
      </c>
      <c r="C28" s="16" t="s">
        <v>32</v>
      </c>
      <c r="D28" s="39">
        <v>314</v>
      </c>
      <c r="E28" s="39">
        <v>278021.53455504321</v>
      </c>
      <c r="F28" s="67">
        <v>10</v>
      </c>
      <c r="G28" s="38">
        <v>5870.2066954538159</v>
      </c>
      <c r="H28" s="39">
        <v>63</v>
      </c>
      <c r="I28" s="39">
        <v>60175.303974161325</v>
      </c>
      <c r="J28" s="67">
        <v>64</v>
      </c>
      <c r="K28" s="39">
        <v>51573.759513362304</v>
      </c>
      <c r="L28" s="39">
        <v>0</v>
      </c>
      <c r="M28" s="39">
        <v>0</v>
      </c>
      <c r="N28" s="68">
        <v>64</v>
      </c>
      <c r="O28" s="43">
        <v>51573.759513362304</v>
      </c>
      <c r="P28" s="39">
        <v>161</v>
      </c>
      <c r="Q28" s="39">
        <v>148177.02701760016</v>
      </c>
      <c r="R28" s="67">
        <v>0</v>
      </c>
      <c r="S28" s="39">
        <v>0</v>
      </c>
      <c r="T28" s="39">
        <v>0</v>
      </c>
      <c r="U28" s="39">
        <v>0</v>
      </c>
      <c r="V28" s="39">
        <v>16</v>
      </c>
      <c r="W28" s="39">
        <v>12225.237354465613</v>
      </c>
      <c r="X28" s="68">
        <v>16</v>
      </c>
      <c r="Y28" s="43">
        <v>12225.237354465613</v>
      </c>
    </row>
    <row r="29" spans="2:25" x14ac:dyDescent="0.35">
      <c r="B29" s="131"/>
      <c r="C29" s="33" t="s">
        <v>1</v>
      </c>
      <c r="D29" s="37">
        <v>164</v>
      </c>
      <c r="E29" s="37">
        <v>708352.08683580859</v>
      </c>
      <c r="F29" s="65">
        <v>3</v>
      </c>
      <c r="G29" s="35">
        <v>10751.581781780385</v>
      </c>
      <c r="H29" s="37">
        <v>19</v>
      </c>
      <c r="I29" s="37">
        <v>142587.07647662031</v>
      </c>
      <c r="J29" s="65">
        <v>31</v>
      </c>
      <c r="K29" s="37">
        <v>145022.706503617</v>
      </c>
      <c r="L29" s="37">
        <v>0</v>
      </c>
      <c r="M29" s="37">
        <v>0</v>
      </c>
      <c r="N29" s="66">
        <v>31</v>
      </c>
      <c r="O29" s="42">
        <v>145022.706503617</v>
      </c>
      <c r="P29" s="37">
        <v>102</v>
      </c>
      <c r="Q29" s="37">
        <v>368658.60719492711</v>
      </c>
      <c r="R29" s="65">
        <v>0</v>
      </c>
      <c r="S29" s="37">
        <v>0</v>
      </c>
      <c r="T29" s="37">
        <v>0</v>
      </c>
      <c r="U29" s="37">
        <v>0</v>
      </c>
      <c r="V29" s="37">
        <v>9</v>
      </c>
      <c r="W29" s="37">
        <v>41332.114878863766</v>
      </c>
      <c r="X29" s="66">
        <v>9</v>
      </c>
      <c r="Y29" s="42">
        <v>41332.114878863766</v>
      </c>
    </row>
    <row r="30" spans="2:25" x14ac:dyDescent="0.35">
      <c r="B30" s="131"/>
      <c r="C30" s="33" t="s">
        <v>33</v>
      </c>
      <c r="D30" s="37">
        <v>145</v>
      </c>
      <c r="E30" s="37">
        <v>1796574.4818313092</v>
      </c>
      <c r="F30" s="65">
        <v>1</v>
      </c>
      <c r="G30" s="35">
        <v>34879.421838703602</v>
      </c>
      <c r="H30" s="37">
        <v>19</v>
      </c>
      <c r="I30" s="37">
        <v>252003.82278463352</v>
      </c>
      <c r="J30" s="65">
        <v>36</v>
      </c>
      <c r="K30" s="37">
        <v>484203.09969933936</v>
      </c>
      <c r="L30" s="37">
        <v>0</v>
      </c>
      <c r="M30" s="37">
        <v>0</v>
      </c>
      <c r="N30" s="66">
        <v>36</v>
      </c>
      <c r="O30" s="42">
        <v>484203.09969933936</v>
      </c>
      <c r="P30" s="37">
        <v>87</v>
      </c>
      <c r="Q30" s="37">
        <v>1013977.9283018605</v>
      </c>
      <c r="R30" s="65">
        <v>0</v>
      </c>
      <c r="S30" s="37">
        <v>0</v>
      </c>
      <c r="T30" s="37">
        <v>0</v>
      </c>
      <c r="U30" s="37">
        <v>0</v>
      </c>
      <c r="V30" s="37">
        <v>2</v>
      </c>
      <c r="W30" s="37">
        <v>11510.209206772188</v>
      </c>
      <c r="X30" s="66">
        <v>2</v>
      </c>
      <c r="Y30" s="42">
        <v>11510.209206772188</v>
      </c>
    </row>
    <row r="31" spans="2:25" x14ac:dyDescent="0.35">
      <c r="B31" s="132"/>
      <c r="C31" s="17" t="s">
        <v>34</v>
      </c>
      <c r="D31" s="41">
        <v>28</v>
      </c>
      <c r="E31" s="41">
        <v>658935.96835738851</v>
      </c>
      <c r="F31" s="69">
        <v>0</v>
      </c>
      <c r="G31" s="40">
        <v>0</v>
      </c>
      <c r="H31" s="41">
        <v>5</v>
      </c>
      <c r="I31" s="41">
        <v>89570.355281790849</v>
      </c>
      <c r="J31" s="69">
        <v>9</v>
      </c>
      <c r="K31" s="41">
        <v>166374.84217061618</v>
      </c>
      <c r="L31" s="41">
        <v>0</v>
      </c>
      <c r="M31" s="41">
        <v>0</v>
      </c>
      <c r="N31" s="70">
        <v>9</v>
      </c>
      <c r="O31" s="44">
        <v>166374.84217061618</v>
      </c>
      <c r="P31" s="41">
        <v>14</v>
      </c>
      <c r="Q31" s="41">
        <v>402990.77090498147</v>
      </c>
      <c r="R31" s="69">
        <v>0</v>
      </c>
      <c r="S31" s="41">
        <v>0</v>
      </c>
      <c r="T31" s="41">
        <v>0</v>
      </c>
      <c r="U31" s="41">
        <v>0</v>
      </c>
      <c r="V31" s="41">
        <v>0</v>
      </c>
      <c r="W31" s="41">
        <v>0</v>
      </c>
      <c r="X31" s="70">
        <v>0</v>
      </c>
      <c r="Y31" s="44">
        <v>0</v>
      </c>
    </row>
    <row r="32" spans="2:25" x14ac:dyDescent="0.35">
      <c r="B32" s="129" t="s">
        <v>26</v>
      </c>
      <c r="C32" s="6" t="s">
        <v>32</v>
      </c>
      <c r="D32" s="36">
        <v>47414</v>
      </c>
      <c r="E32" s="36">
        <v>29114198.094153512</v>
      </c>
      <c r="F32" s="65">
        <v>0</v>
      </c>
      <c r="G32" s="35">
        <v>0</v>
      </c>
      <c r="H32" s="36">
        <v>0</v>
      </c>
      <c r="I32" s="36">
        <v>0</v>
      </c>
      <c r="J32" s="65">
        <v>10967</v>
      </c>
      <c r="K32" s="37">
        <v>6404037.6753214141</v>
      </c>
      <c r="L32" s="37">
        <v>406</v>
      </c>
      <c r="M32" s="37">
        <v>311775.29371961131</v>
      </c>
      <c r="N32" s="66">
        <v>11373</v>
      </c>
      <c r="O32" s="42">
        <v>6715812.9690410253</v>
      </c>
      <c r="P32" s="36">
        <v>28320</v>
      </c>
      <c r="Q32" s="36">
        <v>19655008.182782121</v>
      </c>
      <c r="R32" s="65">
        <v>0</v>
      </c>
      <c r="S32" s="37">
        <v>0</v>
      </c>
      <c r="T32" s="37">
        <v>1881</v>
      </c>
      <c r="U32" s="37">
        <v>0</v>
      </c>
      <c r="V32" s="37">
        <v>5840</v>
      </c>
      <c r="W32" s="37">
        <v>2743376.9423303637</v>
      </c>
      <c r="X32" s="66">
        <v>7721</v>
      </c>
      <c r="Y32" s="42">
        <v>2743376.9423303637</v>
      </c>
    </row>
    <row r="33" spans="2:25" x14ac:dyDescent="0.35">
      <c r="B33" s="129"/>
      <c r="C33" s="6" t="s">
        <v>1</v>
      </c>
      <c r="D33" s="36">
        <v>7539</v>
      </c>
      <c r="E33" s="36">
        <v>30645450.244818661</v>
      </c>
      <c r="F33" s="65">
        <v>0</v>
      </c>
      <c r="G33" s="35">
        <v>0</v>
      </c>
      <c r="H33" s="36">
        <v>0</v>
      </c>
      <c r="I33" s="36">
        <v>0</v>
      </c>
      <c r="J33" s="65">
        <v>1524</v>
      </c>
      <c r="K33" s="37">
        <v>6744806.5238470603</v>
      </c>
      <c r="L33" s="37">
        <v>48</v>
      </c>
      <c r="M33" s="37">
        <v>236494.51346694477</v>
      </c>
      <c r="N33" s="66">
        <v>1572</v>
      </c>
      <c r="O33" s="42">
        <v>6981301.0373140052</v>
      </c>
      <c r="P33" s="36">
        <v>4775</v>
      </c>
      <c r="Q33" s="36">
        <v>20637641.289073672</v>
      </c>
      <c r="R33" s="65">
        <v>0</v>
      </c>
      <c r="S33" s="37">
        <v>0</v>
      </c>
      <c r="T33" s="37">
        <v>361</v>
      </c>
      <c r="U33" s="37">
        <v>0</v>
      </c>
      <c r="V33" s="37">
        <v>831</v>
      </c>
      <c r="W33" s="37">
        <v>3026507.918430984</v>
      </c>
      <c r="X33" s="66">
        <v>1192</v>
      </c>
      <c r="Y33" s="42">
        <v>3026507.918430984</v>
      </c>
    </row>
    <row r="34" spans="2:25" x14ac:dyDescent="0.35">
      <c r="B34" s="129"/>
      <c r="C34" s="6" t="s">
        <v>33</v>
      </c>
      <c r="D34" s="36">
        <v>2368</v>
      </c>
      <c r="E34" s="36">
        <v>28181869.46958863</v>
      </c>
      <c r="F34" s="65">
        <v>0</v>
      </c>
      <c r="G34" s="35">
        <v>0</v>
      </c>
      <c r="H34" s="36">
        <v>0</v>
      </c>
      <c r="I34" s="36">
        <v>0</v>
      </c>
      <c r="J34" s="65">
        <v>216</v>
      </c>
      <c r="K34" s="37">
        <v>2468819.0874148072</v>
      </c>
      <c r="L34" s="37">
        <v>19</v>
      </c>
      <c r="M34" s="37">
        <v>272174.41803684662</v>
      </c>
      <c r="N34" s="66">
        <v>235</v>
      </c>
      <c r="O34" s="42">
        <v>2740993.5054516536</v>
      </c>
      <c r="P34" s="36">
        <v>1572</v>
      </c>
      <c r="Q34" s="36">
        <v>21871660.847988505</v>
      </c>
      <c r="R34" s="65">
        <v>0</v>
      </c>
      <c r="S34" s="37">
        <v>0</v>
      </c>
      <c r="T34" s="37">
        <v>371</v>
      </c>
      <c r="U34" s="37">
        <v>0</v>
      </c>
      <c r="V34" s="37">
        <v>190</v>
      </c>
      <c r="W34" s="37">
        <v>3569215.1161484746</v>
      </c>
      <c r="X34" s="66">
        <v>561</v>
      </c>
      <c r="Y34" s="42">
        <v>3569215.1161484746</v>
      </c>
    </row>
    <row r="35" spans="2:25" x14ac:dyDescent="0.35">
      <c r="B35" s="129"/>
      <c r="C35" s="6" t="s">
        <v>34</v>
      </c>
      <c r="D35" s="36">
        <v>289</v>
      </c>
      <c r="E35" s="36">
        <v>4367342.9943983648</v>
      </c>
      <c r="F35" s="65">
        <v>0</v>
      </c>
      <c r="G35" s="35">
        <v>0</v>
      </c>
      <c r="H35" s="36">
        <v>0</v>
      </c>
      <c r="I35" s="36">
        <v>0</v>
      </c>
      <c r="J35" s="65">
        <v>3</v>
      </c>
      <c r="K35" s="37">
        <v>155745.23372700575</v>
      </c>
      <c r="L35" s="37">
        <v>1</v>
      </c>
      <c r="M35" s="37">
        <v>69758.843677407203</v>
      </c>
      <c r="N35" s="66">
        <v>4</v>
      </c>
      <c r="O35" s="42">
        <v>225504.07740441294</v>
      </c>
      <c r="P35" s="36">
        <v>87</v>
      </c>
      <c r="Q35" s="36">
        <v>3005020.8753339704</v>
      </c>
      <c r="R35" s="65">
        <v>0</v>
      </c>
      <c r="S35" s="37">
        <v>0</v>
      </c>
      <c r="T35" s="37">
        <v>180</v>
      </c>
      <c r="U35" s="37">
        <v>0</v>
      </c>
      <c r="V35" s="37">
        <v>18</v>
      </c>
      <c r="W35" s="37">
        <v>1136818.0416599815</v>
      </c>
      <c r="X35" s="66">
        <v>198</v>
      </c>
      <c r="Y35" s="42">
        <v>1136818.0416599815</v>
      </c>
    </row>
    <row r="36" spans="2:25" x14ac:dyDescent="0.35">
      <c r="B36" s="130" t="s">
        <v>27</v>
      </c>
      <c r="C36" s="16" t="s">
        <v>32</v>
      </c>
      <c r="D36" s="39">
        <v>10493</v>
      </c>
      <c r="E36" s="39">
        <v>8791140.5625701938</v>
      </c>
      <c r="F36" s="67">
        <v>0</v>
      </c>
      <c r="G36" s="38">
        <v>0</v>
      </c>
      <c r="H36" s="39">
        <v>110</v>
      </c>
      <c r="I36" s="39">
        <v>112446.2762729245</v>
      </c>
      <c r="J36" s="67">
        <v>1517</v>
      </c>
      <c r="K36" s="39">
        <v>1020960.897133609</v>
      </c>
      <c r="L36" s="39">
        <v>0</v>
      </c>
      <c r="M36" s="39">
        <v>0</v>
      </c>
      <c r="N36" s="68">
        <v>1517</v>
      </c>
      <c r="O36" s="43">
        <v>1020960.897133609</v>
      </c>
      <c r="P36" s="39">
        <v>6244</v>
      </c>
      <c r="Q36" s="39">
        <v>5072455.1995800519</v>
      </c>
      <c r="R36" s="67">
        <v>0</v>
      </c>
      <c r="S36" s="39">
        <v>0</v>
      </c>
      <c r="T36" s="39">
        <v>513</v>
      </c>
      <c r="U36" s="39">
        <v>524612.38672907755</v>
      </c>
      <c r="V36" s="39">
        <v>2109</v>
      </c>
      <c r="W36" s="39">
        <v>2060665.8028545319</v>
      </c>
      <c r="X36" s="68">
        <v>2622</v>
      </c>
      <c r="Y36" s="43">
        <v>2585278.1895836093</v>
      </c>
    </row>
    <row r="37" spans="2:25" x14ac:dyDescent="0.35">
      <c r="B37" s="131"/>
      <c r="C37" s="33" t="s">
        <v>1</v>
      </c>
      <c r="D37" s="37">
        <v>2803</v>
      </c>
      <c r="E37" s="37">
        <v>10562996.196573446</v>
      </c>
      <c r="F37" s="65">
        <v>0</v>
      </c>
      <c r="G37" s="35">
        <v>0</v>
      </c>
      <c r="H37" s="37">
        <v>69</v>
      </c>
      <c r="I37" s="37">
        <v>289395.44073637435</v>
      </c>
      <c r="J37" s="65">
        <v>351</v>
      </c>
      <c r="K37" s="37">
        <v>1272468.8240751722</v>
      </c>
      <c r="L37" s="37">
        <v>0</v>
      </c>
      <c r="M37" s="37">
        <v>0</v>
      </c>
      <c r="N37" s="66">
        <v>351</v>
      </c>
      <c r="O37" s="42">
        <v>1272468.8240751722</v>
      </c>
      <c r="P37" s="37">
        <v>1991</v>
      </c>
      <c r="Q37" s="37">
        <v>7213090.9120620014</v>
      </c>
      <c r="R37" s="65">
        <v>0</v>
      </c>
      <c r="S37" s="37">
        <v>0</v>
      </c>
      <c r="T37" s="37">
        <v>76</v>
      </c>
      <c r="U37" s="37">
        <v>362914.53212743544</v>
      </c>
      <c r="V37" s="37">
        <v>316</v>
      </c>
      <c r="W37" s="37">
        <v>1425126.4875724621</v>
      </c>
      <c r="X37" s="66">
        <v>392</v>
      </c>
      <c r="Y37" s="42">
        <v>1788041.0196998974</v>
      </c>
    </row>
    <row r="38" spans="2:25" x14ac:dyDescent="0.35">
      <c r="B38" s="131"/>
      <c r="C38" s="33" t="s">
        <v>33</v>
      </c>
      <c r="D38" s="37">
        <v>1262</v>
      </c>
      <c r="E38" s="37">
        <v>16278681.492455581</v>
      </c>
      <c r="F38" s="65">
        <v>0</v>
      </c>
      <c r="G38" s="35">
        <v>0</v>
      </c>
      <c r="H38" s="37">
        <v>29</v>
      </c>
      <c r="I38" s="37">
        <v>376808.03297500539</v>
      </c>
      <c r="J38" s="65">
        <v>166</v>
      </c>
      <c r="K38" s="37">
        <v>2261461.0558349784</v>
      </c>
      <c r="L38" s="37">
        <v>0</v>
      </c>
      <c r="M38" s="37">
        <v>0</v>
      </c>
      <c r="N38" s="66">
        <v>166</v>
      </c>
      <c r="O38" s="42">
        <v>2261461.0558349784</v>
      </c>
      <c r="P38" s="37">
        <v>922</v>
      </c>
      <c r="Q38" s="37">
        <v>10931637.396495316</v>
      </c>
      <c r="R38" s="65">
        <v>0</v>
      </c>
      <c r="S38" s="37">
        <v>0</v>
      </c>
      <c r="T38" s="37">
        <v>10</v>
      </c>
      <c r="U38" s="37">
        <v>156178.84367740719</v>
      </c>
      <c r="V38" s="37">
        <v>135</v>
      </c>
      <c r="W38" s="37">
        <v>2552596.1634728741</v>
      </c>
      <c r="X38" s="66">
        <v>145</v>
      </c>
      <c r="Y38" s="42">
        <v>2708775.0071502812</v>
      </c>
    </row>
    <row r="39" spans="2:25" x14ac:dyDescent="0.35">
      <c r="B39" s="132"/>
      <c r="C39" s="17" t="s">
        <v>34</v>
      </c>
      <c r="D39" s="41">
        <v>89</v>
      </c>
      <c r="E39" s="41">
        <v>3798887.8905623257</v>
      </c>
      <c r="F39" s="69">
        <v>0</v>
      </c>
      <c r="G39" s="40">
        <v>0</v>
      </c>
      <c r="H39" s="41">
        <v>0</v>
      </c>
      <c r="I39" s="41">
        <v>0</v>
      </c>
      <c r="J39" s="69">
        <v>12</v>
      </c>
      <c r="K39" s="41">
        <v>242814.47286729774</v>
      </c>
      <c r="L39" s="41">
        <v>0</v>
      </c>
      <c r="M39" s="41">
        <v>0</v>
      </c>
      <c r="N39" s="70">
        <v>12</v>
      </c>
      <c r="O39" s="44">
        <v>242814.47286729774</v>
      </c>
      <c r="P39" s="41">
        <v>56</v>
      </c>
      <c r="Q39" s="41">
        <v>2395203.3365654931</v>
      </c>
      <c r="R39" s="69">
        <v>0</v>
      </c>
      <c r="S39" s="41">
        <v>0</v>
      </c>
      <c r="T39" s="41">
        <v>0</v>
      </c>
      <c r="U39" s="41">
        <v>0</v>
      </c>
      <c r="V39" s="41">
        <v>21</v>
      </c>
      <c r="W39" s="41">
        <v>1160870.0811295351</v>
      </c>
      <c r="X39" s="70">
        <v>21</v>
      </c>
      <c r="Y39" s="44">
        <v>1160870.0811295351</v>
      </c>
    </row>
    <row r="40" spans="2:25" x14ac:dyDescent="0.35">
      <c r="B40" s="129" t="s">
        <v>28</v>
      </c>
      <c r="C40" s="6" t="s">
        <v>32</v>
      </c>
      <c r="D40" s="36">
        <v>584</v>
      </c>
      <c r="E40" s="36">
        <v>832109.03600253921</v>
      </c>
      <c r="F40" s="65">
        <v>2</v>
      </c>
      <c r="G40" s="35">
        <v>697.58843677407197</v>
      </c>
      <c r="H40" s="36">
        <v>31</v>
      </c>
      <c r="I40" s="36">
        <v>47294.193727284772</v>
      </c>
      <c r="J40" s="65">
        <v>53</v>
      </c>
      <c r="K40" s="37">
        <v>30729.342697295448</v>
      </c>
      <c r="L40" s="37">
        <v>43</v>
      </c>
      <c r="M40" s="37">
        <v>49862.900816876056</v>
      </c>
      <c r="N40" s="66">
        <v>96</v>
      </c>
      <c r="O40" s="42">
        <v>80592.24351417151</v>
      </c>
      <c r="P40" s="36">
        <v>100</v>
      </c>
      <c r="Q40" s="36">
        <v>75224.711128628333</v>
      </c>
      <c r="R40" s="65">
        <v>38</v>
      </c>
      <c r="S40" s="37">
        <v>101765.3732446931</v>
      </c>
      <c r="T40" s="37">
        <v>22</v>
      </c>
      <c r="U40" s="37">
        <v>51631.952305878578</v>
      </c>
      <c r="V40" s="37">
        <v>295</v>
      </c>
      <c r="W40" s="37">
        <v>474902.97364510887</v>
      </c>
      <c r="X40" s="66">
        <v>355</v>
      </c>
      <c r="Y40" s="42">
        <v>628300.29919568053</v>
      </c>
    </row>
    <row r="41" spans="2:25" x14ac:dyDescent="0.35">
      <c r="B41" s="129"/>
      <c r="C41" s="6" t="s">
        <v>1</v>
      </c>
      <c r="D41" s="36">
        <v>457</v>
      </c>
      <c r="E41" s="36">
        <v>1546219.7526002608</v>
      </c>
      <c r="F41" s="65">
        <v>3</v>
      </c>
      <c r="G41" s="35">
        <v>11524.934670842897</v>
      </c>
      <c r="H41" s="36">
        <v>6</v>
      </c>
      <c r="I41" s="36">
        <v>13786.308571269123</v>
      </c>
      <c r="J41" s="65">
        <v>28</v>
      </c>
      <c r="K41" s="37">
        <v>100286.7357744278</v>
      </c>
      <c r="L41" s="37">
        <v>51</v>
      </c>
      <c r="M41" s="37">
        <v>124907.51355065538</v>
      </c>
      <c r="N41" s="66">
        <v>79</v>
      </c>
      <c r="O41" s="42">
        <v>225194.24932508319</v>
      </c>
      <c r="P41" s="36">
        <v>150</v>
      </c>
      <c r="Q41" s="36">
        <v>430698.92616723984</v>
      </c>
      <c r="R41" s="65">
        <v>24</v>
      </c>
      <c r="S41" s="37">
        <v>104232.21623846363</v>
      </c>
      <c r="T41" s="37">
        <v>15</v>
      </c>
      <c r="U41" s="37">
        <v>80723.079225118767</v>
      </c>
      <c r="V41" s="37">
        <v>180</v>
      </c>
      <c r="W41" s="37">
        <v>680060.0384022434</v>
      </c>
      <c r="X41" s="66">
        <v>219</v>
      </c>
      <c r="Y41" s="42">
        <v>865015.33386582579</v>
      </c>
    </row>
    <row r="42" spans="2:25" x14ac:dyDescent="0.35">
      <c r="B42" s="129"/>
      <c r="C42" s="6" t="s">
        <v>33</v>
      </c>
      <c r="D42" s="36">
        <v>338</v>
      </c>
      <c r="E42" s="36">
        <v>3117413.162203263</v>
      </c>
      <c r="F42" s="65">
        <v>1</v>
      </c>
      <c r="G42" s="35">
        <v>1051.3455434562716</v>
      </c>
      <c r="H42" s="36">
        <v>8</v>
      </c>
      <c r="I42" s="36">
        <v>66782.854636521544</v>
      </c>
      <c r="J42" s="65">
        <v>15</v>
      </c>
      <c r="K42" s="37">
        <v>151418.79031189179</v>
      </c>
      <c r="L42" s="37">
        <v>32</v>
      </c>
      <c r="M42" s="37">
        <v>186759.97739813465</v>
      </c>
      <c r="N42" s="66">
        <v>47</v>
      </c>
      <c r="O42" s="42">
        <v>338178.76771002641</v>
      </c>
      <c r="P42" s="36">
        <v>140</v>
      </c>
      <c r="Q42" s="36">
        <v>984997.97406366188</v>
      </c>
      <c r="R42" s="65">
        <v>33</v>
      </c>
      <c r="S42" s="37">
        <v>351581.71749761078</v>
      </c>
      <c r="T42" s="37">
        <v>10</v>
      </c>
      <c r="U42" s="37">
        <v>139163.36171355622</v>
      </c>
      <c r="V42" s="37">
        <v>99</v>
      </c>
      <c r="W42" s="37">
        <v>1235657.1410384302</v>
      </c>
      <c r="X42" s="66">
        <v>142</v>
      </c>
      <c r="Y42" s="42">
        <v>1726402.220249597</v>
      </c>
    </row>
    <row r="43" spans="2:25" x14ac:dyDescent="0.35">
      <c r="B43" s="129"/>
      <c r="C43" s="6" t="s">
        <v>34</v>
      </c>
      <c r="D43" s="36">
        <v>35</v>
      </c>
      <c r="E43" s="36">
        <v>858064.29445905506</v>
      </c>
      <c r="F43" s="65">
        <v>1</v>
      </c>
      <c r="G43" s="35">
        <v>52304.941437450732</v>
      </c>
      <c r="H43" s="36">
        <v>1</v>
      </c>
      <c r="I43" s="36">
        <v>87431.89796373935</v>
      </c>
      <c r="J43" s="65">
        <v>0</v>
      </c>
      <c r="K43" s="37">
        <v>0</v>
      </c>
      <c r="L43" s="37">
        <v>3</v>
      </c>
      <c r="M43" s="37">
        <v>24030.755279000496</v>
      </c>
      <c r="N43" s="66">
        <v>3</v>
      </c>
      <c r="O43" s="42">
        <v>24030.755279000496</v>
      </c>
      <c r="P43" s="36">
        <v>15</v>
      </c>
      <c r="Q43" s="36">
        <v>220749.81472051117</v>
      </c>
      <c r="R43" s="65">
        <v>8</v>
      </c>
      <c r="S43" s="37">
        <v>307958.60691589175</v>
      </c>
      <c r="T43" s="37">
        <v>0</v>
      </c>
      <c r="U43" s="37">
        <v>0</v>
      </c>
      <c r="V43" s="37">
        <v>7</v>
      </c>
      <c r="W43" s="37">
        <v>165588.2781424615</v>
      </c>
      <c r="X43" s="66">
        <v>15</v>
      </c>
      <c r="Y43" s="42">
        <v>473546.88505835325</v>
      </c>
    </row>
    <row r="44" spans="2:25" x14ac:dyDescent="0.35">
      <c r="B44" s="130" t="s">
        <v>29</v>
      </c>
      <c r="C44" s="16" t="s">
        <v>32</v>
      </c>
      <c r="D44" s="39">
        <v>52</v>
      </c>
      <c r="E44" s="39">
        <v>557582.43751351582</v>
      </c>
      <c r="F44" s="67">
        <v>1</v>
      </c>
      <c r="G44" s="38">
        <v>6975.8843677407203</v>
      </c>
      <c r="H44" s="39">
        <v>3</v>
      </c>
      <c r="I44" s="39">
        <v>26159.566379027699</v>
      </c>
      <c r="J44" s="67">
        <v>11</v>
      </c>
      <c r="K44" s="39">
        <v>113567.39750681892</v>
      </c>
      <c r="L44" s="39">
        <v>2</v>
      </c>
      <c r="M44" s="39">
        <v>12207.797643546261</v>
      </c>
      <c r="N44" s="68">
        <v>13</v>
      </c>
      <c r="O44" s="43">
        <v>125775.19515036518</v>
      </c>
      <c r="P44" s="39">
        <v>25</v>
      </c>
      <c r="Q44" s="39">
        <v>241086.56374911929</v>
      </c>
      <c r="R44" s="67">
        <v>3</v>
      </c>
      <c r="S44" s="39">
        <v>22671.624195157339</v>
      </c>
      <c r="T44" s="39">
        <v>0</v>
      </c>
      <c r="U44" s="39">
        <v>0</v>
      </c>
      <c r="V44" s="39">
        <v>7</v>
      </c>
      <c r="W44" s="39">
        <v>134913.60367210553</v>
      </c>
      <c r="X44" s="68">
        <v>10</v>
      </c>
      <c r="Y44" s="43">
        <v>157585.22786726287</v>
      </c>
    </row>
    <row r="45" spans="2:25" x14ac:dyDescent="0.35">
      <c r="B45" s="131"/>
      <c r="C45" s="33" t="s">
        <v>1</v>
      </c>
      <c r="D45" s="36">
        <v>18</v>
      </c>
      <c r="E45" s="36">
        <v>115241.6097550767</v>
      </c>
      <c r="F45" s="65">
        <v>0</v>
      </c>
      <c r="G45" s="35">
        <v>0</v>
      </c>
      <c r="H45" s="36">
        <v>0</v>
      </c>
      <c r="I45" s="36">
        <v>0</v>
      </c>
      <c r="J45" s="65">
        <v>1</v>
      </c>
      <c r="K45" s="36">
        <v>13951.768735481441</v>
      </c>
      <c r="L45" s="36">
        <v>1</v>
      </c>
      <c r="M45" s="36">
        <v>5929.5017125796121</v>
      </c>
      <c r="N45" s="71">
        <v>2</v>
      </c>
      <c r="O45" s="42">
        <v>19881.270448061052</v>
      </c>
      <c r="P45" s="36">
        <v>14</v>
      </c>
      <c r="Q45" s="36">
        <v>86989.278065726787</v>
      </c>
      <c r="R45" s="65">
        <v>0</v>
      </c>
      <c r="S45" s="36">
        <v>0</v>
      </c>
      <c r="T45" s="36">
        <v>0</v>
      </c>
      <c r="U45" s="36">
        <v>0</v>
      </c>
      <c r="V45" s="36">
        <v>2</v>
      </c>
      <c r="W45" s="36">
        <v>8371.061241288864</v>
      </c>
      <c r="X45" s="71">
        <v>2</v>
      </c>
      <c r="Y45" s="42">
        <v>8371.061241288864</v>
      </c>
    </row>
    <row r="46" spans="2:25" x14ac:dyDescent="0.35">
      <c r="B46" s="131"/>
      <c r="C46" s="33" t="s">
        <v>33</v>
      </c>
      <c r="D46" s="36">
        <v>74</v>
      </c>
      <c r="E46" s="36">
        <v>663057.80915375543</v>
      </c>
      <c r="F46" s="65">
        <v>0</v>
      </c>
      <c r="G46" s="35">
        <v>0</v>
      </c>
      <c r="H46" s="36">
        <v>1</v>
      </c>
      <c r="I46" s="36">
        <v>52319.132758055399</v>
      </c>
      <c r="J46" s="65">
        <v>5</v>
      </c>
      <c r="K46" s="36">
        <v>48517.275777636707</v>
      </c>
      <c r="L46" s="36">
        <v>2</v>
      </c>
      <c r="M46" s="36">
        <v>13079.78318951385</v>
      </c>
      <c r="N46" s="71">
        <v>7</v>
      </c>
      <c r="O46" s="42">
        <v>61597.058967150559</v>
      </c>
      <c r="P46" s="36">
        <v>54</v>
      </c>
      <c r="Q46" s="36">
        <v>456536.75244679145</v>
      </c>
      <c r="R46" s="65">
        <v>2</v>
      </c>
      <c r="S46" s="36">
        <v>20927.653103222161</v>
      </c>
      <c r="T46" s="36">
        <v>0</v>
      </c>
      <c r="U46" s="36">
        <v>0</v>
      </c>
      <c r="V46" s="36">
        <v>10</v>
      </c>
      <c r="W46" s="36">
        <v>71677.211878535905</v>
      </c>
      <c r="X46" s="71">
        <v>12</v>
      </c>
      <c r="Y46" s="42">
        <v>92604.864981758059</v>
      </c>
    </row>
    <row r="47" spans="2:25" x14ac:dyDescent="0.35">
      <c r="B47" s="132"/>
      <c r="C47" s="17" t="s">
        <v>34</v>
      </c>
      <c r="D47" s="41">
        <v>16</v>
      </c>
      <c r="E47" s="41">
        <v>351659.45825282001</v>
      </c>
      <c r="F47" s="69">
        <v>0</v>
      </c>
      <c r="G47" s="40">
        <v>0</v>
      </c>
      <c r="H47" s="41">
        <v>1</v>
      </c>
      <c r="I47" s="41">
        <v>13951.768735481441</v>
      </c>
      <c r="J47" s="69">
        <v>2</v>
      </c>
      <c r="K47" s="41">
        <v>69131.014084310533</v>
      </c>
      <c r="L47" s="41">
        <v>0</v>
      </c>
      <c r="M47" s="41">
        <v>0</v>
      </c>
      <c r="N47" s="70">
        <v>2</v>
      </c>
      <c r="O47" s="44">
        <v>69131.014084310533</v>
      </c>
      <c r="P47" s="41">
        <v>9</v>
      </c>
      <c r="Q47" s="41">
        <v>118740.74823335728</v>
      </c>
      <c r="R47" s="69">
        <v>1</v>
      </c>
      <c r="S47" s="41">
        <v>9068.6496780629368</v>
      </c>
      <c r="T47" s="41">
        <v>0</v>
      </c>
      <c r="U47" s="41">
        <v>0</v>
      </c>
      <c r="V47" s="41">
        <v>3</v>
      </c>
      <c r="W47" s="41">
        <v>140767.27752160779</v>
      </c>
      <c r="X47" s="70">
        <v>4</v>
      </c>
      <c r="Y47" s="44">
        <v>149835.92719967072</v>
      </c>
    </row>
    <row r="48" spans="2:25" x14ac:dyDescent="0.35">
      <c r="B48" s="129" t="s">
        <v>0</v>
      </c>
      <c r="C48" s="6" t="s">
        <v>32</v>
      </c>
      <c r="D48" s="36">
        <v>253</v>
      </c>
      <c r="E48" s="36">
        <v>92615.774462682501</v>
      </c>
      <c r="F48" s="65">
        <v>15</v>
      </c>
      <c r="G48" s="35">
        <v>6414.3256761375924</v>
      </c>
      <c r="H48" s="36">
        <v>2</v>
      </c>
      <c r="I48" s="36">
        <v>1255.6591861933296</v>
      </c>
      <c r="J48" s="65">
        <v>7</v>
      </c>
      <c r="K48" s="37">
        <v>2239.2588820447713</v>
      </c>
      <c r="L48" s="37">
        <v>19</v>
      </c>
      <c r="M48" s="37">
        <v>16278.22617212297</v>
      </c>
      <c r="N48" s="66">
        <v>26</v>
      </c>
      <c r="O48" s="42">
        <v>18517.485054167741</v>
      </c>
      <c r="P48" s="36">
        <v>192</v>
      </c>
      <c r="Q48" s="36">
        <v>50219.837217738277</v>
      </c>
      <c r="R48" s="65">
        <v>0</v>
      </c>
      <c r="S48" s="37">
        <v>0</v>
      </c>
      <c r="T48" s="37">
        <v>9</v>
      </c>
      <c r="U48" s="37">
        <v>12075.255840559186</v>
      </c>
      <c r="V48" s="37">
        <v>9</v>
      </c>
      <c r="W48" s="37">
        <v>4133.2114878863767</v>
      </c>
      <c r="X48" s="66">
        <v>18</v>
      </c>
      <c r="Y48" s="42">
        <v>16208.467328445564</v>
      </c>
    </row>
    <row r="49" spans="2:25" x14ac:dyDescent="0.35">
      <c r="B49" s="129"/>
      <c r="C49" s="6" t="s">
        <v>1</v>
      </c>
      <c r="D49" s="36">
        <v>10</v>
      </c>
      <c r="E49" s="36">
        <v>35836.314117097194</v>
      </c>
      <c r="F49" s="65">
        <v>0</v>
      </c>
      <c r="G49" s="35">
        <v>0</v>
      </c>
      <c r="H49" s="36">
        <v>0</v>
      </c>
      <c r="I49" s="36">
        <v>0</v>
      </c>
      <c r="J49" s="65">
        <v>0</v>
      </c>
      <c r="K49" s="37">
        <v>0</v>
      </c>
      <c r="L49" s="37">
        <v>4</v>
      </c>
      <c r="M49" s="37">
        <v>12905.386080320332</v>
      </c>
      <c r="N49" s="66">
        <v>4</v>
      </c>
      <c r="O49" s="42">
        <v>12905.386080320332</v>
      </c>
      <c r="P49" s="36">
        <v>3</v>
      </c>
      <c r="Q49" s="36">
        <v>8281.570864521349</v>
      </c>
      <c r="R49" s="65">
        <v>0</v>
      </c>
      <c r="S49" s="37">
        <v>0</v>
      </c>
      <c r="T49" s="37">
        <v>3</v>
      </c>
      <c r="U49" s="37">
        <v>14649.357172255512</v>
      </c>
      <c r="V49" s="37">
        <v>0</v>
      </c>
      <c r="W49" s="37">
        <v>0</v>
      </c>
      <c r="X49" s="66">
        <v>3</v>
      </c>
      <c r="Y49" s="42">
        <v>14649.357172255512</v>
      </c>
    </row>
    <row r="50" spans="2:25" x14ac:dyDescent="0.35">
      <c r="B50" s="63"/>
      <c r="C50" s="33" t="s">
        <v>33</v>
      </c>
      <c r="D50" s="36">
        <v>0</v>
      </c>
      <c r="E50" s="36">
        <v>0</v>
      </c>
      <c r="F50" s="65">
        <v>0</v>
      </c>
      <c r="G50" s="35">
        <v>0</v>
      </c>
      <c r="H50" s="36">
        <v>0</v>
      </c>
      <c r="I50" s="36">
        <v>0</v>
      </c>
      <c r="J50" s="65">
        <v>0</v>
      </c>
      <c r="K50" s="37">
        <v>0</v>
      </c>
      <c r="L50" s="37">
        <v>0</v>
      </c>
      <c r="M50" s="37">
        <v>0</v>
      </c>
      <c r="N50" s="66">
        <v>0</v>
      </c>
      <c r="O50" s="42">
        <v>0</v>
      </c>
      <c r="P50" s="36">
        <v>0</v>
      </c>
      <c r="Q50" s="36">
        <v>0</v>
      </c>
      <c r="R50" s="65">
        <v>0</v>
      </c>
      <c r="S50" s="37">
        <v>0</v>
      </c>
      <c r="T50" s="37">
        <v>0</v>
      </c>
      <c r="U50" s="37">
        <v>0</v>
      </c>
      <c r="V50" s="37">
        <v>0</v>
      </c>
      <c r="W50" s="37">
        <v>0</v>
      </c>
      <c r="X50" s="66">
        <v>0</v>
      </c>
      <c r="Y50" s="42">
        <v>0</v>
      </c>
    </row>
    <row r="51" spans="2:25" x14ac:dyDescent="0.35">
      <c r="B51" s="64"/>
      <c r="C51" s="17" t="s">
        <v>34</v>
      </c>
      <c r="D51" s="41">
        <v>0</v>
      </c>
      <c r="E51" s="41">
        <v>0</v>
      </c>
      <c r="F51" s="69">
        <v>0</v>
      </c>
      <c r="G51" s="40">
        <v>0</v>
      </c>
      <c r="H51" s="41">
        <v>0</v>
      </c>
      <c r="I51" s="41">
        <v>0</v>
      </c>
      <c r="J51" s="69">
        <v>0</v>
      </c>
      <c r="K51" s="41">
        <v>0</v>
      </c>
      <c r="L51" s="41">
        <v>0</v>
      </c>
      <c r="M51" s="41">
        <v>0</v>
      </c>
      <c r="N51" s="70">
        <v>0</v>
      </c>
      <c r="O51" s="44">
        <v>0</v>
      </c>
      <c r="P51" s="41">
        <v>0</v>
      </c>
      <c r="Q51" s="41">
        <v>0</v>
      </c>
      <c r="R51" s="69">
        <v>0</v>
      </c>
      <c r="S51" s="41">
        <v>0</v>
      </c>
      <c r="T51" s="41">
        <v>0</v>
      </c>
      <c r="U51" s="41">
        <v>0</v>
      </c>
      <c r="V51" s="41">
        <v>0</v>
      </c>
      <c r="W51" s="41">
        <v>0</v>
      </c>
      <c r="X51" s="70">
        <v>0</v>
      </c>
      <c r="Y51" s="44">
        <v>0</v>
      </c>
    </row>
    <row r="52" spans="2:25" x14ac:dyDescent="0.35">
      <c r="C52" s="7" t="s">
        <v>4</v>
      </c>
      <c r="D52" s="72">
        <v>381320</v>
      </c>
      <c r="E52" s="72">
        <v>467551970.71931833</v>
      </c>
      <c r="F52" s="73">
        <v>1543</v>
      </c>
      <c r="G52" s="74">
        <v>6594316.6692244923</v>
      </c>
      <c r="H52" s="72">
        <v>39224</v>
      </c>
      <c r="I52" s="72">
        <v>38772631.096469514</v>
      </c>
      <c r="J52" s="73">
        <v>39473</v>
      </c>
      <c r="K52" s="75">
        <v>54860415.170909181</v>
      </c>
      <c r="L52" s="75">
        <v>6663</v>
      </c>
      <c r="M52" s="75">
        <v>7385672.1041011205</v>
      </c>
      <c r="N52" s="76">
        <v>46136</v>
      </c>
      <c r="O52" s="77">
        <v>62246087.275010273</v>
      </c>
      <c r="P52" s="72">
        <v>232417</v>
      </c>
      <c r="Q52" s="72">
        <v>289153529.25794035</v>
      </c>
      <c r="R52" s="73">
        <v>688</v>
      </c>
      <c r="S52" s="75">
        <v>1630154.422606051</v>
      </c>
      <c r="T52" s="75">
        <v>32414</v>
      </c>
      <c r="U52" s="75">
        <v>22332536.416627716</v>
      </c>
      <c r="V52" s="75">
        <v>28898</v>
      </c>
      <c r="W52" s="75">
        <v>46822715.581439964</v>
      </c>
      <c r="X52" s="76">
        <v>62000</v>
      </c>
      <c r="Y52" s="77">
        <v>70785406.420673698</v>
      </c>
    </row>
    <row r="53" spans="2:25" s="15" customFormat="1" x14ac:dyDescent="0.35">
      <c r="C53" s="24" t="s">
        <v>50</v>
      </c>
      <c r="D53" s="78"/>
      <c r="E53" s="79">
        <v>17057.936107753485</v>
      </c>
      <c r="F53" s="80"/>
      <c r="G53" s="81">
        <v>240.58380557110863</v>
      </c>
      <c r="H53" s="78"/>
      <c r="I53" s="79">
        <v>1414.5616004046628</v>
      </c>
      <c r="J53" s="80"/>
      <c r="K53" s="79">
        <v>2001.5004008869496</v>
      </c>
      <c r="L53" s="82"/>
      <c r="M53" s="79">
        <v>269.4552279840679</v>
      </c>
      <c r="N53" s="82"/>
      <c r="O53" s="81">
        <v>2270.9556288710164</v>
      </c>
      <c r="P53" s="78"/>
      <c r="Q53" s="79">
        <v>10549.335124874022</v>
      </c>
      <c r="R53" s="80"/>
      <c r="S53" s="79">
        <v>59.473752070396003</v>
      </c>
      <c r="T53" s="82"/>
      <c r="U53" s="79">
        <v>814.76927309884968</v>
      </c>
      <c r="V53" s="82"/>
      <c r="W53" s="79">
        <v>1708.2569228634327</v>
      </c>
      <c r="X53" s="82"/>
      <c r="Y53" s="81">
        <v>2582.4999480326774</v>
      </c>
    </row>
    <row r="55" spans="2:25" x14ac:dyDescent="0.35">
      <c r="B55" s="6" t="s">
        <v>30</v>
      </c>
    </row>
    <row r="57" spans="2:25" x14ac:dyDescent="0.35">
      <c r="B57" s="6" t="s">
        <v>35</v>
      </c>
    </row>
    <row r="58" spans="2:25" x14ac:dyDescent="0.35">
      <c r="B58" s="6" t="s">
        <v>55</v>
      </c>
    </row>
    <row r="59" spans="2:25" x14ac:dyDescent="0.35">
      <c r="B59" s="6" t="s">
        <v>52</v>
      </c>
    </row>
    <row r="60" spans="2:25" x14ac:dyDescent="0.35">
      <c r="B60" s="6" t="s">
        <v>53</v>
      </c>
    </row>
    <row r="61" spans="2:25" x14ac:dyDescent="0.35">
      <c r="B61" s="6" t="s">
        <v>54</v>
      </c>
    </row>
    <row r="62" spans="2:25" ht="15" customHeight="1" x14ac:dyDescent="0.35">
      <c r="B62" s="124" t="s">
        <v>87</v>
      </c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</row>
    <row r="63" spans="2:25" ht="15" customHeight="1" x14ac:dyDescent="0.35"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</row>
    <row r="65" spans="2:22" x14ac:dyDescent="0.35">
      <c r="B65" s="125" t="s">
        <v>36</v>
      </c>
      <c r="C65" s="125"/>
      <c r="D65" s="125"/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125"/>
    </row>
    <row r="66" spans="2:22" x14ac:dyDescent="0.35">
      <c r="B66" s="126" t="s">
        <v>37</v>
      </c>
      <c r="C66" s="126"/>
      <c r="D66" s="126"/>
      <c r="E66" s="126"/>
      <c r="F66" s="126"/>
      <c r="G66" s="126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</row>
    <row r="67" spans="2:22" x14ac:dyDescent="0.35">
      <c r="B67" s="127" t="s">
        <v>38</v>
      </c>
      <c r="C67" s="127"/>
      <c r="D67" s="127"/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</row>
    <row r="68" spans="2:22" x14ac:dyDescent="0.35">
      <c r="B68" s="127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27"/>
      <c r="V68" s="127"/>
    </row>
    <row r="69" spans="2:22" x14ac:dyDescent="0.35">
      <c r="B69" s="127"/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</row>
    <row r="70" spans="2:22" x14ac:dyDescent="0.35">
      <c r="B70" s="127" t="s">
        <v>39</v>
      </c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</row>
    <row r="71" spans="2:22" x14ac:dyDescent="0.35">
      <c r="B71" s="127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</row>
    <row r="72" spans="2:22" x14ac:dyDescent="0.35">
      <c r="B72" s="123" t="s">
        <v>40</v>
      </c>
      <c r="C72" s="123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23"/>
      <c r="S72" s="123"/>
      <c r="T72" s="123"/>
      <c r="U72" s="123"/>
      <c r="V72" s="123"/>
    </row>
    <row r="73" spans="2:22" x14ac:dyDescent="0.35">
      <c r="B73" s="128" t="s">
        <v>41</v>
      </c>
      <c r="C73" s="128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</row>
    <row r="74" spans="2:22" x14ac:dyDescent="0.35">
      <c r="B74" s="128"/>
      <c r="C74" s="128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8"/>
    </row>
    <row r="75" spans="2:22" x14ac:dyDescent="0.35">
      <c r="B75" s="123" t="s">
        <v>42</v>
      </c>
      <c r="C75" s="123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</row>
    <row r="76" spans="2:22" x14ac:dyDescent="0.35">
      <c r="B76" s="123" t="s">
        <v>43</v>
      </c>
      <c r="C76" s="123"/>
      <c r="D76" s="123"/>
      <c r="E76" s="123"/>
      <c r="F76" s="123"/>
      <c r="G76" s="123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</row>
    <row r="77" spans="2:22" x14ac:dyDescent="0.35">
      <c r="B77" s="123" t="s">
        <v>44</v>
      </c>
      <c r="C77" s="123"/>
      <c r="D77" s="123"/>
      <c r="E77" s="123"/>
      <c r="F77" s="123"/>
      <c r="G77" s="123"/>
      <c r="H77" s="123"/>
      <c r="I77" s="123"/>
      <c r="J77" s="123"/>
      <c r="K77" s="123"/>
      <c r="L77" s="123"/>
      <c r="M77" s="123"/>
      <c r="N77" s="123"/>
      <c r="O77" s="123"/>
      <c r="P77" s="123"/>
      <c r="Q77" s="123"/>
      <c r="R77" s="123"/>
      <c r="S77" s="123"/>
      <c r="T77" s="123"/>
      <c r="U77" s="123"/>
      <c r="V77" s="123"/>
    </row>
    <row r="78" spans="2:22" x14ac:dyDescent="0.35">
      <c r="B78" s="123" t="s">
        <v>45</v>
      </c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</row>
    <row r="80" spans="2:22" x14ac:dyDescent="0.35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83"/>
      <c r="O80" s="83"/>
      <c r="P80" s="17"/>
      <c r="Q80" s="17"/>
      <c r="R80" s="17"/>
      <c r="S80" s="17"/>
      <c r="T80" s="17"/>
      <c r="U80" s="17"/>
      <c r="V80" s="17"/>
    </row>
    <row r="81" spans="2:2" x14ac:dyDescent="0.35">
      <c r="B81" s="33" t="s">
        <v>46</v>
      </c>
    </row>
    <row r="82" spans="2:2" x14ac:dyDescent="0.35">
      <c r="B82" s="23" t="str">
        <f>Indice!B15</f>
        <v>Información al: 28/8/2020</v>
      </c>
    </row>
    <row r="83" spans="2:2" x14ac:dyDescent="0.35">
      <c r="B83" s="6" t="s">
        <v>30</v>
      </c>
    </row>
    <row r="85" spans="2:2" x14ac:dyDescent="0.35">
      <c r="B85" s="6" t="str">
        <f>+Indice!B16</f>
        <v>Actualización: 1/9/2020</v>
      </c>
    </row>
  </sheetData>
  <mergeCells count="38">
    <mergeCell ref="B75:V75"/>
    <mergeCell ref="B76:V76"/>
    <mergeCell ref="B77:V77"/>
    <mergeCell ref="B62:Y63"/>
    <mergeCell ref="B78:V78"/>
    <mergeCell ref="B65:V65"/>
    <mergeCell ref="B66:V66"/>
    <mergeCell ref="B67:V69"/>
    <mergeCell ref="B70:V71"/>
    <mergeCell ref="B72:V72"/>
    <mergeCell ref="B73:V74"/>
    <mergeCell ref="B28:B31"/>
    <mergeCell ref="B32:B35"/>
    <mergeCell ref="B36:B39"/>
    <mergeCell ref="B40:B43"/>
    <mergeCell ref="B48:B49"/>
    <mergeCell ref="B44:B47"/>
    <mergeCell ref="C4:C7"/>
    <mergeCell ref="D4:E6"/>
    <mergeCell ref="F4:G6"/>
    <mergeCell ref="H4:I6"/>
    <mergeCell ref="B24:B27"/>
    <mergeCell ref="B8:B11"/>
    <mergeCell ref="B12:B15"/>
    <mergeCell ref="B16:B19"/>
    <mergeCell ref="B20:B23"/>
    <mergeCell ref="B4:B7"/>
    <mergeCell ref="P4:Q4"/>
    <mergeCell ref="R4:Y4"/>
    <mergeCell ref="J5:K6"/>
    <mergeCell ref="L5:M6"/>
    <mergeCell ref="N5:O6"/>
    <mergeCell ref="P5:Q6"/>
    <mergeCell ref="R5:S6"/>
    <mergeCell ref="T5:U6"/>
    <mergeCell ref="V5:W6"/>
    <mergeCell ref="X5:Y6"/>
    <mergeCell ref="J4:O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Derechos de Garantía</vt:lpstr>
      <vt:lpstr>Solicitudes y Curses</vt:lpstr>
      <vt:lpstr>Detalle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Yanez Oyarzun</dc:creator>
  <cp:lastModifiedBy>Representante del Personal y AFUSBIF en Bienestar</cp:lastModifiedBy>
  <dcterms:created xsi:type="dcterms:W3CDTF">2020-05-27T13:45:00Z</dcterms:created>
  <dcterms:modified xsi:type="dcterms:W3CDTF">2020-09-01T20:29:41Z</dcterms:modified>
</cp:coreProperties>
</file>