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anez\Desktop\"/>
    </mc:Choice>
  </mc:AlternateContent>
  <xr:revisionPtr revIDLastSave="0" documentId="8_{1C6D95A6-96F2-4973-8BB9-B90C9DFF6FFF}" xr6:coauthVersionLast="44" xr6:coauthVersionMax="44" xr10:uidLastSave="{00000000-0000-0000-0000-000000000000}"/>
  <bookViews>
    <workbookView xWindow="28680" yWindow="-120" windowWidth="29040" windowHeight="15840" activeTab="3" xr2:uid="{755ADB1F-B54E-46D1-AA38-F7982CE23987}"/>
  </bookViews>
  <sheets>
    <sheet name="Indice" sheetId="6" r:id="rId1"/>
    <sheet name="Derechos de Garantía" sheetId="5" r:id="rId2"/>
    <sheet name="Solicitudes y Curses" sheetId="3" r:id="rId3"/>
    <sheet name="Detalle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2" i="5" l="1"/>
  <c r="C20" i="3" l="1"/>
  <c r="D20" i="3"/>
  <c r="D21" i="3" s="1"/>
  <c r="E20" i="3"/>
  <c r="F20" i="3"/>
  <c r="F21" i="3" s="1"/>
  <c r="G20" i="3"/>
  <c r="H20" i="3"/>
  <c r="H21" i="3" s="1"/>
  <c r="I20" i="3"/>
  <c r="J20" i="3"/>
  <c r="J21" i="3" s="1"/>
  <c r="K20" i="3"/>
  <c r="L20" i="3"/>
  <c r="L21" i="3" s="1"/>
  <c r="M20" i="3"/>
  <c r="N20" i="3"/>
  <c r="N21" i="3" s="1"/>
  <c r="D50" i="4" l="1"/>
  <c r="E50" i="4" l="1"/>
  <c r="E51" i="4" s="1"/>
  <c r="F50" i="4"/>
  <c r="G50" i="4"/>
  <c r="G51" i="4" s="1"/>
  <c r="H50" i="4"/>
  <c r="I50" i="4"/>
  <c r="I51" i="4" s="1"/>
  <c r="J50" i="4"/>
  <c r="K50" i="4"/>
  <c r="K51" i="4" s="1"/>
  <c r="L50" i="4"/>
  <c r="M50" i="4"/>
  <c r="M51" i="4" s="1"/>
  <c r="N50" i="4"/>
  <c r="O50" i="4"/>
  <c r="O51" i="4" s="1"/>
  <c r="P50" i="4"/>
  <c r="Q50" i="4"/>
  <c r="Q51" i="4" s="1"/>
  <c r="R50" i="4"/>
  <c r="S50" i="4"/>
  <c r="S51" i="4" s="1"/>
  <c r="T50" i="4"/>
  <c r="U50" i="4"/>
  <c r="U51" i="4" s="1"/>
  <c r="V50" i="4"/>
  <c r="W50" i="4"/>
  <c r="W51" i="4" s="1"/>
  <c r="X50" i="4"/>
  <c r="Y50" i="4"/>
  <c r="Y51" i="4" s="1"/>
  <c r="C36" i="3" l="1"/>
  <c r="D36" i="3"/>
  <c r="D37" i="3" s="1"/>
  <c r="X36" i="3"/>
  <c r="X37" i="3" s="1"/>
  <c r="W36" i="3"/>
  <c r="V36" i="3"/>
  <c r="V37" i="3" s="1"/>
  <c r="U36" i="3"/>
  <c r="T36" i="3"/>
  <c r="T37" i="3" s="1"/>
  <c r="S36" i="3"/>
  <c r="R36" i="3"/>
  <c r="R37" i="3" s="1"/>
  <c r="Q36" i="3"/>
  <c r="P36" i="3"/>
  <c r="P37" i="3" s="1"/>
  <c r="O36" i="3"/>
  <c r="N36" i="3"/>
  <c r="N37" i="3" s="1"/>
  <c r="M36" i="3"/>
  <c r="L36" i="3"/>
  <c r="L37" i="3" s="1"/>
  <c r="K36" i="3"/>
  <c r="J36" i="3"/>
  <c r="J37" i="3" s="1"/>
  <c r="I36" i="3"/>
  <c r="H36" i="3"/>
  <c r="H37" i="3" s="1"/>
  <c r="G36" i="3"/>
  <c r="F36" i="3"/>
  <c r="F37" i="3" s="1"/>
  <c r="E36" i="3"/>
  <c r="X20" i="3" l="1"/>
  <c r="X21" i="3" s="1"/>
  <c r="W20" i="3"/>
  <c r="V20" i="3"/>
  <c r="V21" i="3" s="1"/>
  <c r="U20" i="3"/>
  <c r="T20" i="3"/>
  <c r="T21" i="3" s="1"/>
  <c r="S20" i="3"/>
  <c r="R20" i="3"/>
  <c r="R21" i="3" s="1"/>
  <c r="Q20" i="3"/>
  <c r="P20" i="3"/>
  <c r="P21" i="3" s="1"/>
  <c r="O20" i="3"/>
</calcChain>
</file>

<file path=xl/sharedStrings.xml><?xml version="1.0" encoding="utf-8"?>
<sst xmlns="http://schemas.openxmlformats.org/spreadsheetml/2006/main" count="297" uniqueCount="96">
  <si>
    <t>COOPEUCH</t>
  </si>
  <si>
    <t>Medianas Empresas</t>
  </si>
  <si>
    <t>Institución</t>
  </si>
  <si>
    <t>Tabla 4</t>
  </si>
  <si>
    <t>Total</t>
  </si>
  <si>
    <t>Tabla 5</t>
  </si>
  <si>
    <t>Total de solicitudes (A+B+C+D+E)</t>
  </si>
  <si>
    <t>Solicitudes registradas (A)</t>
  </si>
  <si>
    <t>Solicitudes en estado de evaluación (B)</t>
  </si>
  <si>
    <t>Solicitudes Aprobadas sin cursar y/o desistidas (C)</t>
  </si>
  <si>
    <t>Solicitudes Cursadas (D)</t>
  </si>
  <si>
    <t>Solicitudes Rechazadas (E)</t>
  </si>
  <si>
    <t>Aprobada sin cursar</t>
  </si>
  <si>
    <t>Aprobada y no concretada por el solicitante (desistimiento)</t>
  </si>
  <si>
    <t>Cursada</t>
  </si>
  <si>
    <t>Rechazada por falta de información</t>
  </si>
  <si>
    <t>No cumple con los requisitos del programa</t>
  </si>
  <si>
    <t>Rechazada por no cumplimiento de las políticas de la propia institución</t>
  </si>
  <si>
    <t>Número</t>
  </si>
  <si>
    <t>Monto</t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</si>
  <si>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</si>
  <si>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</si>
  <si>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</si>
  <si>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</si>
  <si>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</si>
  <si>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</si>
  <si>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</si>
  <si>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</si>
  <si>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</si>
  <si>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</si>
  <si>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 xml:space="preserve">Fuente: CMF </t>
  </si>
  <si>
    <t>Tamaño</t>
  </si>
  <si>
    <t>Micro y Pequeñas Empresas</t>
  </si>
  <si>
    <t>Empresas Grandes I</t>
  </si>
  <si>
    <t>Empresas Grandes II</t>
  </si>
  <si>
    <t xml:space="preserve">(*) Notas: </t>
  </si>
  <si>
    <t>Definiciones</t>
  </si>
  <si>
    <r>
      <rPr>
        <b/>
        <sz val="11"/>
        <color theme="1"/>
        <rFont val="Calibri"/>
        <family val="2"/>
        <scheme val="minor"/>
      </rPr>
      <t>Total de solicitudes:</t>
    </r>
    <r>
      <rPr>
        <sz val="11"/>
        <color theme="1"/>
        <rFont val="Calibri"/>
        <family val="2"/>
        <scheme val="minor"/>
      </rPr>
      <t xml:space="preserve"> Total de solicitudes gestionadas por la institución desde el inicio del programa de garantías a la fecha de referencia de la información. Corresponde a la suma de las magnitudes incluidas en los siguientes categorías.</t>
    </r>
  </si>
  <si>
    <r>
      <t>Solicitudes registradas:</t>
    </r>
    <r>
      <rPr>
        <sz val="11"/>
        <color theme="1"/>
        <rFont val="Calibri"/>
        <family val="2"/>
        <scheme val="minor"/>
      </rPr>
      <t xml:space="preserve"> Solicitudes recibidas que aún no se encuentran en proceso de evaluación. Se entenderá que una solicitud ha sido válidamente recibida por su institución, para efectos de su análisis y tramitación, cuando ésta contenga el nombre del solicitante, su RUT, el monto de crédito solicitado para este tipo de financiamientos y, además, la entrega o acceso a los antecedentes necesarios para la determinación de la elegibilidad por ventas establecida en el artículo 3 del Decreto Supremo N°130, que contiene el Reglamento de Administración del Fondo de Garantía para Pequeños y Medianos Empresarios, aplicables a las Líneas de Garantía COVID-19 o, cuando corresponda, la respectiva declaración jurada simple del nivel de ventas anuales estimado de la empresa que solicita el crédito.</t>
    </r>
  </si>
  <si>
    <r>
      <t>Solicitudes en estado de evaluación:</t>
    </r>
    <r>
      <rPr>
        <sz val="11"/>
        <color theme="1"/>
        <rFont val="Calibri"/>
        <family val="2"/>
        <scheme val="minor"/>
      </rPr>
      <t xml:space="preserve"> Solicitudes sometidas instancias de evaluación que permitan verificar los requisitos exigidos por el FOGAPE y antecedentes crediticios. Acá también deben incorporarse las solicitudes pre aprobadas que cuentan con la aceptación por parte del cliente, pero que luego de esto, deben ser sometidas a un proceso de evaluación, si fuera el caso.</t>
    </r>
  </si>
  <si>
    <r>
      <t xml:space="preserve">Solicitudes aprobadas sin cursar: </t>
    </r>
    <r>
      <rPr>
        <sz val="11"/>
        <color theme="1"/>
        <rFont val="Calibri"/>
        <family val="2"/>
        <scheme val="minor"/>
      </rPr>
      <t>Las que fueron aprobadas, pero aún no han sido cursadas. También debe incluir las ofertas pre-aprobadas, si no media ningún tipo de evaluación adicional para su aprobación y posterior curse del crédito.</t>
    </r>
  </si>
  <si>
    <r>
      <t>Solicitudes aprobadas y no concretadas por el solicitante (desistimiento):</t>
    </r>
    <r>
      <rPr>
        <sz val="11"/>
        <color theme="1"/>
        <rFont val="Calibri"/>
        <family val="2"/>
        <scheme val="minor"/>
      </rPr>
      <t xml:space="preserve"> Las que fueron evaluadas y aprobadas por la institución financiera, pero el cliente desistió del curse o se cumplió el plazo definido por la entidad para su aceptación. Estas solicitudes no deben ser consideradas como “aprobadas sin cursar”.</t>
    </r>
  </si>
  <si>
    <r>
      <t>Solicitudes cursadas:</t>
    </r>
    <r>
      <rPr>
        <sz val="11"/>
        <color theme="1"/>
        <rFont val="Calibri"/>
        <family val="2"/>
        <scheme val="minor"/>
      </rPr>
      <t xml:space="preserve"> Las solicitudes cuyos fondos ya se encuentran a disposición de los solicitantes.</t>
    </r>
  </si>
  <si>
    <r>
      <t xml:space="preserve">Solicitudes rechazadas </t>
    </r>
    <r>
      <rPr>
        <sz val="11"/>
        <color theme="1"/>
        <rFont val="Calibri"/>
        <family val="2"/>
        <scheme val="minor"/>
      </rPr>
      <t>por falta de información: Las solicitudes que no pudieron procesarse, porque el cliente no provee de antecedentes que permitan su evaluación.</t>
    </r>
  </si>
  <si>
    <r>
      <t>Solicitudes que no cumplen los requisitos del programa:</t>
    </r>
    <r>
      <rPr>
        <sz val="11"/>
        <color theme="1"/>
        <rFont val="Calibri"/>
        <family val="2"/>
        <scheme val="minor"/>
      </rPr>
      <t xml:space="preserve"> Aquellas que no cumplen con los requisitos específicos establecidos por el programa garantía FOGAPE COVID-19.</t>
    </r>
  </si>
  <si>
    <r>
      <t>Solicitudes rechazadas por no cumplimiento de las políticas de la propia institución:</t>
    </r>
    <r>
      <rPr>
        <sz val="11"/>
        <color theme="1"/>
        <rFont val="Calibri"/>
        <family val="2"/>
        <scheme val="minor"/>
      </rPr>
      <t xml:space="preserve"> Las solicitudes que, cumpliendo con los requisitos del programa específico, son rechazadas los criterios establecidos en sus políticas internas de riesgo de crédito.</t>
    </r>
  </si>
  <si>
    <t>Información sujeta a revisión</t>
  </si>
  <si>
    <t>Solicitudes y curses por institución financiera (montos en Unidades de Fomento)</t>
  </si>
  <si>
    <t>Solicitudes y curses por tipo de empresa (montos en Unidades de Fomento)</t>
  </si>
  <si>
    <t>Solicitudes y curses por institución y tamaño (montos en Unidades de Fomento)</t>
  </si>
  <si>
    <t>Millones de USD</t>
  </si>
  <si>
    <t>Tabla 3</t>
  </si>
  <si>
    <t>Datos acumulados al 26/06/2020</t>
  </si>
  <si>
    <t>Actualización: 01/07/2020</t>
  </si>
  <si>
    <t xml:space="preserve">2) Datos sujetos a rectificación. </t>
  </si>
  <si>
    <t xml:space="preserve">3) Algunas operaciones clasificadas como Solicitudes Rechazadas pueden cambiar de estado si los solicitantes entregaron nuevos antecedentes y la institución acreedora los evalúa nuevamente. </t>
  </si>
  <si>
    <t>4) Debido a los procesos de evaluación internos de las instituciones, es posible que algunas Solicitudes Rechazadas no contemplen montos asociados.</t>
  </si>
  <si>
    <t xml:space="preserve">1) Montos asociados al último estado de la solicitud. </t>
  </si>
  <si>
    <t>DERECHOS DE GARANTIA ASOCIADOS AL PROGRAMA FOGAPE COVID</t>
  </si>
  <si>
    <t>Tabla 1:</t>
  </si>
  <si>
    <t>Derechos de garantía asignados y usados por institución</t>
  </si>
  <si>
    <t>(montos en Unidades de Fomento)</t>
  </si>
  <si>
    <t>Asignado</t>
  </si>
  <si>
    <t>Usado</t>
  </si>
  <si>
    <t>Tasa Utilización</t>
  </si>
  <si>
    <t xml:space="preserve">BANCO DE CHILE </t>
  </si>
  <si>
    <t>BCO INTERNACIONAL</t>
  </si>
  <si>
    <t xml:space="preserve">BANCOESTADO    </t>
  </si>
  <si>
    <t>SCOTIABANK</t>
  </si>
  <si>
    <t xml:space="preserve">BCI            </t>
  </si>
  <si>
    <t xml:space="preserve">ITAU CORPBANCA      </t>
  </si>
  <si>
    <t xml:space="preserve">BCO BICE       </t>
  </si>
  <si>
    <t>BANCO SANTANDER</t>
  </si>
  <si>
    <t xml:space="preserve">BCO SECURITY   </t>
  </si>
  <si>
    <t>BANCO CONSORCIO</t>
  </si>
  <si>
    <t xml:space="preserve"> </t>
  </si>
  <si>
    <t>Tabla 2:</t>
  </si>
  <si>
    <t>Derechos de garantía asignados y usados por tipo de empresa</t>
  </si>
  <si>
    <t>Tipo de Empresa</t>
  </si>
  <si>
    <t>MYPE</t>
  </si>
  <si>
    <t>Grandes Empresas I</t>
  </si>
  <si>
    <t>Grandes Empresas II</t>
  </si>
  <si>
    <t>(porcentaje del total)</t>
  </si>
  <si>
    <t>Totales</t>
  </si>
  <si>
    <t>BALANCE DE ACTIVIDADES ASOCIADO AL PROGRAMA DE GARANTIAS FOGAPE COVID 19</t>
  </si>
  <si>
    <t>Tabla 1</t>
  </si>
  <si>
    <t>Tabla 2</t>
  </si>
  <si>
    <t>Solicitudes y curses por institución financiera</t>
  </si>
  <si>
    <t>Solicitudes y curses por tipo de empresa</t>
  </si>
  <si>
    <t>Solicitudes y curses por institución y tamaño</t>
  </si>
  <si>
    <t>Fuente: Fogape (26/06/2020)</t>
  </si>
  <si>
    <t>DERECHOS DE GARANTIA ASOCIADOS AL PROGRAMA FOGAPE COVID (26/06/2020)</t>
  </si>
  <si>
    <t>SOLICITUDES Y CURSES DE CREDITO ASOCIADOS AL PROGRAMA FOGAPE COVID (26/06/2020)</t>
  </si>
  <si>
    <t>SOLICITUDES Y CURSES DE CREDITO ASOCIADOS AL PROGRAMA FOGAPE COVID (26/06/2020) (*)</t>
  </si>
  <si>
    <t>5) Segun el Artículo 14 del Decreto Exento 130: "Cada institución financiera deberá ofertar condiciones estándares y homogéneas para cada uno de los segmentos de empresas a que hace referencia el artículo 13 precedente del presente Reglamento. Para aquellas instituciones, incluyendo sus filiales, que pueden acceder a financiamiento del Banco Central de Chile, la tasa de interés anual y nominal no podrá, en ningún caso, exceder la tasa de política monetaria de dicha entidad, vigente al momento del otorgamiento del financiamiento, más 300 puntos base (3% nominal anual)".</t>
  </si>
  <si>
    <t>COOPEUCH 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</si>
</sst>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</font>
    <font>
      <u/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07">
    <xf numFmtId="0" fontId="0" fillId="0" borderId="0" xfId="0"/>
    <xf numFmtId="0" fontId="8" fillId="2" borderId="0" xfId="0" applyFont="1" applyFill="1" applyAlignment="1">
      <alignment vertical="center"/>
    </xf>
    <xf numFmtId="164" fontId="0" fillId="2" borderId="0" xfId="1" applyFont="1" applyFill="1"/>
    <xf numFmtId="164" fontId="0" fillId="2" borderId="2" xfId="1" applyFont="1" applyFill="1" applyBorder="1"/>
    <xf numFmtId="164" fontId="0" fillId="2" borderId="3" xfId="1" applyFont="1" applyFill="1" applyBorder="1"/>
    <xf numFmtId="164" fontId="9" fillId="2" borderId="3" xfId="1" applyFont="1" applyFill="1" applyBorder="1"/>
    <xf numFmtId="0" fontId="0" fillId="2" borderId="0" xfId="0" applyFill="1"/>
    <xf numFmtId="0" fontId="2" fillId="2" borderId="0" xfId="0" applyFont="1" applyFill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164" fontId="10" fillId="2" borderId="3" xfId="0" applyNumberFormat="1" applyFont="1" applyFill="1" applyBorder="1"/>
    <xf numFmtId="164" fontId="2" fillId="2" borderId="0" xfId="0" applyNumberFormat="1" applyFont="1" applyFill="1"/>
    <xf numFmtId="0" fontId="7" fillId="2" borderId="0" xfId="0" applyFont="1" applyFill="1"/>
    <xf numFmtId="0" fontId="3" fillId="2" borderId="0" xfId="0" applyFont="1" applyFill="1"/>
    <xf numFmtId="0" fontId="9" fillId="2" borderId="0" xfId="0" applyFont="1" applyFill="1"/>
    <xf numFmtId="0" fontId="0" fillId="2" borderId="15" xfId="0" applyFill="1" applyBorder="1"/>
    <xf numFmtId="0" fontId="0" fillId="2" borderId="11" xfId="0" applyFill="1" applyBorder="1"/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1" fillId="2" borderId="0" xfId="0" applyFont="1" applyFill="1"/>
    <xf numFmtId="0" fontId="13" fillId="2" borderId="0" xfId="0" applyFont="1" applyFill="1"/>
    <xf numFmtId="164" fontId="13" fillId="2" borderId="0" xfId="1" applyFont="1" applyFill="1"/>
    <xf numFmtId="164" fontId="0" fillId="2" borderId="0" xfId="0" applyNumberFormat="1" applyFill="1"/>
    <xf numFmtId="0" fontId="13" fillId="2" borderId="2" xfId="0" applyFont="1" applyFill="1" applyBorder="1"/>
    <xf numFmtId="164" fontId="0" fillId="2" borderId="0" xfId="1" applyFont="1" applyFill="1" applyBorder="1"/>
    <xf numFmtId="164" fontId="9" fillId="2" borderId="0" xfId="1" applyFont="1" applyFill="1" applyBorder="1"/>
    <xf numFmtId="164" fontId="2" fillId="2" borderId="0" xfId="0" applyNumberFormat="1" applyFont="1" applyFill="1" applyBorder="1"/>
    <xf numFmtId="164" fontId="10" fillId="2" borderId="0" xfId="0" applyNumberFormat="1" applyFont="1" applyFill="1" applyBorder="1"/>
    <xf numFmtId="0" fontId="13" fillId="2" borderId="0" xfId="0" applyFont="1" applyFill="1" applyBorder="1"/>
    <xf numFmtId="0" fontId="0" fillId="2" borderId="0" xfId="0" applyFill="1" applyBorder="1"/>
    <xf numFmtId="164" fontId="13" fillId="2" borderId="3" xfId="1" applyFont="1" applyFill="1" applyBorder="1"/>
    <xf numFmtId="1" fontId="0" fillId="2" borderId="0" xfId="0" applyNumberFormat="1" applyFill="1"/>
    <xf numFmtId="1" fontId="0" fillId="2" borderId="2" xfId="0" applyNumberFormat="1" applyFill="1" applyBorder="1"/>
    <xf numFmtId="3" fontId="0" fillId="2" borderId="3" xfId="0" applyNumberFormat="1" applyFill="1" applyBorder="1"/>
    <xf numFmtId="3" fontId="0" fillId="2" borderId="0" xfId="0" applyNumberFormat="1" applyFill="1"/>
    <xf numFmtId="3" fontId="0" fillId="2" borderId="0" xfId="0" applyNumberFormat="1" applyFill="1" applyBorder="1"/>
    <xf numFmtId="1" fontId="0" fillId="2" borderId="0" xfId="0" applyNumberFormat="1" applyFill="1" applyBorder="1"/>
    <xf numFmtId="1" fontId="0" fillId="2" borderId="15" xfId="0" applyNumberFormat="1" applyFill="1" applyBorder="1"/>
    <xf numFmtId="1" fontId="0" fillId="2" borderId="16" xfId="0" applyNumberFormat="1" applyFill="1" applyBorder="1"/>
    <xf numFmtId="3" fontId="0" fillId="2" borderId="17" xfId="0" applyNumberFormat="1" applyFill="1" applyBorder="1"/>
    <xf numFmtId="3" fontId="0" fillId="2" borderId="15" xfId="0" applyNumberFormat="1" applyFill="1" applyBorder="1"/>
    <xf numFmtId="1" fontId="0" fillId="2" borderId="11" xfId="0" applyNumberFormat="1" applyFill="1" applyBorder="1"/>
    <xf numFmtId="1" fontId="0" fillId="2" borderId="18" xfId="0" applyNumberFormat="1" applyFill="1" applyBorder="1"/>
    <xf numFmtId="3" fontId="0" fillId="2" borderId="19" xfId="0" applyNumberFormat="1" applyFill="1" applyBorder="1"/>
    <xf numFmtId="3" fontId="0" fillId="2" borderId="11" xfId="0" applyNumberFormat="1" applyFill="1" applyBorder="1"/>
    <xf numFmtId="1" fontId="9" fillId="2" borderId="0" xfId="0" applyNumberFormat="1" applyFont="1" applyFill="1" applyBorder="1"/>
    <xf numFmtId="3" fontId="9" fillId="2" borderId="3" xfId="0" applyNumberFormat="1" applyFont="1" applyFill="1" applyBorder="1"/>
    <xf numFmtId="1" fontId="9" fillId="2" borderId="15" xfId="0" applyNumberFormat="1" applyFont="1" applyFill="1" applyBorder="1"/>
    <xf numFmtId="3" fontId="9" fillId="2" borderId="17" xfId="0" applyNumberFormat="1" applyFont="1" applyFill="1" applyBorder="1"/>
    <xf numFmtId="1" fontId="9" fillId="2" borderId="11" xfId="0" applyNumberFormat="1" applyFont="1" applyFill="1" applyBorder="1"/>
    <xf numFmtId="3" fontId="9" fillId="2" borderId="19" xfId="0" applyNumberFormat="1" applyFont="1" applyFill="1" applyBorder="1"/>
    <xf numFmtId="0" fontId="8" fillId="0" borderId="0" xfId="0" applyFont="1"/>
    <xf numFmtId="0" fontId="4" fillId="2" borderId="0" xfId="0" applyFont="1" applyFill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1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7" fillId="0" borderId="0" xfId="0" applyFont="1"/>
    <xf numFmtId="0" fontId="7" fillId="4" borderId="0" xfId="0" applyFont="1" applyFill="1"/>
    <xf numFmtId="0" fontId="8" fillId="4" borderId="0" xfId="0" applyFont="1" applyFill="1"/>
    <xf numFmtId="166" fontId="15" fillId="3" borderId="20" xfId="3" applyNumberFormat="1" applyFont="1" applyFill="1" applyBorder="1" applyAlignment="1">
      <alignment horizontal="left" vertical="top" wrapText="1"/>
    </xf>
    <xf numFmtId="166" fontId="15" fillId="3" borderId="20" xfId="3" applyNumberFormat="1" applyFont="1" applyFill="1" applyBorder="1" applyAlignment="1">
      <alignment horizontal="center" vertical="top" wrapText="1"/>
    </xf>
    <xf numFmtId="166" fontId="15" fillId="3" borderId="20" xfId="3" applyNumberFormat="1" applyFont="1" applyFill="1" applyBorder="1" applyAlignment="1">
      <alignment horizontal="right" vertical="top" wrapText="1"/>
    </xf>
    <xf numFmtId="166" fontId="8" fillId="2" borderId="20" xfId="3" applyNumberFormat="1" applyFont="1" applyFill="1" applyBorder="1"/>
    <xf numFmtId="9" fontId="8" fillId="2" borderId="20" xfId="2" applyFont="1" applyFill="1" applyBorder="1"/>
    <xf numFmtId="166" fontId="15" fillId="2" borderId="20" xfId="3" applyNumberFormat="1" applyFont="1" applyFill="1" applyBorder="1"/>
    <xf numFmtId="9" fontId="15" fillId="2" borderId="20" xfId="2" applyFont="1" applyFill="1" applyBorder="1"/>
    <xf numFmtId="166" fontId="8" fillId="2" borderId="0" xfId="3" applyNumberFormat="1" applyFont="1" applyFill="1"/>
    <xf numFmtId="166" fontId="8" fillId="0" borderId="20" xfId="3" applyNumberFormat="1" applyFont="1" applyBorder="1"/>
    <xf numFmtId="9" fontId="8" fillId="0" borderId="20" xfId="2" applyFont="1" applyBorder="1"/>
    <xf numFmtId="9" fontId="7" fillId="2" borderId="20" xfId="2" applyFont="1" applyFill="1" applyBorder="1"/>
    <xf numFmtId="0" fontId="8" fillId="2" borderId="0" xfId="0" applyFont="1" applyFill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16" fillId="0" borderId="0" xfId="4" applyFont="1"/>
    <xf numFmtId="0" fontId="17" fillId="0" borderId="0" xfId="0" applyFont="1"/>
    <xf numFmtId="0" fontId="18" fillId="2" borderId="0" xfId="0" applyFont="1" applyFill="1" applyAlignment="1">
      <alignment horizontal="left"/>
    </xf>
  </cellXfs>
  <cellStyles count="5">
    <cellStyle name="Hipervínculo" xfId="4" builtinId="8"/>
    <cellStyle name="Millares [0]" xfId="1" builtinId="6"/>
    <cellStyle name="Millares 2" xfId="3" xr:uid="{B71B86A8-EDF2-4083-949F-0EC31D0A6EC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788670</xdr:colOff>
      <xdr:row>45</xdr:row>
      <xdr:rowOff>15240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812C7DC-060C-4B9D-BBD1-30FDD0F27215}"/>
            </a:ext>
          </a:extLst>
        </xdr:cNvPr>
        <xdr:cNvSpPr txBox="1"/>
      </xdr:nvSpPr>
      <xdr:spPr>
        <a:xfrm>
          <a:off x="1026795" y="92449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0</xdr:col>
      <xdr:colOff>520065</xdr:colOff>
      <xdr:row>42</xdr:row>
      <xdr:rowOff>85725</xdr:rowOff>
    </xdr:from>
    <xdr:ext cx="6576060" cy="953466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C99D994F-CA25-4C0F-B392-4B4D415565BD}"/>
            </a:ext>
          </a:extLst>
        </xdr:cNvPr>
        <xdr:cNvSpPr txBox="1"/>
      </xdr:nvSpPr>
      <xdr:spPr>
        <a:xfrm>
          <a:off x="234315" y="8743950"/>
          <a:ext cx="6576060" cy="9534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s-CL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Notas: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(1) D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atos acumulados al </a:t>
          </a:r>
          <a:r>
            <a:rPr lang="es-CL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26/06/2020</a:t>
          </a:r>
          <a:r>
            <a:rPr lang="es-C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; (2) Definiciones: </a:t>
          </a:r>
          <a:r>
            <a:rPr lang="es-C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a. Micro y Pequeñas Empresas : Empresas cuyas ventas netas anuales no superen las 25.000 UF. b. Medianas Empresas : Empresas cuyas ventas netas anuales superen las 25.000 UF y no excedan de 100.000 UF. c. Empresas Grandes I : Empresas cuyas ventas netas anuales superen las 100.000 UF y no excedan de 600.000 UF. d. Empresas Grandes II : Empresas cuyas ventas netas anuales superen las 600.000 UF y no excedan de 1.000.000 UF.</a:t>
          </a:r>
          <a:endParaRPr lang="es-CL" sz="1100"/>
        </a:p>
      </xdr:txBody>
    </xdr:sp>
    <xdr:clientData/>
  </xdr:oneCellAnchor>
  <xdr:oneCellAnchor>
    <xdr:from>
      <xdr:col>5</xdr:col>
      <xdr:colOff>723900</xdr:colOff>
      <xdr:row>25</xdr:row>
      <xdr:rowOff>167640</xdr:rowOff>
    </xdr:from>
    <xdr:ext cx="184731" cy="264560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5D05AF1F-76DD-4C27-9200-510D00BDD9C8}"/>
            </a:ext>
          </a:extLst>
        </xdr:cNvPr>
        <xdr:cNvSpPr txBox="1"/>
      </xdr:nvSpPr>
      <xdr:spPr>
        <a:xfrm>
          <a:off x="6781800" y="5149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6136-EC52-4B25-9F2C-3494DDC9B96C}">
  <sheetPr>
    <tabColor theme="4"/>
  </sheetPr>
  <dimension ref="B2:M24"/>
  <sheetViews>
    <sheetView showGridLines="0" workbookViewId="0">
      <selection activeCell="C18" sqref="C18"/>
    </sheetView>
  </sheetViews>
  <sheetFormatPr baseColWidth="10" defaultRowHeight="14.4" x14ac:dyDescent="0.3"/>
  <cols>
    <col min="1" max="1" width="3.44140625" style="55" customWidth="1"/>
    <col min="2" max="2" width="13.44140625" style="55" customWidth="1"/>
    <col min="3" max="3" width="54.5546875" style="55" bestFit="1" customWidth="1"/>
    <col min="4" max="16384" width="11.5546875" style="55"/>
  </cols>
  <sheetData>
    <row r="2" spans="2:13" ht="15.6" x14ac:dyDescent="0.3">
      <c r="B2" s="105" t="s">
        <v>84</v>
      </c>
    </row>
    <row r="5" spans="2:13" x14ac:dyDescent="0.3">
      <c r="B5" s="101" t="s">
        <v>91</v>
      </c>
      <c r="C5" s="101"/>
      <c r="D5" s="101"/>
    </row>
    <row r="7" spans="2:13" x14ac:dyDescent="0.3">
      <c r="B7" s="104" t="s">
        <v>85</v>
      </c>
      <c r="C7" s="101" t="s">
        <v>60</v>
      </c>
    </row>
    <row r="8" spans="2:13" x14ac:dyDescent="0.3">
      <c r="B8" s="104" t="s">
        <v>86</v>
      </c>
      <c r="C8" s="101" t="s">
        <v>77</v>
      </c>
    </row>
    <row r="11" spans="2:13" x14ac:dyDescent="0.3">
      <c r="B11" s="55" t="s">
        <v>92</v>
      </c>
    </row>
    <row r="12" spans="2:13" x14ac:dyDescent="0.3">
      <c r="B12" s="104" t="s">
        <v>51</v>
      </c>
      <c r="C12" s="106" t="s">
        <v>87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</row>
    <row r="13" spans="2:13" x14ac:dyDescent="0.3">
      <c r="B13" s="104" t="s">
        <v>3</v>
      </c>
      <c r="C13" s="106" t="s">
        <v>88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</row>
    <row r="14" spans="2:13" x14ac:dyDescent="0.3">
      <c r="B14" s="104" t="s">
        <v>5</v>
      </c>
      <c r="C14" s="55" t="s">
        <v>89</v>
      </c>
    </row>
    <row r="18" spans="2:3" x14ac:dyDescent="0.3">
      <c r="C18" s="55" t="s">
        <v>75</v>
      </c>
    </row>
    <row r="24" spans="2:3" x14ac:dyDescent="0.3">
      <c r="B24" s="101" t="s">
        <v>53</v>
      </c>
    </row>
  </sheetData>
  <mergeCells count="2">
    <mergeCell ref="C12:M12"/>
    <mergeCell ref="C13:M13"/>
  </mergeCells>
  <hyperlinks>
    <hyperlink ref="B7" location="'Derechos de Garantía'!B7" display="Tabla 1" xr:uid="{7947E495-7870-42C0-BC92-4709568B239D}"/>
    <hyperlink ref="B8" location="'Derechos de Garantía'!B28" display="Tabla 2" xr:uid="{7BA6A616-F2CB-4508-8E3A-A1650657F6AC}"/>
    <hyperlink ref="B12" location="'Solicitudes y Curses'!A1" display="Tabla 3" xr:uid="{04837B6A-4592-41B1-BFFC-919781E87048}"/>
    <hyperlink ref="B13" location="'Solicitudes y Curses'!B23" display="Tabla 4" xr:uid="{F3883C6D-147E-4EBB-842F-DF89F82CC56F}"/>
    <hyperlink ref="B14" location="Detalle!A1" display="Tabla 5" xr:uid="{22B90230-A923-4443-B76F-BF178170868E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62940-A14D-4583-945F-7AF9C098A2D2}">
  <sheetPr>
    <tabColor theme="9"/>
  </sheetPr>
  <dimension ref="B2:L51"/>
  <sheetViews>
    <sheetView showGridLines="0" topLeftCell="A13" zoomScale="85" zoomScaleNormal="85" workbookViewId="0">
      <selection activeCell="H5" sqref="H5"/>
    </sheetView>
  </sheetViews>
  <sheetFormatPr baseColWidth="10" defaultRowHeight="14.4" x14ac:dyDescent="0.3"/>
  <cols>
    <col min="1" max="1" width="3.5546875" style="55" customWidth="1"/>
    <col min="2" max="2" width="42.44140625" style="55" bestFit="1" customWidth="1"/>
    <col min="3" max="3" width="14.44140625" style="55" bestFit="1" customWidth="1"/>
    <col min="4" max="4" width="24.44140625" style="55" customWidth="1"/>
    <col min="5" max="5" width="11.5546875" style="55"/>
    <col min="6" max="6" width="5.44140625" style="55" customWidth="1"/>
    <col min="7" max="16384" width="11.5546875" style="55"/>
  </cols>
  <sheetData>
    <row r="2" spans="2:5" x14ac:dyDescent="0.3">
      <c r="B2" s="87" t="s">
        <v>58</v>
      </c>
    </row>
    <row r="4" spans="2:5" x14ac:dyDescent="0.3">
      <c r="B4" s="87" t="s">
        <v>59</v>
      </c>
    </row>
    <row r="5" spans="2:5" x14ac:dyDescent="0.3">
      <c r="B5" s="88" t="s">
        <v>60</v>
      </c>
      <c r="C5" s="89"/>
      <c r="D5" s="89"/>
      <c r="E5" s="89"/>
    </row>
    <row r="6" spans="2:5" x14ac:dyDescent="0.3">
      <c r="B6" s="89" t="s">
        <v>61</v>
      </c>
      <c r="C6" s="89"/>
      <c r="D6" s="89"/>
      <c r="E6" s="89"/>
    </row>
    <row r="8" spans="2:5" ht="31.2" x14ac:dyDescent="0.3">
      <c r="B8" s="90" t="s">
        <v>2</v>
      </c>
      <c r="C8" s="91" t="s">
        <v>62</v>
      </c>
      <c r="D8" s="92" t="s">
        <v>63</v>
      </c>
      <c r="E8" s="91" t="s">
        <v>64</v>
      </c>
    </row>
    <row r="9" spans="2:5" x14ac:dyDescent="0.3">
      <c r="B9" s="93" t="s">
        <v>65</v>
      </c>
      <c r="C9" s="93">
        <v>30500000</v>
      </c>
      <c r="D9" s="93">
        <v>29094255.711799998</v>
      </c>
      <c r="E9" s="94">
        <v>0.9539100233377048</v>
      </c>
    </row>
    <row r="10" spans="2:5" x14ac:dyDescent="0.3">
      <c r="B10" s="93" t="s">
        <v>66</v>
      </c>
      <c r="C10" s="93">
        <v>1370721.50134</v>
      </c>
      <c r="D10" s="93">
        <v>688147.96870000008</v>
      </c>
      <c r="E10" s="94">
        <v>0.50203339484153076</v>
      </c>
    </row>
    <row r="11" spans="2:5" x14ac:dyDescent="0.3">
      <c r="B11" s="93" t="s">
        <v>67</v>
      </c>
      <c r="C11" s="93">
        <v>24100000</v>
      </c>
      <c r="D11" s="93">
        <v>22406042.943400003</v>
      </c>
      <c r="E11" s="94">
        <v>0.9297113254522823</v>
      </c>
    </row>
    <row r="12" spans="2:5" x14ac:dyDescent="0.3">
      <c r="B12" s="93" t="s">
        <v>68</v>
      </c>
      <c r="C12" s="93">
        <v>15073000</v>
      </c>
      <c r="D12" s="93">
        <v>13095375.0288</v>
      </c>
      <c r="E12" s="94">
        <v>0.86879685721488753</v>
      </c>
    </row>
    <row r="13" spans="2:5" x14ac:dyDescent="0.3">
      <c r="B13" s="93" t="s">
        <v>69</v>
      </c>
      <c r="C13" s="93">
        <v>44300000</v>
      </c>
      <c r="D13" s="93">
        <v>41831903.777700007</v>
      </c>
      <c r="E13" s="94">
        <v>0.94428676699097081</v>
      </c>
    </row>
    <row r="14" spans="2:5" x14ac:dyDescent="0.3">
      <c r="B14" s="93" t="s">
        <v>70</v>
      </c>
      <c r="C14" s="93">
        <v>17976100.035999998</v>
      </c>
      <c r="D14" s="93">
        <v>15610496.2031</v>
      </c>
      <c r="E14" s="94">
        <v>0.86840283330853185</v>
      </c>
    </row>
    <row r="15" spans="2:5" x14ac:dyDescent="0.3">
      <c r="B15" s="93" t="s">
        <v>71</v>
      </c>
      <c r="C15" s="93">
        <v>948000</v>
      </c>
      <c r="D15" s="93">
        <v>743220.29820000008</v>
      </c>
      <c r="E15" s="94">
        <v>0.78398765632911405</v>
      </c>
    </row>
    <row r="16" spans="2:5" x14ac:dyDescent="0.3">
      <c r="B16" s="93" t="s">
        <v>72</v>
      </c>
      <c r="C16" s="93">
        <v>42322500.100000001</v>
      </c>
      <c r="D16" s="93">
        <v>39078386.383399993</v>
      </c>
      <c r="E16" s="94">
        <v>0.92334777697596349</v>
      </c>
    </row>
    <row r="17" spans="2:12" x14ac:dyDescent="0.3">
      <c r="B17" s="93" t="s">
        <v>73</v>
      </c>
      <c r="C17" s="93">
        <v>1528000</v>
      </c>
      <c r="D17" s="93">
        <v>929000.21790000005</v>
      </c>
      <c r="E17" s="94">
        <v>0.60798443579842931</v>
      </c>
    </row>
    <row r="18" spans="2:12" x14ac:dyDescent="0.3">
      <c r="B18" s="93" t="s">
        <v>74</v>
      </c>
      <c r="C18" s="93">
        <v>441933.33600000001</v>
      </c>
      <c r="D18" s="93">
        <v>282114.32150000002</v>
      </c>
      <c r="E18" s="94">
        <v>0.63836397600926853</v>
      </c>
    </row>
    <row r="19" spans="2:12" x14ac:dyDescent="0.3">
      <c r="B19" s="93" t="s">
        <v>0</v>
      </c>
      <c r="C19" s="93">
        <v>63537.360000000008</v>
      </c>
      <c r="D19" s="93">
        <v>31551.584900000002</v>
      </c>
      <c r="E19" s="94">
        <v>0.4965831897957359</v>
      </c>
    </row>
    <row r="20" spans="2:12" ht="15.6" x14ac:dyDescent="0.3">
      <c r="B20" s="95" t="s">
        <v>4</v>
      </c>
      <c r="C20" s="95">
        <v>178623792.33333999</v>
      </c>
      <c r="D20" s="95">
        <v>163790494.43939999</v>
      </c>
      <c r="E20" s="96">
        <v>0.91695788282079049</v>
      </c>
    </row>
    <row r="21" spans="2:12" x14ac:dyDescent="0.3">
      <c r="L21" s="55" t="s">
        <v>75</v>
      </c>
    </row>
    <row r="22" spans="2:12" x14ac:dyDescent="0.3">
      <c r="B22" s="97" t="s">
        <v>90</v>
      </c>
    </row>
    <row r="23" spans="2:12" x14ac:dyDescent="0.3">
      <c r="B23" s="97"/>
    </row>
    <row r="24" spans="2:12" x14ac:dyDescent="0.3">
      <c r="B24" s="87" t="s">
        <v>76</v>
      </c>
    </row>
    <row r="25" spans="2:12" x14ac:dyDescent="0.3">
      <c r="B25" s="88" t="s">
        <v>77</v>
      </c>
      <c r="C25" s="89"/>
      <c r="D25" s="89"/>
      <c r="E25" s="89"/>
    </row>
    <row r="26" spans="2:12" x14ac:dyDescent="0.3">
      <c r="B26" s="89" t="s">
        <v>61</v>
      </c>
      <c r="C26" s="89"/>
      <c r="D26" s="89"/>
      <c r="E26" s="89"/>
    </row>
    <row r="28" spans="2:12" ht="31.2" x14ac:dyDescent="0.3">
      <c r="B28" s="90" t="s">
        <v>78</v>
      </c>
      <c r="C28" s="91" t="s">
        <v>62</v>
      </c>
      <c r="D28" s="92" t="s">
        <v>63</v>
      </c>
      <c r="E28" s="92" t="s">
        <v>64</v>
      </c>
    </row>
    <row r="29" spans="2:12" x14ac:dyDescent="0.3">
      <c r="B29" s="93" t="s">
        <v>79</v>
      </c>
      <c r="C29" s="98">
        <v>52777798.060500003</v>
      </c>
      <c r="D29" s="98">
        <v>50218534.785900004</v>
      </c>
      <c r="E29" s="99">
        <v>0.95150871448508945</v>
      </c>
    </row>
    <row r="30" spans="2:12" x14ac:dyDescent="0.3">
      <c r="B30" s="93" t="s">
        <v>1</v>
      </c>
      <c r="C30" s="98">
        <v>50154239.299500003</v>
      </c>
      <c r="D30" s="98">
        <v>46967510.324500002</v>
      </c>
      <c r="E30" s="99">
        <v>0.93646142341088656</v>
      </c>
    </row>
    <row r="31" spans="2:12" x14ac:dyDescent="0.3">
      <c r="B31" s="93" t="s">
        <v>80</v>
      </c>
      <c r="C31" s="98">
        <v>58075000</v>
      </c>
      <c r="D31" s="98">
        <v>54104028.954799995</v>
      </c>
      <c r="E31" s="99">
        <v>0.93162339999655608</v>
      </c>
    </row>
    <row r="32" spans="2:12" x14ac:dyDescent="0.3">
      <c r="B32" s="93" t="s">
        <v>81</v>
      </c>
      <c r="C32" s="98">
        <v>17616754.973340001</v>
      </c>
      <c r="D32" s="98">
        <v>12500420.374199998</v>
      </c>
      <c r="E32" s="99">
        <v>0.70957565074369733</v>
      </c>
    </row>
    <row r="33" spans="2:5" ht="15.6" x14ac:dyDescent="0.3">
      <c r="B33" s="95" t="s">
        <v>4</v>
      </c>
      <c r="C33" s="95">
        <v>178623792.33334002</v>
      </c>
      <c r="D33" s="95">
        <v>163790494.43939999</v>
      </c>
      <c r="E33" s="96">
        <v>0.91695788282079038</v>
      </c>
    </row>
    <row r="35" spans="2:5" x14ac:dyDescent="0.3">
      <c r="B35" s="89" t="s">
        <v>82</v>
      </c>
      <c r="C35" s="89"/>
      <c r="D35" s="89"/>
      <c r="E35" s="89"/>
    </row>
    <row r="37" spans="2:5" ht="31.2" x14ac:dyDescent="0.3">
      <c r="B37" s="90" t="s">
        <v>78</v>
      </c>
      <c r="C37" s="91" t="s">
        <v>62</v>
      </c>
      <c r="D37" s="92" t="s">
        <v>63</v>
      </c>
      <c r="E37" s="92" t="s">
        <v>64</v>
      </c>
    </row>
    <row r="38" spans="2:5" x14ac:dyDescent="0.3">
      <c r="B38" s="93" t="s">
        <v>79</v>
      </c>
      <c r="C38" s="94">
        <v>0.29546902666811792</v>
      </c>
      <c r="D38" s="94">
        <v>0.30660225404277114</v>
      </c>
      <c r="E38" s="99">
        <v>0.95150871448508945</v>
      </c>
    </row>
    <row r="39" spans="2:5" x14ac:dyDescent="0.3">
      <c r="B39" s="93" t="s">
        <v>1</v>
      </c>
      <c r="C39" s="94">
        <v>0.28078140456174128</v>
      </c>
      <c r="D39" s="94">
        <v>0.28675357800984763</v>
      </c>
      <c r="E39" s="99">
        <v>0.93646142341088656</v>
      </c>
    </row>
    <row r="40" spans="2:5" x14ac:dyDescent="0.3">
      <c r="B40" s="93" t="s">
        <v>80</v>
      </c>
      <c r="C40" s="94">
        <v>0.32512466139797846</v>
      </c>
      <c r="D40" s="94">
        <v>0.33032459630810668</v>
      </c>
      <c r="E40" s="99">
        <v>0.93162339999655608</v>
      </c>
    </row>
    <row r="41" spans="2:5" x14ac:dyDescent="0.3">
      <c r="B41" s="93" t="s">
        <v>81</v>
      </c>
      <c r="C41" s="94">
        <v>9.8624907372162229E-2</v>
      </c>
      <c r="D41" s="94">
        <v>7.6319571639274608E-2</v>
      </c>
      <c r="E41" s="99">
        <v>0.70957565074369733</v>
      </c>
    </row>
    <row r="42" spans="2:5" ht="15.6" x14ac:dyDescent="0.3">
      <c r="B42" s="95" t="s">
        <v>83</v>
      </c>
      <c r="C42" s="100">
        <v>1</v>
      </c>
      <c r="D42" s="100">
        <v>1</v>
      </c>
      <c r="E42" s="100">
        <f>+D33/C33</f>
        <v>0.91695788282079038</v>
      </c>
    </row>
    <row r="49" spans="2:2" x14ac:dyDescent="0.3">
      <c r="B49" s="97" t="s">
        <v>90</v>
      </c>
    </row>
    <row r="51" spans="2:2" x14ac:dyDescent="0.3">
      <c r="B51" s="101" t="s">
        <v>53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C5744-9852-44A3-8EE9-8C05026BBACC}">
  <dimension ref="B1:X68"/>
  <sheetViews>
    <sheetView topLeftCell="B7" zoomScale="80" zoomScaleNormal="80" workbookViewId="0">
      <selection activeCell="B47" sqref="B47:V47"/>
    </sheetView>
  </sheetViews>
  <sheetFormatPr baseColWidth="10" defaultColWidth="11.44140625" defaultRowHeight="14.4" x14ac:dyDescent="0.3"/>
  <cols>
    <col min="1" max="1" width="11.44140625" style="6"/>
    <col min="2" max="2" width="28.77734375" style="6" customWidth="1"/>
    <col min="3" max="3" width="11.44140625" style="6"/>
    <col min="4" max="4" width="18.5546875" style="6" bestFit="1" customWidth="1"/>
    <col min="5" max="5" width="8.77734375" style="6" bestFit="1" customWidth="1"/>
    <col min="6" max="6" width="16.77734375" style="6" bestFit="1" customWidth="1"/>
    <col min="7" max="7" width="8.77734375" style="6" bestFit="1" customWidth="1"/>
    <col min="8" max="8" width="18.5546875" style="6" bestFit="1" customWidth="1"/>
    <col min="9" max="9" width="8.77734375" style="6" bestFit="1" customWidth="1"/>
    <col min="10" max="10" width="18.5546875" style="6" bestFit="1" customWidth="1"/>
    <col min="11" max="11" width="8.77734375" style="6" bestFit="1" customWidth="1"/>
    <col min="12" max="12" width="15.77734375" style="6" bestFit="1" customWidth="1"/>
    <col min="13" max="13" width="9.21875" style="15" bestFit="1" customWidth="1"/>
    <col min="14" max="14" width="19.21875" style="15" bestFit="1" customWidth="1"/>
    <col min="15" max="15" width="9.5546875" style="6" bestFit="1" customWidth="1"/>
    <col min="16" max="16" width="18.5546875" style="6" bestFit="1" customWidth="1"/>
    <col min="17" max="17" width="8.77734375" style="6" bestFit="1" customWidth="1"/>
    <col min="18" max="18" width="16.77734375" style="6" bestFit="1" customWidth="1"/>
    <col min="19" max="19" width="8.77734375" style="6" bestFit="1" customWidth="1"/>
    <col min="20" max="20" width="16.77734375" style="6" bestFit="1" customWidth="1"/>
    <col min="21" max="21" width="8.77734375" style="6" bestFit="1" customWidth="1"/>
    <col min="22" max="22" width="16.77734375" style="6" bestFit="1" customWidth="1"/>
    <col min="23" max="23" width="9.21875" style="15" bestFit="1" customWidth="1"/>
    <col min="24" max="24" width="19.21875" style="15" bestFit="1" customWidth="1"/>
    <col min="25" max="16384" width="11.44140625" style="6"/>
  </cols>
  <sheetData>
    <row r="1" spans="2:24" x14ac:dyDescent="0.3">
      <c r="B1" s="7" t="s">
        <v>93</v>
      </c>
    </row>
    <row r="2" spans="2:24" x14ac:dyDescent="0.3">
      <c r="B2" s="7"/>
    </row>
    <row r="3" spans="2:24" x14ac:dyDescent="0.3">
      <c r="B3" s="7" t="s">
        <v>51</v>
      </c>
    </row>
    <row r="4" spans="2:24" x14ac:dyDescent="0.3">
      <c r="B4" s="56" t="s">
        <v>47</v>
      </c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2:24" x14ac:dyDescent="0.3">
      <c r="B5" s="67" t="s">
        <v>2</v>
      </c>
      <c r="C5" s="69" t="s">
        <v>6</v>
      </c>
      <c r="D5" s="69"/>
      <c r="E5" s="71" t="s">
        <v>7</v>
      </c>
      <c r="F5" s="77"/>
      <c r="G5" s="69" t="s">
        <v>8</v>
      </c>
      <c r="H5" s="69"/>
      <c r="I5" s="59" t="s">
        <v>9</v>
      </c>
      <c r="J5" s="57"/>
      <c r="K5" s="57"/>
      <c r="L5" s="57"/>
      <c r="M5" s="57"/>
      <c r="N5" s="58"/>
      <c r="O5" s="57" t="s">
        <v>10</v>
      </c>
      <c r="P5" s="58"/>
      <c r="Q5" s="59" t="s">
        <v>11</v>
      </c>
      <c r="R5" s="57"/>
      <c r="S5" s="57"/>
      <c r="T5" s="57"/>
      <c r="U5" s="57"/>
      <c r="V5" s="57"/>
      <c r="W5" s="57"/>
      <c r="X5" s="58"/>
    </row>
    <row r="6" spans="2:24" x14ac:dyDescent="0.3">
      <c r="B6" s="67"/>
      <c r="C6" s="70"/>
      <c r="D6" s="70"/>
      <c r="E6" s="71"/>
      <c r="F6" s="77"/>
      <c r="G6" s="70"/>
      <c r="H6" s="70"/>
      <c r="I6" s="60" t="s">
        <v>12</v>
      </c>
      <c r="J6" s="61"/>
      <c r="K6" s="61" t="s">
        <v>13</v>
      </c>
      <c r="L6" s="61"/>
      <c r="M6" s="62" t="s">
        <v>4</v>
      </c>
      <c r="N6" s="63"/>
      <c r="O6" s="61" t="s">
        <v>14</v>
      </c>
      <c r="P6" s="66"/>
      <c r="Q6" s="60" t="s">
        <v>15</v>
      </c>
      <c r="R6" s="61"/>
      <c r="S6" s="61" t="s">
        <v>16</v>
      </c>
      <c r="T6" s="61"/>
      <c r="U6" s="61" t="s">
        <v>17</v>
      </c>
      <c r="V6" s="61"/>
      <c r="W6" s="62" t="s">
        <v>4</v>
      </c>
      <c r="X6" s="63"/>
    </row>
    <row r="7" spans="2:24" x14ac:dyDescent="0.3">
      <c r="B7" s="67"/>
      <c r="C7" s="70"/>
      <c r="D7" s="70"/>
      <c r="E7" s="73"/>
      <c r="F7" s="74"/>
      <c r="G7" s="70"/>
      <c r="H7" s="70"/>
      <c r="I7" s="60"/>
      <c r="J7" s="61"/>
      <c r="K7" s="61"/>
      <c r="L7" s="61"/>
      <c r="M7" s="64"/>
      <c r="N7" s="65"/>
      <c r="O7" s="61"/>
      <c r="P7" s="66"/>
      <c r="Q7" s="60"/>
      <c r="R7" s="61"/>
      <c r="S7" s="61"/>
      <c r="T7" s="61"/>
      <c r="U7" s="61"/>
      <c r="V7" s="61"/>
      <c r="W7" s="64"/>
      <c r="X7" s="65"/>
    </row>
    <row r="8" spans="2:24" x14ac:dyDescent="0.3">
      <c r="B8" s="68"/>
      <c r="C8" s="18" t="s">
        <v>18</v>
      </c>
      <c r="D8" s="18" t="s">
        <v>19</v>
      </c>
      <c r="E8" s="19" t="s">
        <v>18</v>
      </c>
      <c r="F8" s="20" t="s">
        <v>19</v>
      </c>
      <c r="G8" s="18" t="s">
        <v>18</v>
      </c>
      <c r="H8" s="18" t="s">
        <v>19</v>
      </c>
      <c r="I8" s="19" t="s">
        <v>18</v>
      </c>
      <c r="J8" s="18" t="s">
        <v>19</v>
      </c>
      <c r="K8" s="18" t="s">
        <v>18</v>
      </c>
      <c r="L8" s="18" t="s">
        <v>19</v>
      </c>
      <c r="M8" s="21" t="s">
        <v>18</v>
      </c>
      <c r="N8" s="22" t="s">
        <v>19</v>
      </c>
      <c r="O8" s="18" t="s">
        <v>18</v>
      </c>
      <c r="P8" s="20" t="s">
        <v>19</v>
      </c>
      <c r="Q8" s="19" t="s">
        <v>18</v>
      </c>
      <c r="R8" s="18" t="s">
        <v>19</v>
      </c>
      <c r="S8" s="18" t="s">
        <v>18</v>
      </c>
      <c r="T8" s="18" t="s">
        <v>19</v>
      </c>
      <c r="U8" s="18" t="s">
        <v>18</v>
      </c>
      <c r="V8" s="18" t="s">
        <v>19</v>
      </c>
      <c r="W8" s="21" t="s">
        <v>18</v>
      </c>
      <c r="X8" s="22" t="s">
        <v>19</v>
      </c>
    </row>
    <row r="9" spans="2:24" x14ac:dyDescent="0.3">
      <c r="B9" s="1" t="s">
        <v>20</v>
      </c>
      <c r="C9" s="2">
        <v>26228</v>
      </c>
      <c r="D9" s="2">
        <v>60746297.446746089</v>
      </c>
      <c r="E9" s="3">
        <v>627</v>
      </c>
      <c r="F9" s="4">
        <v>927826.1568892803</v>
      </c>
      <c r="G9" s="2">
        <v>716</v>
      </c>
      <c r="H9" s="2">
        <v>7914618.4840266136</v>
      </c>
      <c r="I9" s="3">
        <v>2428</v>
      </c>
      <c r="J9" s="28">
        <v>8560025.5956047755</v>
      </c>
      <c r="K9" s="28">
        <v>0</v>
      </c>
      <c r="L9" s="28">
        <v>0</v>
      </c>
      <c r="M9" s="29">
        <v>2428</v>
      </c>
      <c r="N9" s="5">
        <v>8560025.5956047755</v>
      </c>
      <c r="O9" s="28">
        <v>21652</v>
      </c>
      <c r="P9" s="4">
        <v>38343446.481701896</v>
      </c>
      <c r="Q9" s="3">
        <v>12</v>
      </c>
      <c r="R9" s="28">
        <v>149476.10194200464</v>
      </c>
      <c r="S9" s="28">
        <v>144</v>
      </c>
      <c r="T9" s="28">
        <v>813582.04670065478</v>
      </c>
      <c r="U9" s="28">
        <v>649</v>
      </c>
      <c r="V9" s="28">
        <v>4037322.5798808648</v>
      </c>
      <c r="W9" s="29">
        <v>805</v>
      </c>
      <c r="X9" s="5">
        <v>5000380.7285235245</v>
      </c>
    </row>
    <row r="10" spans="2:24" x14ac:dyDescent="0.3">
      <c r="B10" s="1" t="s">
        <v>21</v>
      </c>
      <c r="C10" s="2">
        <v>333</v>
      </c>
      <c r="D10" s="2">
        <v>2124184.2751140753</v>
      </c>
      <c r="E10" s="3">
        <v>7</v>
      </c>
      <c r="F10" s="4">
        <v>37107.7036289592</v>
      </c>
      <c r="G10" s="2">
        <v>72</v>
      </c>
      <c r="H10" s="2">
        <v>462260.94276563538</v>
      </c>
      <c r="I10" s="3">
        <v>32</v>
      </c>
      <c r="J10" s="28">
        <v>250799.29645187635</v>
      </c>
      <c r="K10" s="28">
        <v>0</v>
      </c>
      <c r="L10" s="28">
        <v>0</v>
      </c>
      <c r="M10" s="29">
        <v>32</v>
      </c>
      <c r="N10" s="5">
        <v>250799.29645187635</v>
      </c>
      <c r="O10" s="28">
        <v>140</v>
      </c>
      <c r="P10" s="4">
        <v>849498.20977106807</v>
      </c>
      <c r="Q10" s="3">
        <v>21</v>
      </c>
      <c r="R10" s="28">
        <v>167942.84647097028</v>
      </c>
      <c r="S10" s="28">
        <v>16</v>
      </c>
      <c r="T10" s="28">
        <v>89859.875736230781</v>
      </c>
      <c r="U10" s="28">
        <v>45</v>
      </c>
      <c r="V10" s="28">
        <v>266715.40028933552</v>
      </c>
      <c r="W10" s="29">
        <v>82</v>
      </c>
      <c r="X10" s="5">
        <v>524518.12249653658</v>
      </c>
    </row>
    <row r="11" spans="2:24" x14ac:dyDescent="0.3">
      <c r="B11" s="6" t="s">
        <v>22</v>
      </c>
      <c r="C11" s="2">
        <v>149818</v>
      </c>
      <c r="D11" s="2">
        <v>104493186.16468014</v>
      </c>
      <c r="E11" s="3">
        <v>0</v>
      </c>
      <c r="F11" s="4">
        <v>0</v>
      </c>
      <c r="G11" s="2">
        <v>27352</v>
      </c>
      <c r="H11" s="2">
        <v>33246413.797236539</v>
      </c>
      <c r="I11" s="3">
        <v>36374</v>
      </c>
      <c r="J11" s="28">
        <v>20192045.21523165</v>
      </c>
      <c r="K11" s="28">
        <v>1998</v>
      </c>
      <c r="L11" s="28">
        <v>1305198.2920003457</v>
      </c>
      <c r="M11" s="29">
        <v>38372</v>
      </c>
      <c r="N11" s="5">
        <v>21497243.507231995</v>
      </c>
      <c r="O11" s="28">
        <v>60528</v>
      </c>
      <c r="P11" s="4">
        <v>29355616.241118535</v>
      </c>
      <c r="Q11" s="3">
        <v>0</v>
      </c>
      <c r="R11" s="28">
        <v>0</v>
      </c>
      <c r="S11" s="28">
        <v>18290</v>
      </c>
      <c r="T11" s="28">
        <v>12510392.86915371</v>
      </c>
      <c r="U11" s="28">
        <v>5276</v>
      </c>
      <c r="V11" s="28">
        <v>7883519.7499393728</v>
      </c>
      <c r="W11" s="29">
        <v>23566</v>
      </c>
      <c r="X11" s="5">
        <v>20393912.619093083</v>
      </c>
    </row>
    <row r="12" spans="2:24" x14ac:dyDescent="0.3">
      <c r="B12" s="1" t="s">
        <v>23</v>
      </c>
      <c r="C12" s="2">
        <v>8496</v>
      </c>
      <c r="D12" s="2">
        <v>32699178.092482846</v>
      </c>
      <c r="E12" s="3">
        <v>1499</v>
      </c>
      <c r="F12" s="4">
        <v>7312320.2013641689</v>
      </c>
      <c r="G12" s="2">
        <v>115</v>
      </c>
      <c r="H12" s="2">
        <v>144347.9237804283</v>
      </c>
      <c r="I12" s="3">
        <v>175</v>
      </c>
      <c r="J12" s="28">
        <v>572486.42540968303</v>
      </c>
      <c r="K12" s="28">
        <v>13</v>
      </c>
      <c r="L12" s="28">
        <v>67243.734163895482</v>
      </c>
      <c r="M12" s="29">
        <v>188</v>
      </c>
      <c r="N12" s="5">
        <v>639730.15957357851</v>
      </c>
      <c r="O12" s="28">
        <v>3482</v>
      </c>
      <c r="P12" s="4">
        <v>17712872.614584405</v>
      </c>
      <c r="Q12" s="3">
        <v>0</v>
      </c>
      <c r="R12" s="28">
        <v>0</v>
      </c>
      <c r="S12" s="28">
        <v>150</v>
      </c>
      <c r="T12" s="28">
        <v>2295801.9209943889</v>
      </c>
      <c r="U12" s="28">
        <v>3062</v>
      </c>
      <c r="V12" s="28">
        <v>4594105.2721858779</v>
      </c>
      <c r="W12" s="29">
        <v>3212</v>
      </c>
      <c r="X12" s="5">
        <v>6889907.1931802668</v>
      </c>
    </row>
    <row r="13" spans="2:24" x14ac:dyDescent="0.3">
      <c r="B13" s="6" t="s">
        <v>24</v>
      </c>
      <c r="C13" s="2">
        <v>27950</v>
      </c>
      <c r="D13" s="2">
        <v>79792008.774909198</v>
      </c>
      <c r="E13" s="3">
        <v>0</v>
      </c>
      <c r="F13" s="4">
        <v>0</v>
      </c>
      <c r="G13" s="2">
        <v>1894</v>
      </c>
      <c r="H13" s="2">
        <v>4074910.624719514</v>
      </c>
      <c r="I13" s="3">
        <v>8129</v>
      </c>
      <c r="J13" s="28">
        <v>15509336.361298721</v>
      </c>
      <c r="K13" s="28">
        <v>0</v>
      </c>
      <c r="L13" s="28">
        <v>0</v>
      </c>
      <c r="M13" s="29">
        <v>8129</v>
      </c>
      <c r="N13" s="5">
        <v>15509336.361298721</v>
      </c>
      <c r="O13" s="28">
        <v>16527</v>
      </c>
      <c r="P13" s="4">
        <v>56394577.387192577</v>
      </c>
      <c r="Q13" s="3">
        <v>0</v>
      </c>
      <c r="R13" s="28">
        <v>0</v>
      </c>
      <c r="S13" s="28">
        <v>537</v>
      </c>
      <c r="T13" s="28">
        <v>2689175.7355339192</v>
      </c>
      <c r="U13" s="28">
        <v>863</v>
      </c>
      <c r="V13" s="28">
        <v>1124008.6661644641</v>
      </c>
      <c r="W13" s="29">
        <v>1400</v>
      </c>
      <c r="X13" s="5">
        <v>3813184.4016983835</v>
      </c>
    </row>
    <row r="14" spans="2:24" x14ac:dyDescent="0.3">
      <c r="B14" s="6" t="s">
        <v>25</v>
      </c>
      <c r="C14" s="2">
        <v>422</v>
      </c>
      <c r="D14" s="2">
        <v>2499068.0385599565</v>
      </c>
      <c r="E14" s="3">
        <v>21</v>
      </c>
      <c r="F14" s="4">
        <v>55465.111093147658</v>
      </c>
      <c r="G14" s="2">
        <v>107</v>
      </c>
      <c r="H14" s="2">
        <v>454663.35762349016</v>
      </c>
      <c r="I14" s="3">
        <v>130</v>
      </c>
      <c r="J14" s="28">
        <v>945000.32055481081</v>
      </c>
      <c r="K14" s="28">
        <v>0</v>
      </c>
      <c r="L14" s="28">
        <v>0</v>
      </c>
      <c r="M14" s="29">
        <v>130</v>
      </c>
      <c r="N14" s="5">
        <v>945000.32055481081</v>
      </c>
      <c r="O14" s="28">
        <v>153</v>
      </c>
      <c r="P14" s="4">
        <v>1014289.6714452561</v>
      </c>
      <c r="Q14" s="3">
        <v>0</v>
      </c>
      <c r="R14" s="28">
        <v>0</v>
      </c>
      <c r="S14" s="28">
        <v>0</v>
      </c>
      <c r="T14" s="28">
        <v>0</v>
      </c>
      <c r="U14" s="28">
        <v>11</v>
      </c>
      <c r="V14" s="28">
        <v>29649.577843251485</v>
      </c>
      <c r="W14" s="29">
        <v>11</v>
      </c>
      <c r="X14" s="5">
        <v>29649.577843251485</v>
      </c>
    </row>
    <row r="15" spans="2:24" x14ac:dyDescent="0.3">
      <c r="B15" s="6" t="s">
        <v>26</v>
      </c>
      <c r="C15" s="2">
        <v>35524</v>
      </c>
      <c r="D15" s="2">
        <v>64646726.015949681</v>
      </c>
      <c r="E15" s="3">
        <v>0</v>
      </c>
      <c r="F15" s="4">
        <v>0</v>
      </c>
      <c r="G15" s="2">
        <v>0</v>
      </c>
      <c r="H15" s="2">
        <v>0</v>
      </c>
      <c r="I15" s="3">
        <v>665</v>
      </c>
      <c r="J15" s="28">
        <v>952905.38615704933</v>
      </c>
      <c r="K15" s="28">
        <v>1839</v>
      </c>
      <c r="L15" s="28">
        <v>2861234.2556020436</v>
      </c>
      <c r="M15" s="29">
        <v>2504</v>
      </c>
      <c r="N15" s="5">
        <v>3814139.6417590929</v>
      </c>
      <c r="O15" s="28">
        <v>25133</v>
      </c>
      <c r="P15" s="4">
        <v>51242269.787918143</v>
      </c>
      <c r="Q15" s="3">
        <v>0</v>
      </c>
      <c r="R15" s="28">
        <v>0</v>
      </c>
      <c r="S15" s="28">
        <v>2609</v>
      </c>
      <c r="T15" s="28">
        <v>0</v>
      </c>
      <c r="U15" s="28">
        <v>5278</v>
      </c>
      <c r="V15" s="28">
        <v>9590316.5862724502</v>
      </c>
      <c r="W15" s="29">
        <v>7887</v>
      </c>
      <c r="X15" s="5">
        <v>9590316.5862724502</v>
      </c>
    </row>
    <row r="16" spans="2:24" x14ac:dyDescent="0.3">
      <c r="B16" s="6" t="s">
        <v>27</v>
      </c>
      <c r="C16" s="2">
        <v>13059</v>
      </c>
      <c r="D16" s="2">
        <v>35842368.204342537</v>
      </c>
      <c r="E16" s="3">
        <v>0</v>
      </c>
      <c r="F16" s="4">
        <v>0</v>
      </c>
      <c r="G16" s="2">
        <v>207</v>
      </c>
      <c r="H16" s="2">
        <v>970855.36587847339</v>
      </c>
      <c r="I16" s="3">
        <v>4358</v>
      </c>
      <c r="J16" s="28">
        <v>8728396.8864371851</v>
      </c>
      <c r="K16" s="28">
        <v>0</v>
      </c>
      <c r="L16" s="28">
        <v>0</v>
      </c>
      <c r="M16" s="29">
        <v>4358</v>
      </c>
      <c r="N16" s="5">
        <v>8728396.8864371851</v>
      </c>
      <c r="O16" s="28">
        <v>6011</v>
      </c>
      <c r="P16" s="4">
        <v>19250976.70820871</v>
      </c>
      <c r="Q16" s="3">
        <v>0</v>
      </c>
      <c r="R16" s="28">
        <v>0</v>
      </c>
      <c r="S16" s="28">
        <v>550</v>
      </c>
      <c r="T16" s="28">
        <v>1041638.9692211633</v>
      </c>
      <c r="U16" s="28">
        <v>1933</v>
      </c>
      <c r="V16" s="28">
        <v>5850500.2745970068</v>
      </c>
      <c r="W16" s="29">
        <v>2483</v>
      </c>
      <c r="X16" s="5">
        <v>6892139.2438181704</v>
      </c>
    </row>
    <row r="17" spans="2:24" x14ac:dyDescent="0.3">
      <c r="B17" s="6" t="s">
        <v>28</v>
      </c>
      <c r="C17" s="2">
        <v>1178</v>
      </c>
      <c r="D17" s="2">
        <v>7284788.5803045547</v>
      </c>
      <c r="E17" s="3">
        <v>84</v>
      </c>
      <c r="F17" s="4">
        <v>1062268.5971615568</v>
      </c>
      <c r="G17" s="2">
        <v>245</v>
      </c>
      <c r="H17" s="2">
        <v>1806100.3073493461</v>
      </c>
      <c r="I17" s="3">
        <v>121</v>
      </c>
      <c r="J17" s="28">
        <v>607748.37443868071</v>
      </c>
      <c r="K17" s="28">
        <v>73</v>
      </c>
      <c r="L17" s="28">
        <v>157040.28367010169</v>
      </c>
      <c r="M17" s="29">
        <v>194</v>
      </c>
      <c r="N17" s="5">
        <v>764788.65810878237</v>
      </c>
      <c r="O17" s="28">
        <v>260</v>
      </c>
      <c r="P17" s="4">
        <v>1265045.5625806611</v>
      </c>
      <c r="Q17" s="3">
        <v>17</v>
      </c>
      <c r="R17" s="28">
        <v>122649.60052598862</v>
      </c>
      <c r="S17" s="28">
        <v>18</v>
      </c>
      <c r="T17" s="28">
        <v>29463.056789769005</v>
      </c>
      <c r="U17" s="28">
        <v>360</v>
      </c>
      <c r="V17" s="28">
        <v>2234472.7977884505</v>
      </c>
      <c r="W17" s="29">
        <v>395</v>
      </c>
      <c r="X17" s="5">
        <v>2386585.4551042081</v>
      </c>
    </row>
    <row r="18" spans="2:24" x14ac:dyDescent="0.3">
      <c r="B18" s="6" t="s">
        <v>29</v>
      </c>
      <c r="C18" s="2">
        <v>88</v>
      </c>
      <c r="D18" s="2">
        <v>918906.11367709818</v>
      </c>
      <c r="E18" s="3">
        <v>2</v>
      </c>
      <c r="F18" s="4">
        <v>27874.331364476395</v>
      </c>
      <c r="G18" s="2">
        <v>3</v>
      </c>
      <c r="H18" s="2">
        <v>85713.568945764913</v>
      </c>
      <c r="I18" s="3">
        <v>13</v>
      </c>
      <c r="J18" s="28">
        <v>140445.72449568365</v>
      </c>
      <c r="K18" s="28">
        <v>6</v>
      </c>
      <c r="L18" s="28">
        <v>36410.845344847286</v>
      </c>
      <c r="M18" s="29">
        <v>19</v>
      </c>
      <c r="N18" s="5">
        <v>176856.56984053092</v>
      </c>
      <c r="O18" s="28">
        <v>49</v>
      </c>
      <c r="P18" s="4">
        <v>401460.0574768713</v>
      </c>
      <c r="Q18" s="3">
        <v>3</v>
      </c>
      <c r="R18" s="28">
        <v>38327.205626155046</v>
      </c>
      <c r="S18" s="28">
        <v>0</v>
      </c>
      <c r="T18" s="28">
        <v>0</v>
      </c>
      <c r="U18" s="28">
        <v>12</v>
      </c>
      <c r="V18" s="28">
        <v>188674.38042329959</v>
      </c>
      <c r="W18" s="29">
        <v>15</v>
      </c>
      <c r="X18" s="5">
        <v>227001.58604945464</v>
      </c>
    </row>
    <row r="19" spans="2:24" x14ac:dyDescent="0.3">
      <c r="B19" s="6" t="s">
        <v>95</v>
      </c>
      <c r="C19" s="2">
        <v>154</v>
      </c>
      <c r="D19" s="2">
        <v>116627.96603791465</v>
      </c>
      <c r="E19" s="3">
        <v>24</v>
      </c>
      <c r="F19" s="4">
        <v>10142.772325248847</v>
      </c>
      <c r="G19" s="2">
        <v>0</v>
      </c>
      <c r="H19" s="2">
        <v>0</v>
      </c>
      <c r="I19" s="3">
        <v>7</v>
      </c>
      <c r="J19" s="28">
        <v>2578.3756512140662</v>
      </c>
      <c r="K19" s="28">
        <v>16</v>
      </c>
      <c r="L19" s="28">
        <v>28156.558969541715</v>
      </c>
      <c r="M19" s="29">
        <v>23</v>
      </c>
      <c r="N19" s="5">
        <v>30734.934620755783</v>
      </c>
      <c r="O19" s="28">
        <v>84</v>
      </c>
      <c r="P19" s="4">
        <v>37841.168436222135</v>
      </c>
      <c r="Q19" s="3">
        <v>0</v>
      </c>
      <c r="R19" s="28">
        <v>0</v>
      </c>
      <c r="S19" s="28">
        <v>11</v>
      </c>
      <c r="T19" s="28">
        <v>26654.829367280552</v>
      </c>
      <c r="U19" s="28">
        <v>12</v>
      </c>
      <c r="V19" s="28">
        <v>11254.261288407344</v>
      </c>
      <c r="W19" s="29">
        <v>23</v>
      </c>
      <c r="X19" s="5">
        <v>37909.090655687898</v>
      </c>
    </row>
    <row r="20" spans="2:24" x14ac:dyDescent="0.3">
      <c r="B20" s="7" t="s">
        <v>4</v>
      </c>
      <c r="C20" s="8">
        <f>+SUM(C9:C19)</f>
        <v>263250</v>
      </c>
      <c r="D20" s="8">
        <f>+SUM(D9:D19)</f>
        <v>391163339.67280412</v>
      </c>
      <c r="E20" s="9">
        <f t="shared" ref="E20:X20" si="0">+SUM(E9:E19)</f>
        <v>2264</v>
      </c>
      <c r="F20" s="10">
        <f t="shared" si="0"/>
        <v>9433004.873826839</v>
      </c>
      <c r="G20" s="8">
        <f t="shared" si="0"/>
        <v>30711</v>
      </c>
      <c r="H20" s="8">
        <f t="shared" si="0"/>
        <v>49159884.3723258</v>
      </c>
      <c r="I20" s="9">
        <f t="shared" si="0"/>
        <v>52432</v>
      </c>
      <c r="J20" s="30">
        <f t="shared" si="0"/>
        <v>56461767.961731322</v>
      </c>
      <c r="K20" s="30">
        <f t="shared" si="0"/>
        <v>3945</v>
      </c>
      <c r="L20" s="30">
        <f t="shared" si="0"/>
        <v>4455283.9697507741</v>
      </c>
      <c r="M20" s="31">
        <f t="shared" si="0"/>
        <v>56377</v>
      </c>
      <c r="N20" s="11">
        <f t="shared" si="0"/>
        <v>60917051.931482099</v>
      </c>
      <c r="O20" s="30">
        <f t="shared" si="0"/>
        <v>134019</v>
      </c>
      <c r="P20" s="10">
        <f t="shared" si="0"/>
        <v>215867893.89043438</v>
      </c>
      <c r="Q20" s="9">
        <f t="shared" si="0"/>
        <v>53</v>
      </c>
      <c r="R20" s="30">
        <f t="shared" si="0"/>
        <v>478395.75456511858</v>
      </c>
      <c r="S20" s="30">
        <f t="shared" si="0"/>
        <v>22325</v>
      </c>
      <c r="T20" s="30">
        <f t="shared" si="0"/>
        <v>19496569.303497117</v>
      </c>
      <c r="U20" s="30">
        <f t="shared" si="0"/>
        <v>17501</v>
      </c>
      <c r="V20" s="30">
        <f t="shared" si="0"/>
        <v>35810539.546672784</v>
      </c>
      <c r="W20" s="31">
        <f t="shared" si="0"/>
        <v>39879</v>
      </c>
      <c r="X20" s="11">
        <f t="shared" si="0"/>
        <v>55785504.604735009</v>
      </c>
    </row>
    <row r="21" spans="2:24" s="24" customFormat="1" x14ac:dyDescent="0.3">
      <c r="B21" s="24" t="s">
        <v>50</v>
      </c>
      <c r="D21" s="25">
        <f>+(D20*28700.24/813.25)/1000000</f>
        <v>13804.465696662774</v>
      </c>
      <c r="E21" s="27"/>
      <c r="F21" s="34">
        <f>+(F20*28700.24/813.25)/1000000</f>
        <v>332.89825244389795</v>
      </c>
      <c r="H21" s="25">
        <f>+(H20*28700.24/813.25)/1000000</f>
        <v>1734.8914600159853</v>
      </c>
      <c r="I21" s="27"/>
      <c r="J21" s="25">
        <f>+(J20*28706.94/812.19)/1000000</f>
        <v>1995.6470593966228</v>
      </c>
      <c r="K21" s="32"/>
      <c r="L21" s="25">
        <f>+(L20*28706.94/812.19)/1000000</f>
        <v>157.4724751629511</v>
      </c>
      <c r="M21" s="32"/>
      <c r="N21" s="34">
        <f>+(N20*28700.24/813.25)/1000000</f>
        <v>2149.8112640959116</v>
      </c>
      <c r="P21" s="25">
        <f>+(P20*28700.24/813.25)/1000000</f>
        <v>7618.1498468490636</v>
      </c>
      <c r="Q21" s="27"/>
      <c r="R21" s="25">
        <f>+(R20*28700.24/813.25)/1000000</f>
        <v>16.88296707162619</v>
      </c>
      <c r="S21" s="32"/>
      <c r="T21" s="25">
        <f>+(T20*28700.24/813.25)/1000000</f>
        <v>688.04945365754702</v>
      </c>
      <c r="U21" s="32"/>
      <c r="V21" s="25">
        <f>+(V20*28700.24/813.25)/1000000</f>
        <v>1263.7824525287429</v>
      </c>
      <c r="W21" s="32"/>
      <c r="X21" s="34">
        <f>+(X20*28700.24/813.25)/1000000</f>
        <v>1968.7148732579158</v>
      </c>
    </row>
    <row r="23" spans="2:24" x14ac:dyDescent="0.3">
      <c r="B23" s="6" t="s">
        <v>30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P23" s="26"/>
    </row>
    <row r="24" spans="2:24" x14ac:dyDescent="0.3">
      <c r="B24" s="13"/>
      <c r="C24" s="12"/>
      <c r="D24" s="12"/>
      <c r="E24" s="12"/>
      <c r="F24" s="12"/>
      <c r="G24" s="12"/>
      <c r="H24" s="12"/>
      <c r="I24" s="12"/>
      <c r="J24" s="12"/>
      <c r="K24" s="12"/>
      <c r="L24" s="12"/>
    </row>
    <row r="26" spans="2:24" x14ac:dyDescent="0.3">
      <c r="B26" s="7" t="s">
        <v>3</v>
      </c>
    </row>
    <row r="27" spans="2:24" x14ac:dyDescent="0.3">
      <c r="B27" s="56" t="s">
        <v>48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</row>
    <row r="28" spans="2:24" ht="15" customHeight="1" x14ac:dyDescent="0.3">
      <c r="B28" s="67" t="s">
        <v>31</v>
      </c>
      <c r="C28" s="69" t="s">
        <v>6</v>
      </c>
      <c r="D28" s="69"/>
      <c r="E28" s="71" t="s">
        <v>7</v>
      </c>
      <c r="F28" s="72"/>
      <c r="G28" s="73" t="s">
        <v>8</v>
      </c>
      <c r="H28" s="74"/>
      <c r="I28" s="59" t="s">
        <v>9</v>
      </c>
      <c r="J28" s="57"/>
      <c r="K28" s="57"/>
      <c r="L28" s="57"/>
      <c r="M28" s="57"/>
      <c r="N28" s="58"/>
      <c r="O28" s="59" t="s">
        <v>10</v>
      </c>
      <c r="P28" s="58"/>
      <c r="Q28" s="59" t="s">
        <v>11</v>
      </c>
      <c r="R28" s="57"/>
      <c r="S28" s="57"/>
      <c r="T28" s="57"/>
      <c r="U28" s="57"/>
      <c r="V28" s="57"/>
      <c r="W28" s="57"/>
      <c r="X28" s="58"/>
    </row>
    <row r="29" spans="2:24" ht="15" customHeight="1" x14ac:dyDescent="0.3">
      <c r="B29" s="67"/>
      <c r="C29" s="70"/>
      <c r="D29" s="70"/>
      <c r="E29" s="71"/>
      <c r="F29" s="72"/>
      <c r="G29" s="75"/>
      <c r="H29" s="76"/>
      <c r="I29" s="60" t="s">
        <v>12</v>
      </c>
      <c r="J29" s="61"/>
      <c r="K29" s="61" t="s">
        <v>13</v>
      </c>
      <c r="L29" s="61"/>
      <c r="M29" s="62" t="s">
        <v>4</v>
      </c>
      <c r="N29" s="63"/>
      <c r="O29" s="60" t="s">
        <v>14</v>
      </c>
      <c r="P29" s="66"/>
      <c r="Q29" s="60" t="s">
        <v>15</v>
      </c>
      <c r="R29" s="61"/>
      <c r="S29" s="61" t="s">
        <v>16</v>
      </c>
      <c r="T29" s="61"/>
      <c r="U29" s="61" t="s">
        <v>17</v>
      </c>
      <c r="V29" s="61"/>
      <c r="W29" s="62" t="s">
        <v>4</v>
      </c>
      <c r="X29" s="63"/>
    </row>
    <row r="30" spans="2:24" x14ac:dyDescent="0.3">
      <c r="B30" s="67"/>
      <c r="C30" s="70"/>
      <c r="D30" s="70"/>
      <c r="E30" s="73"/>
      <c r="F30" s="69"/>
      <c r="G30" s="75"/>
      <c r="H30" s="76"/>
      <c r="I30" s="60"/>
      <c r="J30" s="61"/>
      <c r="K30" s="61"/>
      <c r="L30" s="61"/>
      <c r="M30" s="64"/>
      <c r="N30" s="65"/>
      <c r="O30" s="60"/>
      <c r="P30" s="66"/>
      <c r="Q30" s="60"/>
      <c r="R30" s="61"/>
      <c r="S30" s="61"/>
      <c r="T30" s="61"/>
      <c r="U30" s="61"/>
      <c r="V30" s="61"/>
      <c r="W30" s="64"/>
      <c r="X30" s="65"/>
    </row>
    <row r="31" spans="2:24" x14ac:dyDescent="0.3">
      <c r="B31" s="68"/>
      <c r="C31" s="18" t="s">
        <v>18</v>
      </c>
      <c r="D31" s="18" t="s">
        <v>19</v>
      </c>
      <c r="E31" s="19" t="s">
        <v>18</v>
      </c>
      <c r="F31" s="18" t="s">
        <v>19</v>
      </c>
      <c r="G31" s="19" t="s">
        <v>18</v>
      </c>
      <c r="H31" s="20" t="s">
        <v>19</v>
      </c>
      <c r="I31" s="19" t="s">
        <v>18</v>
      </c>
      <c r="J31" s="18" t="s">
        <v>19</v>
      </c>
      <c r="K31" s="18" t="s">
        <v>18</v>
      </c>
      <c r="L31" s="18" t="s">
        <v>19</v>
      </c>
      <c r="M31" s="21" t="s">
        <v>18</v>
      </c>
      <c r="N31" s="22" t="s">
        <v>19</v>
      </c>
      <c r="O31" s="19" t="s">
        <v>18</v>
      </c>
      <c r="P31" s="20" t="s">
        <v>19</v>
      </c>
      <c r="Q31" s="19" t="s">
        <v>18</v>
      </c>
      <c r="R31" s="18" t="s">
        <v>19</v>
      </c>
      <c r="S31" s="18" t="s">
        <v>18</v>
      </c>
      <c r="T31" s="18" t="s">
        <v>19</v>
      </c>
      <c r="U31" s="18" t="s">
        <v>18</v>
      </c>
      <c r="V31" s="18" t="s">
        <v>19</v>
      </c>
      <c r="W31" s="21" t="s">
        <v>18</v>
      </c>
      <c r="X31" s="22" t="s">
        <v>19</v>
      </c>
    </row>
    <row r="32" spans="2:24" x14ac:dyDescent="0.3">
      <c r="B32" s="6" t="s">
        <v>32</v>
      </c>
      <c r="C32" s="2">
        <v>231583</v>
      </c>
      <c r="D32" s="2">
        <v>121606604.50051986</v>
      </c>
      <c r="E32" s="3">
        <v>1695</v>
      </c>
      <c r="F32" s="28">
        <v>2261103.9616045021</v>
      </c>
      <c r="G32" s="3">
        <v>27772</v>
      </c>
      <c r="H32" s="4">
        <v>19089910.614196952</v>
      </c>
      <c r="I32" s="3">
        <v>48234</v>
      </c>
      <c r="J32" s="28">
        <v>16016038.445706377</v>
      </c>
      <c r="K32" s="28">
        <v>3561</v>
      </c>
      <c r="L32" s="28">
        <v>2207289.7255214592</v>
      </c>
      <c r="M32" s="29">
        <v>51795</v>
      </c>
      <c r="N32" s="5">
        <v>18223328.171227831</v>
      </c>
      <c r="O32" s="3">
        <v>114979</v>
      </c>
      <c r="P32" s="4">
        <v>61589007.320705332</v>
      </c>
      <c r="Q32" s="3">
        <v>18</v>
      </c>
      <c r="R32" s="28">
        <v>56967.002331687821</v>
      </c>
      <c r="S32" s="28">
        <v>20423</v>
      </c>
      <c r="T32" s="28">
        <v>9082121.4371726513</v>
      </c>
      <c r="U32" s="28">
        <v>14901</v>
      </c>
      <c r="V32" s="28">
        <v>11304165.993280891</v>
      </c>
      <c r="W32" s="29">
        <v>35342</v>
      </c>
      <c r="X32" s="5">
        <v>20443254.432785232</v>
      </c>
    </row>
    <row r="33" spans="2:24" x14ac:dyDescent="0.3">
      <c r="B33" s="6" t="s">
        <v>1</v>
      </c>
      <c r="C33" s="2">
        <v>21915</v>
      </c>
      <c r="D33" s="2">
        <v>97869129.059547931</v>
      </c>
      <c r="E33" s="3">
        <v>381</v>
      </c>
      <c r="F33" s="28">
        <v>3091347.3586980458</v>
      </c>
      <c r="G33" s="3">
        <v>2158</v>
      </c>
      <c r="H33" s="4">
        <v>12059378.904566653</v>
      </c>
      <c r="I33" s="3">
        <v>2814</v>
      </c>
      <c r="J33" s="28">
        <v>11128910.927086323</v>
      </c>
      <c r="K33" s="28">
        <v>273</v>
      </c>
      <c r="L33" s="28">
        <v>1028761.9393775103</v>
      </c>
      <c r="M33" s="29">
        <v>3087</v>
      </c>
      <c r="N33" s="5">
        <v>12157672.866463834</v>
      </c>
      <c r="O33" s="3">
        <v>13299</v>
      </c>
      <c r="P33" s="4">
        <v>58149656.73652903</v>
      </c>
      <c r="Q33" s="3">
        <v>19</v>
      </c>
      <c r="R33" s="28">
        <v>93283.187806094982</v>
      </c>
      <c r="S33" s="28">
        <v>1086</v>
      </c>
      <c r="T33" s="28">
        <v>3170427.9337385329</v>
      </c>
      <c r="U33" s="28">
        <v>1885</v>
      </c>
      <c r="V33" s="28">
        <v>9147362.0717457402</v>
      </c>
      <c r="W33" s="29">
        <v>2990</v>
      </c>
      <c r="X33" s="5">
        <v>12411073.193290368</v>
      </c>
    </row>
    <row r="34" spans="2:24" x14ac:dyDescent="0.3">
      <c r="B34" s="6" t="s">
        <v>33</v>
      </c>
      <c r="C34" s="2">
        <v>8687</v>
      </c>
      <c r="D34" s="2">
        <v>133133358.9710748</v>
      </c>
      <c r="E34" s="3">
        <v>165</v>
      </c>
      <c r="F34" s="28">
        <v>3320714.1972680371</v>
      </c>
      <c r="G34" s="3">
        <v>703</v>
      </c>
      <c r="H34" s="4">
        <v>14081969.056426007</v>
      </c>
      <c r="I34" s="3">
        <v>1211</v>
      </c>
      <c r="J34" s="28">
        <v>19915704.765953176</v>
      </c>
      <c r="K34" s="28">
        <v>98</v>
      </c>
      <c r="L34" s="28">
        <v>849380.77190295269</v>
      </c>
      <c r="M34" s="29">
        <v>1309</v>
      </c>
      <c r="N34" s="5">
        <v>20765085.537856132</v>
      </c>
      <c r="O34" s="3">
        <v>5250</v>
      </c>
      <c r="P34" s="4">
        <v>77594255.27929382</v>
      </c>
      <c r="Q34" s="3">
        <v>14</v>
      </c>
      <c r="R34" s="28">
        <v>254936.30415634153</v>
      </c>
      <c r="S34" s="28">
        <v>606</v>
      </c>
      <c r="T34" s="28">
        <v>5696855.1702006673</v>
      </c>
      <c r="U34" s="28">
        <v>640</v>
      </c>
      <c r="V34" s="28">
        <v>11419543.425873788</v>
      </c>
      <c r="W34" s="29">
        <v>1260</v>
      </c>
      <c r="X34" s="5">
        <v>17371334.900230795</v>
      </c>
    </row>
    <row r="35" spans="2:24" x14ac:dyDescent="0.3">
      <c r="B35" s="6" t="s">
        <v>34</v>
      </c>
      <c r="C35" s="2">
        <v>1065</v>
      </c>
      <c r="D35" s="2">
        <v>38554247.14166154</v>
      </c>
      <c r="E35" s="3">
        <v>23</v>
      </c>
      <c r="F35" s="28">
        <v>759839.35625625425</v>
      </c>
      <c r="G35" s="3">
        <v>78</v>
      </c>
      <c r="H35" s="4">
        <v>3928625.7971361908</v>
      </c>
      <c r="I35" s="3">
        <v>173</v>
      </c>
      <c r="J35" s="28">
        <v>9401113.8229854498</v>
      </c>
      <c r="K35" s="28">
        <v>13</v>
      </c>
      <c r="L35" s="28">
        <v>369851.53294885339</v>
      </c>
      <c r="M35" s="29">
        <v>186</v>
      </c>
      <c r="N35" s="5">
        <v>9770965.3559343033</v>
      </c>
      <c r="O35" s="3">
        <v>491</v>
      </c>
      <c r="P35" s="4">
        <v>18534974.553906169</v>
      </c>
      <c r="Q35" s="3">
        <v>2</v>
      </c>
      <c r="R35" s="28">
        <v>73209.260270994244</v>
      </c>
      <c r="S35" s="28">
        <v>210</v>
      </c>
      <c r="T35" s="28">
        <v>1547164.7623852622</v>
      </c>
      <c r="U35" s="28">
        <v>75</v>
      </c>
      <c r="V35" s="28">
        <v>3939468.0557723558</v>
      </c>
      <c r="W35" s="29">
        <v>287</v>
      </c>
      <c r="X35" s="5">
        <v>5559842.0784286121</v>
      </c>
    </row>
    <row r="36" spans="2:24" x14ac:dyDescent="0.3">
      <c r="B36" s="7" t="s">
        <v>4</v>
      </c>
      <c r="C36" s="8">
        <f>+SUM(C32:C35)</f>
        <v>263250</v>
      </c>
      <c r="D36" s="8">
        <f t="shared" ref="D36:V36" si="1">+SUM(D32:D35)</f>
        <v>391163339.67280412</v>
      </c>
      <c r="E36" s="9">
        <f t="shared" si="1"/>
        <v>2264</v>
      </c>
      <c r="F36" s="30">
        <f t="shared" si="1"/>
        <v>9433004.873826839</v>
      </c>
      <c r="G36" s="9">
        <f t="shared" si="1"/>
        <v>30711</v>
      </c>
      <c r="H36" s="10">
        <f t="shared" si="1"/>
        <v>49159884.3723258</v>
      </c>
      <c r="I36" s="9">
        <f t="shared" si="1"/>
        <v>52432</v>
      </c>
      <c r="J36" s="30">
        <f t="shared" si="1"/>
        <v>56461767.961731322</v>
      </c>
      <c r="K36" s="30">
        <f t="shared" si="1"/>
        <v>3945</v>
      </c>
      <c r="L36" s="30">
        <f t="shared" si="1"/>
        <v>4455283.969750776</v>
      </c>
      <c r="M36" s="31">
        <f t="shared" si="1"/>
        <v>56377</v>
      </c>
      <c r="N36" s="11">
        <f t="shared" si="1"/>
        <v>60917051.931482106</v>
      </c>
      <c r="O36" s="9">
        <f t="shared" si="1"/>
        <v>134019</v>
      </c>
      <c r="P36" s="10">
        <f t="shared" si="1"/>
        <v>215867893.89043435</v>
      </c>
      <c r="Q36" s="9">
        <f>+SUM(Q32:Q35)</f>
        <v>53</v>
      </c>
      <c r="R36" s="30">
        <f t="shared" si="1"/>
        <v>478395.75456511858</v>
      </c>
      <c r="S36" s="30">
        <f t="shared" si="1"/>
        <v>22325</v>
      </c>
      <c r="T36" s="30">
        <f t="shared" si="1"/>
        <v>19496569.303497113</v>
      </c>
      <c r="U36" s="30">
        <f t="shared" si="1"/>
        <v>17501</v>
      </c>
      <c r="V36" s="30">
        <f t="shared" si="1"/>
        <v>35810539.546672776</v>
      </c>
      <c r="W36" s="31">
        <f>+SUM(W32:W35)</f>
        <v>39879</v>
      </c>
      <c r="X36" s="11">
        <f>+SUM(X32:X35)</f>
        <v>55785504.604735002</v>
      </c>
    </row>
    <row r="37" spans="2:24" s="24" customFormat="1" x14ac:dyDescent="0.3">
      <c r="B37" s="24" t="s">
        <v>50</v>
      </c>
      <c r="D37" s="25">
        <f>+(D36*28700.24/813.25)/1000000</f>
        <v>13804.465696662774</v>
      </c>
      <c r="E37" s="27"/>
      <c r="F37" s="34">
        <f>+(F36*28700.24/813.25)/1000000</f>
        <v>332.89825244389795</v>
      </c>
      <c r="H37" s="25">
        <f>+(H36*28700.24/813.25)/1000000</f>
        <v>1734.8914600159853</v>
      </c>
      <c r="I37" s="27"/>
      <c r="J37" s="25">
        <f>+(J36*28706.94/812.19)/1000000</f>
        <v>1995.6470593966228</v>
      </c>
      <c r="K37" s="32"/>
      <c r="L37" s="25">
        <f>+(L36*28706.94/812.19)/1000000</f>
        <v>157.47247516295121</v>
      </c>
      <c r="M37" s="32"/>
      <c r="N37" s="34">
        <f>+(N36*28700.24/813.25)/1000000</f>
        <v>2149.8112640959116</v>
      </c>
      <c r="P37" s="25">
        <f>+(P36*28700.24/813.25)/1000000</f>
        <v>7618.1498468490618</v>
      </c>
      <c r="Q37" s="27"/>
      <c r="R37" s="25">
        <f>+(R36*28700.24/813.25)/1000000</f>
        <v>16.88296707162619</v>
      </c>
      <c r="S37" s="32"/>
      <c r="T37" s="25">
        <f>+(T36*28700.24/813.25)/1000000</f>
        <v>688.04945365754691</v>
      </c>
      <c r="U37" s="32"/>
      <c r="V37" s="25">
        <f>+(V36*28700.24/813.25)/1000000</f>
        <v>1263.7824525287429</v>
      </c>
      <c r="W37" s="32"/>
      <c r="X37" s="34">
        <f>+(X36*28700.24/813.25)/1000000</f>
        <v>1968.7148732579155</v>
      </c>
    </row>
    <row r="38" spans="2:24" x14ac:dyDescent="0.3">
      <c r="P38" s="26"/>
    </row>
    <row r="39" spans="2:24" x14ac:dyDescent="0.3">
      <c r="B39" s="6" t="s">
        <v>30</v>
      </c>
      <c r="P39" s="26"/>
    </row>
    <row r="41" spans="2:24" x14ac:dyDescent="0.3">
      <c r="C41" s="26"/>
    </row>
    <row r="42" spans="2:24" x14ac:dyDescent="0.3">
      <c r="B42" s="6" t="s">
        <v>35</v>
      </c>
    </row>
    <row r="43" spans="2:24" x14ac:dyDescent="0.3">
      <c r="B43" s="6" t="s">
        <v>57</v>
      </c>
    </row>
    <row r="44" spans="2:24" x14ac:dyDescent="0.3">
      <c r="B44" s="6" t="s">
        <v>54</v>
      </c>
    </row>
    <row r="45" spans="2:24" x14ac:dyDescent="0.3">
      <c r="B45" s="6" t="s">
        <v>55</v>
      </c>
    </row>
    <row r="46" spans="2:24" x14ac:dyDescent="0.3">
      <c r="B46" s="6" t="s">
        <v>56</v>
      </c>
    </row>
    <row r="47" spans="2:24" ht="28.2" customHeight="1" x14ac:dyDescent="0.3">
      <c r="B47" s="102" t="s">
        <v>94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</row>
    <row r="48" spans="2:24" x14ac:dyDescent="0.3">
      <c r="B48" s="79" t="s">
        <v>36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</row>
    <row r="49" spans="2:22" x14ac:dyDescent="0.3">
      <c r="B49" s="80" t="s">
        <v>37</v>
      </c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</row>
    <row r="50" spans="2:22" x14ac:dyDescent="0.3">
      <c r="B50" s="81" t="s">
        <v>38</v>
      </c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</row>
    <row r="51" spans="2:22" x14ac:dyDescent="0.3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</row>
    <row r="52" spans="2:22" x14ac:dyDescent="0.3"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</row>
    <row r="53" spans="2:22" x14ac:dyDescent="0.3">
      <c r="B53" s="81" t="s">
        <v>39</v>
      </c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</row>
    <row r="54" spans="2:22" x14ac:dyDescent="0.3"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</row>
    <row r="55" spans="2:22" x14ac:dyDescent="0.3">
      <c r="B55" s="78" t="s">
        <v>40</v>
      </c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</row>
    <row r="56" spans="2:22" x14ac:dyDescent="0.3">
      <c r="B56" s="82" t="s">
        <v>41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</row>
    <row r="57" spans="2:22" x14ac:dyDescent="0.3"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</row>
    <row r="58" spans="2:22" x14ac:dyDescent="0.3">
      <c r="B58" s="78" t="s">
        <v>42</v>
      </c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</row>
    <row r="59" spans="2:22" x14ac:dyDescent="0.3">
      <c r="B59" s="78" t="s">
        <v>43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</row>
    <row r="60" spans="2:22" x14ac:dyDescent="0.3">
      <c r="B60" s="78" t="s">
        <v>44</v>
      </c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</row>
    <row r="61" spans="2:22" x14ac:dyDescent="0.3">
      <c r="B61" s="78" t="s">
        <v>45</v>
      </c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</row>
    <row r="64" spans="2:22" x14ac:dyDescent="0.3">
      <c r="B64" s="16" t="s">
        <v>46</v>
      </c>
    </row>
    <row r="65" spans="2:2" x14ac:dyDescent="0.3">
      <c r="B65" s="23" t="s">
        <v>52</v>
      </c>
    </row>
    <row r="66" spans="2:2" x14ac:dyDescent="0.3">
      <c r="B66" s="6" t="s">
        <v>30</v>
      </c>
    </row>
    <row r="68" spans="2:2" x14ac:dyDescent="0.3">
      <c r="B68" s="6" t="s">
        <v>53</v>
      </c>
    </row>
  </sheetData>
  <mergeCells count="43">
    <mergeCell ref="B47:V47"/>
    <mergeCell ref="B58:V58"/>
    <mergeCell ref="B59:V59"/>
    <mergeCell ref="B60:V60"/>
    <mergeCell ref="B61:V61"/>
    <mergeCell ref="B48:V48"/>
    <mergeCell ref="B49:V49"/>
    <mergeCell ref="B50:V52"/>
    <mergeCell ref="B53:V54"/>
    <mergeCell ref="B55:V55"/>
    <mergeCell ref="B56:V57"/>
    <mergeCell ref="O28:P28"/>
    <mergeCell ref="Q28:X28"/>
    <mergeCell ref="I29:J30"/>
    <mergeCell ref="K29:L30"/>
    <mergeCell ref="M29:N30"/>
    <mergeCell ref="O29:P30"/>
    <mergeCell ref="Q29:R30"/>
    <mergeCell ref="S29:T30"/>
    <mergeCell ref="U29:V30"/>
    <mergeCell ref="W29:X30"/>
    <mergeCell ref="B4:L4"/>
    <mergeCell ref="B27:L27"/>
    <mergeCell ref="B28:B31"/>
    <mergeCell ref="C28:D30"/>
    <mergeCell ref="E28:F30"/>
    <mergeCell ref="G28:H30"/>
    <mergeCell ref="I28:N28"/>
    <mergeCell ref="B5:B8"/>
    <mergeCell ref="C5:D7"/>
    <mergeCell ref="E5:F7"/>
    <mergeCell ref="G5:H7"/>
    <mergeCell ref="O5:P5"/>
    <mergeCell ref="Q5:X5"/>
    <mergeCell ref="I6:J7"/>
    <mergeCell ref="K6:L7"/>
    <mergeCell ref="M6:N7"/>
    <mergeCell ref="O6:P7"/>
    <mergeCell ref="Q6:R7"/>
    <mergeCell ref="S6:T7"/>
    <mergeCell ref="U6:V7"/>
    <mergeCell ref="W6:X7"/>
    <mergeCell ref="I5:N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E691-941B-4D5B-BA7C-4BEE69DE9D17}">
  <dimension ref="B2:Y82"/>
  <sheetViews>
    <sheetView tabSelected="1" topLeftCell="A22" zoomScale="70" zoomScaleNormal="70" workbookViewId="0">
      <selection activeCell="B28" sqref="B28:B31"/>
    </sheetView>
  </sheetViews>
  <sheetFormatPr baseColWidth="10" defaultColWidth="11.44140625" defaultRowHeight="14.4" x14ac:dyDescent="0.3"/>
  <cols>
    <col min="1" max="1" width="11.44140625" style="6"/>
    <col min="2" max="2" width="20.77734375" style="6" customWidth="1"/>
    <col min="3" max="3" width="28.77734375" style="6" bestFit="1" customWidth="1"/>
    <col min="4" max="4" width="12.44140625" style="6" bestFit="1" customWidth="1"/>
    <col min="5" max="5" width="17.44140625" style="6" bestFit="1" customWidth="1"/>
    <col min="6" max="6" width="9.5546875" style="6" bestFit="1" customWidth="1"/>
    <col min="7" max="7" width="15.21875" style="6" bestFit="1" customWidth="1"/>
    <col min="8" max="8" width="11" style="6" bestFit="1" customWidth="1"/>
    <col min="9" max="9" width="16.44140625" style="6" bestFit="1" customWidth="1"/>
    <col min="10" max="10" width="11" style="6" bestFit="1" customWidth="1"/>
    <col min="11" max="11" width="15.77734375" style="6" bestFit="1" customWidth="1"/>
    <col min="12" max="12" width="9.5546875" style="6" bestFit="1" customWidth="1"/>
    <col min="13" max="13" width="12.77734375" style="6" bestFit="1" customWidth="1"/>
    <col min="14" max="14" width="12.5546875" style="15" bestFit="1" customWidth="1"/>
    <col min="15" max="15" width="18.21875" style="15" bestFit="1" customWidth="1"/>
    <col min="16" max="16" width="12" style="6" bestFit="1" customWidth="1"/>
    <col min="17" max="17" width="17.44140625" style="6" bestFit="1" customWidth="1"/>
    <col min="18" max="18" width="8.77734375" style="6" bestFit="1" customWidth="1"/>
    <col min="19" max="19" width="12.77734375" style="6" bestFit="1" customWidth="1"/>
    <col min="20" max="20" width="11.44140625" style="6" bestFit="1" customWidth="1"/>
    <col min="21" max="21" width="16.44140625" style="6" bestFit="1" customWidth="1"/>
    <col min="22" max="22" width="10.5546875" style="6" bestFit="1" customWidth="1"/>
    <col min="23" max="23" width="16" style="6" bestFit="1" customWidth="1"/>
    <col min="24" max="24" width="12.5546875" style="15" bestFit="1" customWidth="1"/>
    <col min="25" max="25" width="18.21875" style="15" bestFit="1" customWidth="1"/>
    <col min="26" max="16384" width="11.44140625" style="6"/>
  </cols>
  <sheetData>
    <row r="2" spans="2:25" x14ac:dyDescent="0.3">
      <c r="B2" s="7" t="s">
        <v>5</v>
      </c>
    </row>
    <row r="3" spans="2:25" ht="15.6" x14ac:dyDescent="0.3">
      <c r="B3" s="7" t="s">
        <v>49</v>
      </c>
      <c r="C3" s="14"/>
    </row>
    <row r="4" spans="2:25" x14ac:dyDescent="0.3">
      <c r="B4" s="67" t="s">
        <v>2</v>
      </c>
      <c r="C4" s="67" t="s">
        <v>31</v>
      </c>
      <c r="D4" s="69" t="s">
        <v>6</v>
      </c>
      <c r="E4" s="69"/>
      <c r="F4" s="71" t="s">
        <v>7</v>
      </c>
      <c r="G4" s="77"/>
      <c r="H4" s="69" t="s">
        <v>8</v>
      </c>
      <c r="I4" s="69"/>
      <c r="J4" s="59" t="s">
        <v>9</v>
      </c>
      <c r="K4" s="57"/>
      <c r="L4" s="57"/>
      <c r="M4" s="57"/>
      <c r="N4" s="57"/>
      <c r="O4" s="58"/>
      <c r="P4" s="57" t="s">
        <v>10</v>
      </c>
      <c r="Q4" s="57"/>
      <c r="R4" s="59" t="s">
        <v>11</v>
      </c>
      <c r="S4" s="57"/>
      <c r="T4" s="57"/>
      <c r="U4" s="57"/>
      <c r="V4" s="57"/>
      <c r="W4" s="57"/>
      <c r="X4" s="57"/>
      <c r="Y4" s="58"/>
    </row>
    <row r="5" spans="2:25" x14ac:dyDescent="0.3">
      <c r="B5" s="67"/>
      <c r="C5" s="67"/>
      <c r="D5" s="70"/>
      <c r="E5" s="70"/>
      <c r="F5" s="71"/>
      <c r="G5" s="77"/>
      <c r="H5" s="70"/>
      <c r="I5" s="70"/>
      <c r="J5" s="60" t="s">
        <v>12</v>
      </c>
      <c r="K5" s="61"/>
      <c r="L5" s="61" t="s">
        <v>13</v>
      </c>
      <c r="M5" s="61"/>
      <c r="N5" s="62" t="s">
        <v>4</v>
      </c>
      <c r="O5" s="63"/>
      <c r="P5" s="61" t="s">
        <v>14</v>
      </c>
      <c r="Q5" s="61"/>
      <c r="R5" s="60" t="s">
        <v>15</v>
      </c>
      <c r="S5" s="61"/>
      <c r="T5" s="61" t="s">
        <v>16</v>
      </c>
      <c r="U5" s="61"/>
      <c r="V5" s="61" t="s">
        <v>17</v>
      </c>
      <c r="W5" s="61"/>
      <c r="X5" s="62" t="s">
        <v>4</v>
      </c>
      <c r="Y5" s="63"/>
    </row>
    <row r="6" spans="2:25" x14ac:dyDescent="0.3">
      <c r="B6" s="67"/>
      <c r="C6" s="67"/>
      <c r="D6" s="70"/>
      <c r="E6" s="70"/>
      <c r="F6" s="73"/>
      <c r="G6" s="74"/>
      <c r="H6" s="70"/>
      <c r="I6" s="70"/>
      <c r="J6" s="60"/>
      <c r="K6" s="61"/>
      <c r="L6" s="61"/>
      <c r="M6" s="61"/>
      <c r="N6" s="64"/>
      <c r="O6" s="65"/>
      <c r="P6" s="61"/>
      <c r="Q6" s="61"/>
      <c r="R6" s="60"/>
      <c r="S6" s="61"/>
      <c r="T6" s="61"/>
      <c r="U6" s="61"/>
      <c r="V6" s="61"/>
      <c r="W6" s="61"/>
      <c r="X6" s="64"/>
      <c r="Y6" s="65"/>
    </row>
    <row r="7" spans="2:25" x14ac:dyDescent="0.3">
      <c r="B7" s="68"/>
      <c r="C7" s="68"/>
      <c r="D7" s="18" t="s">
        <v>18</v>
      </c>
      <c r="E7" s="18" t="s">
        <v>19</v>
      </c>
      <c r="F7" s="19" t="s">
        <v>18</v>
      </c>
      <c r="G7" s="20" t="s">
        <v>19</v>
      </c>
      <c r="H7" s="18" t="s">
        <v>18</v>
      </c>
      <c r="I7" s="18" t="s">
        <v>19</v>
      </c>
      <c r="J7" s="19" t="s">
        <v>18</v>
      </c>
      <c r="K7" s="18" t="s">
        <v>19</v>
      </c>
      <c r="L7" s="18" t="s">
        <v>18</v>
      </c>
      <c r="M7" s="18" t="s">
        <v>19</v>
      </c>
      <c r="N7" s="21" t="s">
        <v>18</v>
      </c>
      <c r="O7" s="22" t="s">
        <v>19</v>
      </c>
      <c r="P7" s="18" t="s">
        <v>18</v>
      </c>
      <c r="Q7" s="18" t="s">
        <v>19</v>
      </c>
      <c r="R7" s="19" t="s">
        <v>18</v>
      </c>
      <c r="S7" s="18" t="s">
        <v>19</v>
      </c>
      <c r="T7" s="18" t="s">
        <v>18</v>
      </c>
      <c r="U7" s="18" t="s">
        <v>19</v>
      </c>
      <c r="V7" s="18" t="s">
        <v>18</v>
      </c>
      <c r="W7" s="18" t="s">
        <v>19</v>
      </c>
      <c r="X7" s="21" t="s">
        <v>18</v>
      </c>
      <c r="Y7" s="22" t="s">
        <v>19</v>
      </c>
    </row>
    <row r="8" spans="2:25" x14ac:dyDescent="0.3">
      <c r="B8" s="83" t="s">
        <v>20</v>
      </c>
      <c r="C8" s="6" t="s">
        <v>32</v>
      </c>
      <c r="D8" s="35">
        <v>20473</v>
      </c>
      <c r="E8" s="35">
        <v>18434409.357970525</v>
      </c>
      <c r="F8" s="36">
        <v>539</v>
      </c>
      <c r="G8" s="37">
        <v>551926.8612736339</v>
      </c>
      <c r="H8" s="35">
        <v>318</v>
      </c>
      <c r="I8" s="38">
        <v>534380.54873408715</v>
      </c>
      <c r="J8" s="36">
        <v>1743</v>
      </c>
      <c r="K8" s="39">
        <v>1311222.1012785956</v>
      </c>
      <c r="L8" s="40">
        <v>0</v>
      </c>
      <c r="M8" s="39">
        <v>0</v>
      </c>
      <c r="N8" s="49">
        <v>1743</v>
      </c>
      <c r="O8" s="50">
        <v>1311222.1012785956</v>
      </c>
      <c r="P8" s="35">
        <v>17307</v>
      </c>
      <c r="Q8" s="38">
        <v>15526255.998242524</v>
      </c>
      <c r="R8" s="36">
        <v>5</v>
      </c>
      <c r="S8" s="39">
        <v>7665.4411252310083</v>
      </c>
      <c r="T8" s="40">
        <v>109</v>
      </c>
      <c r="U8" s="39">
        <v>110904.99591641045</v>
      </c>
      <c r="V8" s="40">
        <v>452</v>
      </c>
      <c r="W8" s="39">
        <v>392053.41140004405</v>
      </c>
      <c r="X8" s="49">
        <v>566</v>
      </c>
      <c r="Y8" s="50">
        <v>510623.84844168549</v>
      </c>
    </row>
    <row r="9" spans="2:25" x14ac:dyDescent="0.3">
      <c r="B9" s="84"/>
      <c r="C9" s="6" t="s">
        <v>1</v>
      </c>
      <c r="D9" s="35">
        <v>4175</v>
      </c>
      <c r="E9" s="35">
        <v>15649295.388888733</v>
      </c>
      <c r="F9" s="36">
        <v>71</v>
      </c>
      <c r="G9" s="37">
        <v>212486.02799140353</v>
      </c>
      <c r="H9" s="35">
        <v>174</v>
      </c>
      <c r="I9" s="38">
        <v>1156255.1393298453</v>
      </c>
      <c r="J9" s="36">
        <v>373</v>
      </c>
      <c r="K9" s="39">
        <v>1557108.9300995392</v>
      </c>
      <c r="L9" s="40">
        <v>0</v>
      </c>
      <c r="M9" s="39">
        <v>0</v>
      </c>
      <c r="N9" s="49">
        <v>373</v>
      </c>
      <c r="O9" s="50">
        <v>1557108.9300995392</v>
      </c>
      <c r="P9" s="35">
        <v>3438</v>
      </c>
      <c r="Q9" s="38">
        <v>11986758.07212762</v>
      </c>
      <c r="R9" s="36">
        <v>3</v>
      </c>
      <c r="S9" s="39">
        <v>22926.637547281833</v>
      </c>
      <c r="T9" s="40">
        <v>16</v>
      </c>
      <c r="U9" s="39">
        <v>83901.737407073932</v>
      </c>
      <c r="V9" s="40">
        <v>100</v>
      </c>
      <c r="W9" s="39">
        <v>629858.84438597015</v>
      </c>
      <c r="X9" s="49">
        <v>119</v>
      </c>
      <c r="Y9" s="50">
        <v>736687.21934032592</v>
      </c>
    </row>
    <row r="10" spans="2:25" x14ac:dyDescent="0.3">
      <c r="B10" s="84"/>
      <c r="C10" s="6" t="s">
        <v>33</v>
      </c>
      <c r="D10" s="35">
        <v>1407</v>
      </c>
      <c r="E10" s="35">
        <v>20247903.393107511</v>
      </c>
      <c r="F10" s="36">
        <v>16</v>
      </c>
      <c r="G10" s="37">
        <v>162716.40934013095</v>
      </c>
      <c r="H10" s="35">
        <v>195</v>
      </c>
      <c r="I10" s="38">
        <v>4333441.1140812756</v>
      </c>
      <c r="J10" s="36">
        <v>265</v>
      </c>
      <c r="K10" s="39">
        <v>4068572.2488731802</v>
      </c>
      <c r="L10" s="40">
        <v>0</v>
      </c>
      <c r="M10" s="39">
        <v>0</v>
      </c>
      <c r="N10" s="49">
        <v>265</v>
      </c>
      <c r="O10" s="50">
        <v>4068572.2488731802</v>
      </c>
      <c r="P10" s="35">
        <v>825</v>
      </c>
      <c r="Q10" s="38">
        <v>8857761.707881188</v>
      </c>
      <c r="R10" s="36">
        <v>3</v>
      </c>
      <c r="S10" s="39">
        <v>106689.00329753339</v>
      </c>
      <c r="T10" s="40">
        <v>13</v>
      </c>
      <c r="U10" s="39">
        <v>257314.9214083227</v>
      </c>
      <c r="V10" s="40">
        <v>90</v>
      </c>
      <c r="W10" s="39">
        <v>2461407.9882258819</v>
      </c>
      <c r="X10" s="49">
        <v>106</v>
      </c>
      <c r="Y10" s="50">
        <v>2825411.912931738</v>
      </c>
    </row>
    <row r="11" spans="2:25" x14ac:dyDescent="0.3">
      <c r="B11" s="84"/>
      <c r="C11" s="6" t="s">
        <v>34</v>
      </c>
      <c r="D11" s="35">
        <v>173</v>
      </c>
      <c r="E11" s="35">
        <v>6414689.3067793157</v>
      </c>
      <c r="F11" s="36">
        <v>1</v>
      </c>
      <c r="G11" s="37">
        <v>696.85828411190982</v>
      </c>
      <c r="H11" s="35">
        <v>29</v>
      </c>
      <c r="I11" s="38">
        <v>1890541.6818814059</v>
      </c>
      <c r="J11" s="36">
        <v>47</v>
      </c>
      <c r="K11" s="39">
        <v>1623122.3153534604</v>
      </c>
      <c r="L11" s="40">
        <v>0</v>
      </c>
      <c r="M11" s="39">
        <v>0</v>
      </c>
      <c r="N11" s="49">
        <v>47</v>
      </c>
      <c r="O11" s="50">
        <v>1623122.3153534604</v>
      </c>
      <c r="P11" s="35">
        <v>82</v>
      </c>
      <c r="Q11" s="38">
        <v>1972670.7034505634</v>
      </c>
      <c r="R11" s="36">
        <v>1</v>
      </c>
      <c r="S11" s="39">
        <v>12195.019971958422</v>
      </c>
      <c r="T11" s="40">
        <v>6</v>
      </c>
      <c r="U11" s="39">
        <v>361460.3919688476</v>
      </c>
      <c r="V11" s="40">
        <v>7</v>
      </c>
      <c r="W11" s="39">
        <v>554002.33586896828</v>
      </c>
      <c r="X11" s="49">
        <v>14</v>
      </c>
      <c r="Y11" s="50">
        <v>927657.74780977424</v>
      </c>
    </row>
    <row r="12" spans="2:25" x14ac:dyDescent="0.3">
      <c r="B12" s="83" t="s">
        <v>21</v>
      </c>
      <c r="C12" s="16" t="s">
        <v>32</v>
      </c>
      <c r="D12" s="41">
        <v>132</v>
      </c>
      <c r="E12" s="41">
        <v>285530.80043929943</v>
      </c>
      <c r="F12" s="42">
        <v>1</v>
      </c>
      <c r="G12" s="43">
        <v>1045.2874261678649</v>
      </c>
      <c r="H12" s="41">
        <v>18</v>
      </c>
      <c r="I12" s="44">
        <v>44145.972298489491</v>
      </c>
      <c r="J12" s="42">
        <v>12</v>
      </c>
      <c r="K12" s="44">
        <v>17769.8862448537</v>
      </c>
      <c r="L12" s="41">
        <v>0</v>
      </c>
      <c r="M12" s="44">
        <v>0</v>
      </c>
      <c r="N12" s="51">
        <v>12</v>
      </c>
      <c r="O12" s="52">
        <v>17769.8862448537</v>
      </c>
      <c r="P12" s="41">
        <v>62</v>
      </c>
      <c r="Q12" s="44">
        <v>98075.922013195712</v>
      </c>
      <c r="R12" s="42">
        <v>6</v>
      </c>
      <c r="S12" s="44">
        <v>20208.890239245386</v>
      </c>
      <c r="T12" s="41">
        <v>10</v>
      </c>
      <c r="U12" s="44">
        <v>49790.524399795955</v>
      </c>
      <c r="V12" s="41">
        <v>23</v>
      </c>
      <c r="W12" s="44">
        <v>54494.317817551353</v>
      </c>
      <c r="X12" s="51">
        <v>39</v>
      </c>
      <c r="Y12" s="52">
        <v>124493.7324565927</v>
      </c>
    </row>
    <row r="13" spans="2:25" x14ac:dyDescent="0.3">
      <c r="B13" s="85"/>
      <c r="C13" s="33" t="s">
        <v>1</v>
      </c>
      <c r="D13" s="40">
        <v>123</v>
      </c>
      <c r="E13" s="40">
        <v>540901.40012766432</v>
      </c>
      <c r="F13" s="36">
        <v>6</v>
      </c>
      <c r="G13" s="37">
        <v>36062.416202791333</v>
      </c>
      <c r="H13" s="40">
        <v>31</v>
      </c>
      <c r="I13" s="39">
        <v>136584.22368593432</v>
      </c>
      <c r="J13" s="36">
        <v>10</v>
      </c>
      <c r="K13" s="39">
        <v>57595.337181849347</v>
      </c>
      <c r="L13" s="40">
        <v>0</v>
      </c>
      <c r="M13" s="39">
        <v>0</v>
      </c>
      <c r="N13" s="49">
        <v>10</v>
      </c>
      <c r="O13" s="50">
        <v>57595.337181849347</v>
      </c>
      <c r="P13" s="40">
        <v>48</v>
      </c>
      <c r="Q13" s="39">
        <v>169022.97681134372</v>
      </c>
      <c r="R13" s="36">
        <v>10</v>
      </c>
      <c r="S13" s="39">
        <v>48257.436174749753</v>
      </c>
      <c r="T13" s="40">
        <v>4</v>
      </c>
      <c r="U13" s="39">
        <v>21602.606807469205</v>
      </c>
      <c r="V13" s="40">
        <v>14</v>
      </c>
      <c r="W13" s="39">
        <v>71776.403263526707</v>
      </c>
      <c r="X13" s="49">
        <v>28</v>
      </c>
      <c r="Y13" s="50">
        <v>141636.44624574567</v>
      </c>
    </row>
    <row r="14" spans="2:25" x14ac:dyDescent="0.3">
      <c r="B14" s="85"/>
      <c r="C14" s="33" t="s">
        <v>33</v>
      </c>
      <c r="D14" s="40">
        <v>73</v>
      </c>
      <c r="E14" s="40">
        <v>1247202.1139892905</v>
      </c>
      <c r="F14" s="36">
        <v>0</v>
      </c>
      <c r="G14" s="37">
        <v>0</v>
      </c>
      <c r="H14" s="40">
        <v>22</v>
      </c>
      <c r="I14" s="39">
        <v>276304.30965037225</v>
      </c>
      <c r="J14" s="36">
        <v>8</v>
      </c>
      <c r="K14" s="39">
        <v>161496.9073429351</v>
      </c>
      <c r="L14" s="40">
        <v>0</v>
      </c>
      <c r="M14" s="39">
        <v>0</v>
      </c>
      <c r="N14" s="49">
        <v>8</v>
      </c>
      <c r="O14" s="50">
        <v>161496.9073429351</v>
      </c>
      <c r="P14" s="40">
        <v>30</v>
      </c>
      <c r="Q14" s="39">
        <v>582399.31094652868</v>
      </c>
      <c r="R14" s="36">
        <v>5</v>
      </c>
      <c r="S14" s="39">
        <v>99476.520056975132</v>
      </c>
      <c r="T14" s="40">
        <v>1</v>
      </c>
      <c r="U14" s="39">
        <v>17421.457102797747</v>
      </c>
      <c r="V14" s="40">
        <v>7</v>
      </c>
      <c r="W14" s="39">
        <v>110103.60888968175</v>
      </c>
      <c r="X14" s="49">
        <v>13</v>
      </c>
      <c r="Y14" s="50">
        <v>227001.58604945464</v>
      </c>
    </row>
    <row r="15" spans="2:25" x14ac:dyDescent="0.3">
      <c r="B15" s="86"/>
      <c r="C15" s="17" t="s">
        <v>34</v>
      </c>
      <c r="D15" s="45">
        <v>5</v>
      </c>
      <c r="E15" s="45">
        <v>50549.960557821119</v>
      </c>
      <c r="F15" s="46">
        <v>0</v>
      </c>
      <c r="G15" s="47">
        <v>0</v>
      </c>
      <c r="H15" s="45">
        <v>1</v>
      </c>
      <c r="I15" s="48">
        <v>5226.4371308393238</v>
      </c>
      <c r="J15" s="46">
        <v>2</v>
      </c>
      <c r="K15" s="48">
        <v>13937.165682238197</v>
      </c>
      <c r="L15" s="45">
        <v>0</v>
      </c>
      <c r="M15" s="48">
        <v>0</v>
      </c>
      <c r="N15" s="53">
        <v>2</v>
      </c>
      <c r="O15" s="54">
        <v>13937.165682238197</v>
      </c>
      <c r="P15" s="45">
        <v>0</v>
      </c>
      <c r="Q15" s="48">
        <v>0</v>
      </c>
      <c r="R15" s="46">
        <v>0</v>
      </c>
      <c r="S15" s="48">
        <v>0</v>
      </c>
      <c r="T15" s="45">
        <v>1</v>
      </c>
      <c r="U15" s="48">
        <v>1045.2874261678649</v>
      </c>
      <c r="V15" s="45">
        <v>1</v>
      </c>
      <c r="W15" s="48">
        <v>30341.07031857573</v>
      </c>
      <c r="X15" s="53">
        <v>2</v>
      </c>
      <c r="Y15" s="54">
        <v>31386.357744743596</v>
      </c>
    </row>
    <row r="16" spans="2:25" x14ac:dyDescent="0.3">
      <c r="B16" s="84" t="s">
        <v>22</v>
      </c>
      <c r="C16" s="6" t="s">
        <v>32</v>
      </c>
      <c r="D16" s="35">
        <v>144325</v>
      </c>
      <c r="E16" s="35">
        <v>52235278.147534646</v>
      </c>
      <c r="F16" s="36">
        <v>0</v>
      </c>
      <c r="G16" s="37">
        <v>0</v>
      </c>
      <c r="H16" s="35">
        <v>25399</v>
      </c>
      <c r="I16" s="38">
        <v>17640391.934492532</v>
      </c>
      <c r="J16" s="36">
        <v>35689</v>
      </c>
      <c r="K16" s="39">
        <v>7640388.4172397163</v>
      </c>
      <c r="L16" s="40">
        <v>1886</v>
      </c>
      <c r="M16" s="39">
        <v>1048546.4312493554</v>
      </c>
      <c r="N16" s="49">
        <v>37575</v>
      </c>
      <c r="O16" s="50">
        <v>8688934.8484890722</v>
      </c>
      <c r="P16" s="35">
        <v>58835</v>
      </c>
      <c r="Q16" s="38">
        <v>13355909.212118085</v>
      </c>
      <c r="R16" s="36">
        <v>0</v>
      </c>
      <c r="S16" s="39">
        <v>0</v>
      </c>
      <c r="T16" s="40">
        <v>17755</v>
      </c>
      <c r="U16" s="39">
        <v>8202324.7466571704</v>
      </c>
      <c r="V16" s="40">
        <v>4761</v>
      </c>
      <c r="W16" s="39">
        <v>4347717.4057777915</v>
      </c>
      <c r="X16" s="49">
        <v>22516</v>
      </c>
      <c r="Y16" s="50">
        <v>12550042.152434962</v>
      </c>
    </row>
    <row r="17" spans="2:25" x14ac:dyDescent="0.3">
      <c r="B17" s="84"/>
      <c r="C17" s="6" t="s">
        <v>1</v>
      </c>
      <c r="D17" s="35">
        <v>3959</v>
      </c>
      <c r="E17" s="35">
        <v>18302910.757261958</v>
      </c>
      <c r="F17" s="36">
        <v>0</v>
      </c>
      <c r="G17" s="37">
        <v>0</v>
      </c>
      <c r="H17" s="35">
        <v>1638</v>
      </c>
      <c r="I17" s="38">
        <v>9343003.0415773522</v>
      </c>
      <c r="J17" s="36">
        <v>375</v>
      </c>
      <c r="K17" s="39">
        <v>961244.57492341532</v>
      </c>
      <c r="L17" s="40">
        <v>77</v>
      </c>
      <c r="M17" s="39">
        <v>149684.11413981207</v>
      </c>
      <c r="N17" s="49">
        <v>452</v>
      </c>
      <c r="O17" s="50">
        <v>1110928.6890632273</v>
      </c>
      <c r="P17" s="35">
        <v>1061</v>
      </c>
      <c r="Q17" s="38">
        <v>3900313.6870980868</v>
      </c>
      <c r="R17" s="36">
        <v>0</v>
      </c>
      <c r="S17" s="39">
        <v>0</v>
      </c>
      <c r="T17" s="40">
        <v>438</v>
      </c>
      <c r="U17" s="39">
        <v>2037594.0777498723</v>
      </c>
      <c r="V17" s="40">
        <v>370</v>
      </c>
      <c r="W17" s="39">
        <v>1911071.2617734205</v>
      </c>
      <c r="X17" s="49">
        <v>808</v>
      </c>
      <c r="Y17" s="50">
        <v>3948665.3395232931</v>
      </c>
    </row>
    <row r="18" spans="2:25" x14ac:dyDescent="0.3">
      <c r="B18" s="84"/>
      <c r="C18" s="6" t="s">
        <v>33</v>
      </c>
      <c r="D18" s="35">
        <v>1339</v>
      </c>
      <c r="E18" s="35">
        <v>24312158.756163709</v>
      </c>
      <c r="F18" s="36">
        <v>0</v>
      </c>
      <c r="G18" s="37">
        <v>0</v>
      </c>
      <c r="H18" s="35">
        <v>295</v>
      </c>
      <c r="I18" s="38">
        <v>5665846.1145969508</v>
      </c>
      <c r="J18" s="36">
        <v>241</v>
      </c>
      <c r="K18" s="39">
        <v>6063005.5261907214</v>
      </c>
      <c r="L18" s="40">
        <v>31</v>
      </c>
      <c r="M18" s="39">
        <v>106967.74661117815</v>
      </c>
      <c r="N18" s="49">
        <v>272</v>
      </c>
      <c r="O18" s="50">
        <v>6169973.2728018994</v>
      </c>
      <c r="P18" s="35">
        <v>554</v>
      </c>
      <c r="Q18" s="38">
        <v>9034126.9692169819</v>
      </c>
      <c r="R18" s="36">
        <v>0</v>
      </c>
      <c r="S18" s="39">
        <v>0</v>
      </c>
      <c r="T18" s="40">
        <v>93</v>
      </c>
      <c r="U18" s="39">
        <v>2117165.2222420438</v>
      </c>
      <c r="V18" s="40">
        <v>125</v>
      </c>
      <c r="W18" s="39">
        <v>1325047.1773058341</v>
      </c>
      <c r="X18" s="49">
        <v>218</v>
      </c>
      <c r="Y18" s="50">
        <v>3442212.3995478777</v>
      </c>
    </row>
    <row r="19" spans="2:25" x14ac:dyDescent="0.3">
      <c r="B19" s="84"/>
      <c r="C19" s="6" t="s">
        <v>34</v>
      </c>
      <c r="D19" s="35">
        <v>195</v>
      </c>
      <c r="E19" s="35">
        <v>9642838.5037198309</v>
      </c>
      <c r="F19" s="36">
        <v>0</v>
      </c>
      <c r="G19" s="37">
        <v>0</v>
      </c>
      <c r="H19" s="35">
        <v>20</v>
      </c>
      <c r="I19" s="38">
        <v>597172.70656970108</v>
      </c>
      <c r="J19" s="36">
        <v>69</v>
      </c>
      <c r="K19" s="39">
        <v>5527406.6968777962</v>
      </c>
      <c r="L19" s="40">
        <v>4</v>
      </c>
      <c r="M19" s="39">
        <v>0</v>
      </c>
      <c r="N19" s="49">
        <v>73</v>
      </c>
      <c r="O19" s="50">
        <v>5527406.6968777962</v>
      </c>
      <c r="P19" s="35">
        <v>78</v>
      </c>
      <c r="Q19" s="38">
        <v>3065266.3726853854</v>
      </c>
      <c r="R19" s="36">
        <v>0</v>
      </c>
      <c r="S19" s="39">
        <v>0</v>
      </c>
      <c r="T19" s="40">
        <v>4</v>
      </c>
      <c r="U19" s="39">
        <v>153308.82250462016</v>
      </c>
      <c r="V19" s="40">
        <v>20</v>
      </c>
      <c r="W19" s="39">
        <v>299683.90508232685</v>
      </c>
      <c r="X19" s="49">
        <v>24</v>
      </c>
      <c r="Y19" s="50">
        <v>452992.72758694703</v>
      </c>
    </row>
    <row r="20" spans="2:25" x14ac:dyDescent="0.3">
      <c r="B20" s="83" t="s">
        <v>23</v>
      </c>
      <c r="C20" s="16" t="s">
        <v>32</v>
      </c>
      <c r="D20" s="41">
        <v>6217</v>
      </c>
      <c r="E20" s="41">
        <v>6126841.6230317233</v>
      </c>
      <c r="F20" s="42">
        <v>1092</v>
      </c>
      <c r="G20" s="43">
        <v>1617570.9362360733</v>
      </c>
      <c r="H20" s="41">
        <v>101</v>
      </c>
      <c r="I20" s="44">
        <v>50422.28988329017</v>
      </c>
      <c r="J20" s="42">
        <v>119</v>
      </c>
      <c r="K20" s="44">
        <v>91193.430229154867</v>
      </c>
      <c r="L20" s="41">
        <v>9</v>
      </c>
      <c r="M20" s="44">
        <v>6529.8507608298733</v>
      </c>
      <c r="N20" s="51">
        <v>128</v>
      </c>
      <c r="O20" s="52">
        <v>97723.280989984734</v>
      </c>
      <c r="P20" s="41">
        <v>1978</v>
      </c>
      <c r="Q20" s="44">
        <v>2210771.1773141967</v>
      </c>
      <c r="R20" s="42">
        <v>0</v>
      </c>
      <c r="S20" s="44">
        <v>0</v>
      </c>
      <c r="T20" s="41">
        <v>73</v>
      </c>
      <c r="U20" s="44">
        <v>108235.24332897563</v>
      </c>
      <c r="V20" s="41">
        <v>2845</v>
      </c>
      <c r="W20" s="44">
        <v>2042118.6952792029</v>
      </c>
      <c r="X20" s="51">
        <v>2918</v>
      </c>
      <c r="Y20" s="52">
        <v>2150353.9386081784</v>
      </c>
    </row>
    <row r="21" spans="2:25" x14ac:dyDescent="0.3">
      <c r="B21" s="85"/>
      <c r="C21" s="33" t="s">
        <v>1</v>
      </c>
      <c r="D21" s="40">
        <v>1460</v>
      </c>
      <c r="E21" s="40">
        <v>10784653.942859014</v>
      </c>
      <c r="F21" s="36">
        <v>283</v>
      </c>
      <c r="G21" s="37">
        <v>2754913.2219451824</v>
      </c>
      <c r="H21" s="40">
        <v>8</v>
      </c>
      <c r="I21" s="39">
        <v>30829.658985430084</v>
      </c>
      <c r="J21" s="36">
        <v>37</v>
      </c>
      <c r="K21" s="39">
        <v>161997.44124090948</v>
      </c>
      <c r="L21" s="40">
        <v>2</v>
      </c>
      <c r="M21" s="39">
        <v>10191.657804952154</v>
      </c>
      <c r="N21" s="49">
        <v>39</v>
      </c>
      <c r="O21" s="50">
        <v>172189.09904586163</v>
      </c>
      <c r="P21" s="40">
        <v>919</v>
      </c>
      <c r="Q21" s="39">
        <v>5656792.705078424</v>
      </c>
      <c r="R21" s="36">
        <v>0</v>
      </c>
      <c r="S21" s="39">
        <v>0</v>
      </c>
      <c r="T21" s="40">
        <v>15</v>
      </c>
      <c r="U21" s="39">
        <v>150301.48406424475</v>
      </c>
      <c r="V21" s="40">
        <v>196</v>
      </c>
      <c r="W21" s="39">
        <v>2019627.7737398711</v>
      </c>
      <c r="X21" s="49">
        <v>211</v>
      </c>
      <c r="Y21" s="50">
        <v>2169929.2578041158</v>
      </c>
    </row>
    <row r="22" spans="2:25" x14ac:dyDescent="0.3">
      <c r="B22" s="85"/>
      <c r="C22" s="33" t="s">
        <v>33</v>
      </c>
      <c r="D22" s="40">
        <v>729</v>
      </c>
      <c r="E22" s="40">
        <v>12467881.022284133</v>
      </c>
      <c r="F22" s="36">
        <v>110</v>
      </c>
      <c r="G22" s="37">
        <v>2415450.1843887018</v>
      </c>
      <c r="H22" s="40">
        <v>4</v>
      </c>
      <c r="I22" s="39">
        <v>45357.154400102576</v>
      </c>
      <c r="J22" s="36">
        <v>17</v>
      </c>
      <c r="K22" s="39">
        <v>176439.60569667708</v>
      </c>
      <c r="L22" s="40">
        <v>1</v>
      </c>
      <c r="M22" s="39">
        <v>15679.311392517971</v>
      </c>
      <c r="N22" s="49">
        <v>18</v>
      </c>
      <c r="O22" s="50">
        <v>192118.91708919505</v>
      </c>
      <c r="P22" s="40">
        <v>525</v>
      </c>
      <c r="Q22" s="39">
        <v>7841144.6025538454</v>
      </c>
      <c r="R22" s="36">
        <v>0</v>
      </c>
      <c r="S22" s="39">
        <v>0</v>
      </c>
      <c r="T22" s="40">
        <v>53</v>
      </c>
      <c r="U22" s="39">
        <v>1469325.6920499618</v>
      </c>
      <c r="V22" s="40">
        <v>19</v>
      </c>
      <c r="W22" s="39">
        <v>504484.47180232638</v>
      </c>
      <c r="X22" s="49">
        <v>72</v>
      </c>
      <c r="Y22" s="50">
        <v>1973810.1638522882</v>
      </c>
    </row>
    <row r="23" spans="2:25" x14ac:dyDescent="0.3">
      <c r="B23" s="86"/>
      <c r="C23" s="17" t="s">
        <v>34</v>
      </c>
      <c r="D23" s="45">
        <v>90</v>
      </c>
      <c r="E23" s="45">
        <v>3319801.5043079774</v>
      </c>
      <c r="F23" s="46">
        <v>14</v>
      </c>
      <c r="G23" s="47">
        <v>524385.85879421211</v>
      </c>
      <c r="H23" s="45">
        <v>2</v>
      </c>
      <c r="I23" s="48">
        <v>17738.820511605478</v>
      </c>
      <c r="J23" s="46">
        <v>2</v>
      </c>
      <c r="K23" s="48">
        <v>142855.94824294152</v>
      </c>
      <c r="L23" s="45">
        <v>1</v>
      </c>
      <c r="M23" s="48">
        <v>34842.914205595494</v>
      </c>
      <c r="N23" s="53">
        <v>3</v>
      </c>
      <c r="O23" s="54">
        <v>177698.86244853702</v>
      </c>
      <c r="P23" s="45">
        <v>60</v>
      </c>
      <c r="Q23" s="48">
        <v>2004164.1296379401</v>
      </c>
      <c r="R23" s="46">
        <v>0</v>
      </c>
      <c r="S23" s="48">
        <v>0</v>
      </c>
      <c r="T23" s="45">
        <v>9</v>
      </c>
      <c r="U23" s="48">
        <v>567939.50155120646</v>
      </c>
      <c r="V23" s="45">
        <v>2</v>
      </c>
      <c r="W23" s="48">
        <v>27874.331364476395</v>
      </c>
      <c r="X23" s="53">
        <v>11</v>
      </c>
      <c r="Y23" s="54">
        <v>595813.83291568281</v>
      </c>
    </row>
    <row r="24" spans="2:25" x14ac:dyDescent="0.3">
      <c r="B24" s="84" t="s">
        <v>24</v>
      </c>
      <c r="C24" s="6" t="s">
        <v>32</v>
      </c>
      <c r="D24" s="35">
        <v>21924</v>
      </c>
      <c r="E24" s="35">
        <v>16743106.907328997</v>
      </c>
      <c r="F24" s="36">
        <v>0</v>
      </c>
      <c r="G24" s="37">
        <v>0</v>
      </c>
      <c r="H24" s="35">
        <v>1672</v>
      </c>
      <c r="I24" s="38">
        <v>300791.76041733444</v>
      </c>
      <c r="J24" s="36">
        <v>6590</v>
      </c>
      <c r="K24" s="39">
        <v>4071281.5737080942</v>
      </c>
      <c r="L24" s="40">
        <v>0</v>
      </c>
      <c r="M24" s="39">
        <v>0</v>
      </c>
      <c r="N24" s="49">
        <v>6590</v>
      </c>
      <c r="O24" s="50">
        <v>4071281.5737080942</v>
      </c>
      <c r="P24" s="35">
        <v>12585</v>
      </c>
      <c r="Q24" s="38">
        <v>12268356.150540901</v>
      </c>
      <c r="R24" s="36">
        <v>0</v>
      </c>
      <c r="S24" s="39">
        <v>0</v>
      </c>
      <c r="T24" s="40">
        <v>321</v>
      </c>
      <c r="U24" s="39">
        <v>94375.527591406892</v>
      </c>
      <c r="V24" s="40">
        <v>756</v>
      </c>
      <c r="W24" s="39">
        <v>8301.8950712607275</v>
      </c>
      <c r="X24" s="49">
        <v>1077</v>
      </c>
      <c r="Y24" s="50">
        <v>102677.42266266762</v>
      </c>
    </row>
    <row r="25" spans="2:25" x14ac:dyDescent="0.3">
      <c r="B25" s="84"/>
      <c r="C25" s="6" t="s">
        <v>1</v>
      </c>
      <c r="D25" s="35">
        <v>4177</v>
      </c>
      <c r="E25" s="35">
        <v>20741098.716282513</v>
      </c>
      <c r="F25" s="36">
        <v>0</v>
      </c>
      <c r="G25" s="37">
        <v>0</v>
      </c>
      <c r="H25" s="35">
        <v>124</v>
      </c>
      <c r="I25" s="38">
        <v>512422.54674525367</v>
      </c>
      <c r="J25" s="36">
        <v>1201</v>
      </c>
      <c r="K25" s="39">
        <v>5371677.0310979979</v>
      </c>
      <c r="L25" s="40">
        <v>0</v>
      </c>
      <c r="M25" s="39">
        <v>0</v>
      </c>
      <c r="N25" s="49">
        <v>1201</v>
      </c>
      <c r="O25" s="50">
        <v>5371677.0310979979</v>
      </c>
      <c r="P25" s="35">
        <v>2630</v>
      </c>
      <c r="Q25" s="38">
        <v>14358590.739624476</v>
      </c>
      <c r="R25" s="36">
        <v>0</v>
      </c>
      <c r="S25" s="39">
        <v>0</v>
      </c>
      <c r="T25" s="40">
        <v>144</v>
      </c>
      <c r="U25" s="39">
        <v>451550.46689505031</v>
      </c>
      <c r="V25" s="40">
        <v>78</v>
      </c>
      <c r="W25" s="39">
        <v>46857.931919733077</v>
      </c>
      <c r="X25" s="49">
        <v>222</v>
      </c>
      <c r="Y25" s="50">
        <v>498408.39881478337</v>
      </c>
    </row>
    <row r="26" spans="2:25" x14ac:dyDescent="0.3">
      <c r="B26" s="84"/>
      <c r="C26" s="6" t="s">
        <v>33</v>
      </c>
      <c r="D26" s="35">
        <v>1655</v>
      </c>
      <c r="E26" s="35">
        <v>31691727.378760595</v>
      </c>
      <c r="F26" s="36">
        <v>0</v>
      </c>
      <c r="G26" s="37">
        <v>0</v>
      </c>
      <c r="H26" s="35">
        <v>84</v>
      </c>
      <c r="I26" s="38">
        <v>2235677.0229447559</v>
      </c>
      <c r="J26" s="36">
        <v>314</v>
      </c>
      <c r="K26" s="39">
        <v>4673085.6931161555</v>
      </c>
      <c r="L26" s="40">
        <v>0</v>
      </c>
      <c r="M26" s="39">
        <v>0</v>
      </c>
      <c r="N26" s="49">
        <v>314</v>
      </c>
      <c r="O26" s="50">
        <v>4673085.6931161555</v>
      </c>
      <c r="P26" s="35">
        <v>1172</v>
      </c>
      <c r="Q26" s="38">
        <v>22823608.219826732</v>
      </c>
      <c r="R26" s="36">
        <v>0</v>
      </c>
      <c r="S26" s="39">
        <v>0</v>
      </c>
      <c r="T26" s="40">
        <v>64</v>
      </c>
      <c r="U26" s="39">
        <v>1679838.9821130414</v>
      </c>
      <c r="V26" s="40">
        <v>21</v>
      </c>
      <c r="W26" s="39">
        <v>279517.46075991</v>
      </c>
      <c r="X26" s="49">
        <v>85</v>
      </c>
      <c r="Y26" s="50">
        <v>1959356.4428729515</v>
      </c>
    </row>
    <row r="27" spans="2:25" x14ac:dyDescent="0.3">
      <c r="B27" s="84"/>
      <c r="C27" s="6" t="s">
        <v>34</v>
      </c>
      <c r="D27" s="35">
        <v>194</v>
      </c>
      <c r="E27" s="35">
        <v>10616075.772537092</v>
      </c>
      <c r="F27" s="36">
        <v>0</v>
      </c>
      <c r="G27" s="37">
        <v>0</v>
      </c>
      <c r="H27" s="35">
        <v>14</v>
      </c>
      <c r="I27" s="38">
        <v>1026019.2946121704</v>
      </c>
      <c r="J27" s="36">
        <v>24</v>
      </c>
      <c r="K27" s="39">
        <v>1393292.0633764735</v>
      </c>
      <c r="L27" s="40">
        <v>0</v>
      </c>
      <c r="M27" s="39">
        <v>0</v>
      </c>
      <c r="N27" s="49">
        <v>24</v>
      </c>
      <c r="O27" s="50">
        <v>1393292.0633764735</v>
      </c>
      <c r="P27" s="35">
        <v>140</v>
      </c>
      <c r="Q27" s="38">
        <v>6944022.2772004688</v>
      </c>
      <c r="R27" s="36">
        <v>0</v>
      </c>
      <c r="S27" s="39">
        <v>0</v>
      </c>
      <c r="T27" s="40">
        <v>8</v>
      </c>
      <c r="U27" s="39">
        <v>463410.75893442001</v>
      </c>
      <c r="V27" s="40">
        <v>8</v>
      </c>
      <c r="W27" s="39">
        <v>789331.37841356022</v>
      </c>
      <c r="X27" s="49">
        <v>16</v>
      </c>
      <c r="Y27" s="50">
        <v>1252742.1373479802</v>
      </c>
    </row>
    <row r="28" spans="2:25" x14ac:dyDescent="0.3">
      <c r="B28" s="83" t="s">
        <v>25</v>
      </c>
      <c r="C28" s="16" t="s">
        <v>32</v>
      </c>
      <c r="D28" s="41">
        <v>177</v>
      </c>
      <c r="E28" s="41">
        <v>176527.91345995711</v>
      </c>
      <c r="F28" s="42">
        <v>14</v>
      </c>
      <c r="G28" s="43">
        <v>15607.709203825472</v>
      </c>
      <c r="H28" s="41">
        <v>54</v>
      </c>
      <c r="I28" s="44">
        <v>48046.548844190846</v>
      </c>
      <c r="J28" s="42">
        <v>57</v>
      </c>
      <c r="K28" s="44">
        <v>61386.350776160754</v>
      </c>
      <c r="L28" s="41">
        <v>0</v>
      </c>
      <c r="M28" s="44">
        <v>0</v>
      </c>
      <c r="N28" s="51">
        <v>57</v>
      </c>
      <c r="O28" s="52">
        <v>61386.350776160754</v>
      </c>
      <c r="P28" s="41">
        <v>45</v>
      </c>
      <c r="Q28" s="44">
        <v>45504.776266679306</v>
      </c>
      <c r="R28" s="42">
        <v>0</v>
      </c>
      <c r="S28" s="44">
        <v>0</v>
      </c>
      <c r="T28" s="41">
        <v>0</v>
      </c>
      <c r="U28" s="44">
        <v>0</v>
      </c>
      <c r="V28" s="41">
        <v>7</v>
      </c>
      <c r="W28" s="44">
        <v>5982.5283691007462</v>
      </c>
      <c r="X28" s="51">
        <v>7</v>
      </c>
      <c r="Y28" s="52">
        <v>5982.5283691007462</v>
      </c>
    </row>
    <row r="29" spans="2:25" x14ac:dyDescent="0.3">
      <c r="B29" s="85"/>
      <c r="C29" s="33" t="s">
        <v>1</v>
      </c>
      <c r="D29" s="40">
        <v>120</v>
      </c>
      <c r="E29" s="40">
        <v>484549.36265341332</v>
      </c>
      <c r="F29" s="36">
        <v>6</v>
      </c>
      <c r="G29" s="37">
        <v>22435.944786524429</v>
      </c>
      <c r="H29" s="40">
        <v>31</v>
      </c>
      <c r="I29" s="39">
        <v>139685.24305023233</v>
      </c>
      <c r="J29" s="36">
        <v>31</v>
      </c>
      <c r="K29" s="39">
        <v>135919.87384077624</v>
      </c>
      <c r="L29" s="40">
        <v>0</v>
      </c>
      <c r="M29" s="39">
        <v>0</v>
      </c>
      <c r="N29" s="49">
        <v>31</v>
      </c>
      <c r="O29" s="50">
        <v>135919.87384077624</v>
      </c>
      <c r="P29" s="40">
        <v>49</v>
      </c>
      <c r="Q29" s="39">
        <v>168067.68863256893</v>
      </c>
      <c r="R29" s="36">
        <v>0</v>
      </c>
      <c r="S29" s="39">
        <v>0</v>
      </c>
      <c r="T29" s="40">
        <v>0</v>
      </c>
      <c r="U29" s="39">
        <v>0</v>
      </c>
      <c r="V29" s="40">
        <v>3</v>
      </c>
      <c r="W29" s="39">
        <v>18440.612343311415</v>
      </c>
      <c r="X29" s="49">
        <v>3</v>
      </c>
      <c r="Y29" s="50">
        <v>18440.612343311415</v>
      </c>
    </row>
    <row r="30" spans="2:25" x14ac:dyDescent="0.3">
      <c r="B30" s="85"/>
      <c r="C30" s="33" t="s">
        <v>33</v>
      </c>
      <c r="D30" s="40">
        <v>106</v>
      </c>
      <c r="E30" s="40">
        <v>1426711.0658308084</v>
      </c>
      <c r="F30" s="36">
        <v>1</v>
      </c>
      <c r="G30" s="37">
        <v>17421.457102797747</v>
      </c>
      <c r="H30" s="40">
        <v>16</v>
      </c>
      <c r="I30" s="39">
        <v>146096.33926406188</v>
      </c>
      <c r="J30" s="36">
        <v>36</v>
      </c>
      <c r="K30" s="39">
        <v>592643.1277229737</v>
      </c>
      <c r="L30" s="40">
        <v>0</v>
      </c>
      <c r="M30" s="39">
        <v>0</v>
      </c>
      <c r="N30" s="49">
        <v>36</v>
      </c>
      <c r="O30" s="50">
        <v>592643.1277229737</v>
      </c>
      <c r="P30" s="40">
        <v>52</v>
      </c>
      <c r="Q30" s="39">
        <v>665323.70461013564</v>
      </c>
      <c r="R30" s="36">
        <v>0</v>
      </c>
      <c r="S30" s="39">
        <v>0</v>
      </c>
      <c r="T30" s="40">
        <v>0</v>
      </c>
      <c r="U30" s="39">
        <v>0</v>
      </c>
      <c r="V30" s="40">
        <v>1</v>
      </c>
      <c r="W30" s="39">
        <v>5226.4371308393238</v>
      </c>
      <c r="X30" s="49">
        <v>1</v>
      </c>
      <c r="Y30" s="50">
        <v>5226.4371308393238</v>
      </c>
    </row>
    <row r="31" spans="2:25" x14ac:dyDescent="0.3">
      <c r="B31" s="86"/>
      <c r="C31" s="17" t="s">
        <v>34</v>
      </c>
      <c r="D31" s="45">
        <v>19</v>
      </c>
      <c r="E31" s="45">
        <v>411279.69661577739</v>
      </c>
      <c r="F31" s="46">
        <v>0</v>
      </c>
      <c r="G31" s="47">
        <v>0</v>
      </c>
      <c r="H31" s="45">
        <v>6</v>
      </c>
      <c r="I31" s="48">
        <v>120835.22646500517</v>
      </c>
      <c r="J31" s="46">
        <v>6</v>
      </c>
      <c r="K31" s="48">
        <v>155050.96821489994</v>
      </c>
      <c r="L31" s="45">
        <v>0</v>
      </c>
      <c r="M31" s="48">
        <v>0</v>
      </c>
      <c r="N31" s="53">
        <v>6</v>
      </c>
      <c r="O31" s="54">
        <v>155050.96821489994</v>
      </c>
      <c r="P31" s="45">
        <v>7</v>
      </c>
      <c r="Q31" s="48">
        <v>135393.50193587231</v>
      </c>
      <c r="R31" s="46">
        <v>0</v>
      </c>
      <c r="S31" s="48">
        <v>0</v>
      </c>
      <c r="T31" s="45">
        <v>0</v>
      </c>
      <c r="U31" s="48">
        <v>0</v>
      </c>
      <c r="V31" s="45">
        <v>0</v>
      </c>
      <c r="W31" s="48">
        <v>0</v>
      </c>
      <c r="X31" s="53">
        <v>0</v>
      </c>
      <c r="Y31" s="54">
        <v>0</v>
      </c>
    </row>
    <row r="32" spans="2:25" x14ac:dyDescent="0.3">
      <c r="B32" s="84" t="s">
        <v>26</v>
      </c>
      <c r="C32" s="6" t="s">
        <v>32</v>
      </c>
      <c r="D32" s="35">
        <v>28463</v>
      </c>
      <c r="E32" s="35">
        <v>18226513.358773306</v>
      </c>
      <c r="F32" s="36">
        <v>0</v>
      </c>
      <c r="G32" s="37">
        <v>0</v>
      </c>
      <c r="H32" s="35">
        <v>0</v>
      </c>
      <c r="I32" s="38">
        <v>0</v>
      </c>
      <c r="J32" s="36">
        <v>588</v>
      </c>
      <c r="K32" s="39">
        <v>362423.63408807729</v>
      </c>
      <c r="L32" s="40">
        <v>1625</v>
      </c>
      <c r="M32" s="39">
        <v>1097273.0898069143</v>
      </c>
      <c r="N32" s="49">
        <v>2213</v>
      </c>
      <c r="O32" s="50">
        <v>1459696.7238949917</v>
      </c>
      <c r="P32" s="35">
        <v>20296</v>
      </c>
      <c r="Q32" s="38">
        <v>14618957.951605979</v>
      </c>
      <c r="R32" s="36">
        <v>0</v>
      </c>
      <c r="S32" s="39">
        <v>0</v>
      </c>
      <c r="T32" s="40">
        <v>1672</v>
      </c>
      <c r="U32" s="39">
        <v>0</v>
      </c>
      <c r="V32" s="40">
        <v>4282</v>
      </c>
      <c r="W32" s="39">
        <v>2147858.6832723347</v>
      </c>
      <c r="X32" s="49">
        <v>5954</v>
      </c>
      <c r="Y32" s="50">
        <v>2147858.6832723347</v>
      </c>
    </row>
    <row r="33" spans="2:25" x14ac:dyDescent="0.3">
      <c r="B33" s="84"/>
      <c r="C33" s="6" t="s">
        <v>1</v>
      </c>
      <c r="D33" s="35">
        <v>4899</v>
      </c>
      <c r="E33" s="35">
        <v>19730302.242420271</v>
      </c>
      <c r="F33" s="36">
        <v>0</v>
      </c>
      <c r="G33" s="37">
        <v>0</v>
      </c>
      <c r="H33" s="35">
        <v>0</v>
      </c>
      <c r="I33" s="38">
        <v>0</v>
      </c>
      <c r="J33" s="36">
        <v>48</v>
      </c>
      <c r="K33" s="39">
        <v>260630.32922372775</v>
      </c>
      <c r="L33" s="40">
        <v>157</v>
      </c>
      <c r="M33" s="39">
        <v>774250.90553249721</v>
      </c>
      <c r="N33" s="49">
        <v>205</v>
      </c>
      <c r="O33" s="50">
        <v>1034881.234756225</v>
      </c>
      <c r="P33" s="35">
        <v>3535</v>
      </c>
      <c r="Q33" s="38">
        <v>16011108.505852215</v>
      </c>
      <c r="R33" s="36">
        <v>0</v>
      </c>
      <c r="S33" s="39">
        <v>0</v>
      </c>
      <c r="T33" s="40">
        <v>382</v>
      </c>
      <c r="U33" s="39">
        <v>0</v>
      </c>
      <c r="V33" s="40">
        <v>777</v>
      </c>
      <c r="W33" s="39">
        <v>2684312.5018118317</v>
      </c>
      <c r="X33" s="49">
        <v>1159</v>
      </c>
      <c r="Y33" s="50">
        <v>2684312.5018118317</v>
      </c>
    </row>
    <row r="34" spans="2:25" x14ac:dyDescent="0.3">
      <c r="B34" s="84"/>
      <c r="C34" s="6" t="s">
        <v>33</v>
      </c>
      <c r="D34" s="35">
        <v>1889</v>
      </c>
      <c r="E34" s="35">
        <v>22866442.668597892</v>
      </c>
      <c r="F34" s="36">
        <v>0</v>
      </c>
      <c r="G34" s="37">
        <v>0</v>
      </c>
      <c r="H34" s="35">
        <v>0</v>
      </c>
      <c r="I34" s="38">
        <v>0</v>
      </c>
      <c r="J34" s="36">
        <v>27</v>
      </c>
      <c r="K34" s="39">
        <v>314973.49847945524</v>
      </c>
      <c r="L34" s="40">
        <v>50</v>
      </c>
      <c r="M34" s="39">
        <v>658702.57530947472</v>
      </c>
      <c r="N34" s="49">
        <v>77</v>
      </c>
      <c r="O34" s="50">
        <v>973676.07378892996</v>
      </c>
      <c r="P34" s="35">
        <v>1236</v>
      </c>
      <c r="Q34" s="38">
        <v>18207711.556175139</v>
      </c>
      <c r="R34" s="36">
        <v>0</v>
      </c>
      <c r="S34" s="39">
        <v>0</v>
      </c>
      <c r="T34" s="40">
        <v>373</v>
      </c>
      <c r="U34" s="39">
        <v>0</v>
      </c>
      <c r="V34" s="40">
        <v>203</v>
      </c>
      <c r="W34" s="39">
        <v>3685055.0386338234</v>
      </c>
      <c r="X34" s="49">
        <v>576</v>
      </c>
      <c r="Y34" s="50">
        <v>3685055.0386338234</v>
      </c>
    </row>
    <row r="35" spans="2:25" x14ac:dyDescent="0.3">
      <c r="B35" s="84"/>
      <c r="C35" s="6" t="s">
        <v>34</v>
      </c>
      <c r="D35" s="35">
        <v>273</v>
      </c>
      <c r="E35" s="35">
        <v>3823467.7461582203</v>
      </c>
      <c r="F35" s="36">
        <v>0</v>
      </c>
      <c r="G35" s="37">
        <v>0</v>
      </c>
      <c r="H35" s="35">
        <v>0</v>
      </c>
      <c r="I35" s="38">
        <v>0</v>
      </c>
      <c r="J35" s="36">
        <v>2</v>
      </c>
      <c r="K35" s="39">
        <v>14877.924365789275</v>
      </c>
      <c r="L35" s="40">
        <v>7</v>
      </c>
      <c r="M35" s="39">
        <v>331007.68495315715</v>
      </c>
      <c r="N35" s="49">
        <v>9</v>
      </c>
      <c r="O35" s="50">
        <v>345885.60931894643</v>
      </c>
      <c r="P35" s="35">
        <v>66</v>
      </c>
      <c r="Q35" s="38">
        <v>2404491.7742848145</v>
      </c>
      <c r="R35" s="36">
        <v>0</v>
      </c>
      <c r="S35" s="39">
        <v>0</v>
      </c>
      <c r="T35" s="40">
        <v>182</v>
      </c>
      <c r="U35" s="39">
        <v>0</v>
      </c>
      <c r="V35" s="40">
        <v>16</v>
      </c>
      <c r="W35" s="39">
        <v>1073090.3625544594</v>
      </c>
      <c r="X35" s="49">
        <v>198</v>
      </c>
      <c r="Y35" s="50">
        <v>1073090.3625544594</v>
      </c>
    </row>
    <row r="36" spans="2:25" x14ac:dyDescent="0.3">
      <c r="B36" s="83" t="s">
        <v>27</v>
      </c>
      <c r="C36" s="16" t="s">
        <v>32</v>
      </c>
      <c r="D36" s="41">
        <v>9281</v>
      </c>
      <c r="E36" s="41">
        <v>8071905.9734692108</v>
      </c>
      <c r="F36" s="42">
        <v>0</v>
      </c>
      <c r="G36" s="43">
        <v>0</v>
      </c>
      <c r="H36" s="41">
        <v>81</v>
      </c>
      <c r="I36" s="44">
        <v>93076.478001577678</v>
      </c>
      <c r="J36" s="42">
        <v>3409</v>
      </c>
      <c r="K36" s="44">
        <v>2414409.0902027301</v>
      </c>
      <c r="L36" s="41">
        <v>0</v>
      </c>
      <c r="M36" s="44">
        <v>0</v>
      </c>
      <c r="N36" s="51">
        <v>3409</v>
      </c>
      <c r="O36" s="52">
        <v>2414409.0902027301</v>
      </c>
      <c r="P36" s="41">
        <v>3746</v>
      </c>
      <c r="Q36" s="44">
        <v>3355655.4101986601</v>
      </c>
      <c r="R36" s="42">
        <v>0</v>
      </c>
      <c r="S36" s="44">
        <v>0</v>
      </c>
      <c r="T36" s="41">
        <v>461</v>
      </c>
      <c r="U36" s="44">
        <v>482844.56544614257</v>
      </c>
      <c r="V36" s="41">
        <v>1584</v>
      </c>
      <c r="W36" s="44">
        <v>1725920.4296201007</v>
      </c>
      <c r="X36" s="51">
        <v>2045</v>
      </c>
      <c r="Y36" s="52">
        <v>2208764.9950662432</v>
      </c>
    </row>
    <row r="37" spans="2:25" x14ac:dyDescent="0.3">
      <c r="B37" s="85"/>
      <c r="C37" s="33" t="s">
        <v>1</v>
      </c>
      <c r="D37" s="40">
        <v>2581</v>
      </c>
      <c r="E37" s="40">
        <v>9859285.8444389328</v>
      </c>
      <c r="F37" s="36">
        <v>0</v>
      </c>
      <c r="G37" s="37">
        <v>0</v>
      </c>
      <c r="H37" s="40">
        <v>82</v>
      </c>
      <c r="I37" s="39">
        <v>371267.4440701541</v>
      </c>
      <c r="J37" s="36">
        <v>681</v>
      </c>
      <c r="K37" s="39">
        <v>2433735.4895638502</v>
      </c>
      <c r="L37" s="40">
        <v>0</v>
      </c>
      <c r="M37" s="39">
        <v>0</v>
      </c>
      <c r="N37" s="49">
        <v>681</v>
      </c>
      <c r="O37" s="50">
        <v>2433735.4895638502</v>
      </c>
      <c r="P37" s="40">
        <v>1505</v>
      </c>
      <c r="Q37" s="39">
        <v>5525661.6676724656</v>
      </c>
      <c r="R37" s="36">
        <v>0</v>
      </c>
      <c r="S37" s="39">
        <v>0</v>
      </c>
      <c r="T37" s="40">
        <v>80</v>
      </c>
      <c r="U37" s="39">
        <v>403005.50849052129</v>
      </c>
      <c r="V37" s="40">
        <v>233</v>
      </c>
      <c r="W37" s="39">
        <v>1125615.7346419403</v>
      </c>
      <c r="X37" s="49">
        <v>313</v>
      </c>
      <c r="Y37" s="50">
        <v>1528621.2431324616</v>
      </c>
    </row>
    <row r="38" spans="2:25" x14ac:dyDescent="0.3">
      <c r="B38" s="85"/>
      <c r="C38" s="33" t="s">
        <v>33</v>
      </c>
      <c r="D38" s="40">
        <v>1120</v>
      </c>
      <c r="E38" s="40">
        <v>14599827.72314796</v>
      </c>
      <c r="F38" s="36">
        <v>0</v>
      </c>
      <c r="G38" s="37">
        <v>0</v>
      </c>
      <c r="H38" s="40">
        <v>44</v>
      </c>
      <c r="I38" s="39">
        <v>506511.44380674162</v>
      </c>
      <c r="J38" s="36">
        <v>251</v>
      </c>
      <c r="K38" s="39">
        <v>3431909.6168533782</v>
      </c>
      <c r="L38" s="40">
        <v>0</v>
      </c>
      <c r="M38" s="39">
        <v>0</v>
      </c>
      <c r="N38" s="49">
        <v>251</v>
      </c>
      <c r="O38" s="50">
        <v>3431909.6168533782</v>
      </c>
      <c r="P38" s="40">
        <v>718</v>
      </c>
      <c r="Q38" s="39">
        <v>8577670.8978391811</v>
      </c>
      <c r="R38" s="36">
        <v>0</v>
      </c>
      <c r="S38" s="39">
        <v>0</v>
      </c>
      <c r="T38" s="40">
        <v>9</v>
      </c>
      <c r="U38" s="39">
        <v>155788.89528449936</v>
      </c>
      <c r="V38" s="40">
        <v>98</v>
      </c>
      <c r="W38" s="39">
        <v>1927946.8693641585</v>
      </c>
      <c r="X38" s="49">
        <v>107</v>
      </c>
      <c r="Y38" s="50">
        <v>2083735.7646486578</v>
      </c>
    </row>
    <row r="39" spans="2:25" x14ac:dyDescent="0.3">
      <c r="B39" s="86"/>
      <c r="C39" s="17" t="s">
        <v>34</v>
      </c>
      <c r="D39" s="45">
        <v>77</v>
      </c>
      <c r="E39" s="45">
        <v>3311348.6632864391</v>
      </c>
      <c r="F39" s="46">
        <v>0</v>
      </c>
      <c r="G39" s="47">
        <v>0</v>
      </c>
      <c r="H39" s="45">
        <v>0</v>
      </c>
      <c r="I39" s="48">
        <v>0</v>
      </c>
      <c r="J39" s="46">
        <v>17</v>
      </c>
      <c r="K39" s="48">
        <v>448342.68981722801</v>
      </c>
      <c r="L39" s="45">
        <v>0</v>
      </c>
      <c r="M39" s="48">
        <v>0</v>
      </c>
      <c r="N39" s="53">
        <v>17</v>
      </c>
      <c r="O39" s="54">
        <v>448342.68981722801</v>
      </c>
      <c r="P39" s="45">
        <v>42</v>
      </c>
      <c r="Q39" s="48">
        <v>1791988.7324984041</v>
      </c>
      <c r="R39" s="46">
        <v>0</v>
      </c>
      <c r="S39" s="48">
        <v>0</v>
      </c>
      <c r="T39" s="45">
        <v>0</v>
      </c>
      <c r="U39" s="48">
        <v>0</v>
      </c>
      <c r="V39" s="45">
        <v>18</v>
      </c>
      <c r="W39" s="48">
        <v>1071017.2409708072</v>
      </c>
      <c r="X39" s="53">
        <v>18</v>
      </c>
      <c r="Y39" s="54">
        <v>1071017.2409708072</v>
      </c>
    </row>
    <row r="40" spans="2:25" x14ac:dyDescent="0.3">
      <c r="B40" s="84" t="s">
        <v>28</v>
      </c>
      <c r="C40" s="6" t="s">
        <v>32</v>
      </c>
      <c r="D40" s="35">
        <v>434</v>
      </c>
      <c r="E40" s="35">
        <v>1013293.6953140462</v>
      </c>
      <c r="F40" s="36">
        <v>25</v>
      </c>
      <c r="G40" s="37">
        <v>64810.395139552835</v>
      </c>
      <c r="H40" s="35">
        <v>129</v>
      </c>
      <c r="I40" s="38">
        <v>378655.08152545063</v>
      </c>
      <c r="J40" s="36">
        <v>16</v>
      </c>
      <c r="K40" s="39">
        <v>15685.469494331754</v>
      </c>
      <c r="L40" s="40">
        <v>27</v>
      </c>
      <c r="M40" s="39">
        <v>27480.653018929457</v>
      </c>
      <c r="N40" s="49">
        <v>43</v>
      </c>
      <c r="O40" s="50">
        <v>43166.122513261209</v>
      </c>
      <c r="P40" s="35">
        <v>40</v>
      </c>
      <c r="Q40" s="38">
        <v>39883.105332917075</v>
      </c>
      <c r="R40" s="36">
        <v>6</v>
      </c>
      <c r="S40" s="39">
        <v>11671.213864413678</v>
      </c>
      <c r="T40" s="40">
        <v>14</v>
      </c>
      <c r="U40" s="39">
        <v>21625.028431817991</v>
      </c>
      <c r="V40" s="40">
        <v>177</v>
      </c>
      <c r="W40" s="39">
        <v>453482.74850663269</v>
      </c>
      <c r="X40" s="49">
        <v>197</v>
      </c>
      <c r="Y40" s="50">
        <v>486778.99080286437</v>
      </c>
    </row>
    <row r="41" spans="2:25" x14ac:dyDescent="0.3">
      <c r="B41" s="84"/>
      <c r="C41" s="6" t="s">
        <v>1</v>
      </c>
      <c r="D41" s="35">
        <v>399</v>
      </c>
      <c r="E41" s="35">
        <v>1644444.8997987472</v>
      </c>
      <c r="F41" s="36">
        <v>15</v>
      </c>
      <c r="G41" s="37">
        <v>65449.747772144059</v>
      </c>
      <c r="H41" s="35">
        <v>69</v>
      </c>
      <c r="I41" s="38">
        <v>362363.02428133006</v>
      </c>
      <c r="J41" s="36">
        <v>55</v>
      </c>
      <c r="K41" s="39">
        <v>162869.73426006193</v>
      </c>
      <c r="L41" s="40">
        <v>32</v>
      </c>
      <c r="M41" s="39">
        <v>75820.088229227345</v>
      </c>
      <c r="N41" s="49">
        <v>87</v>
      </c>
      <c r="O41" s="50">
        <v>238689.82248928928</v>
      </c>
      <c r="P41" s="35">
        <v>105</v>
      </c>
      <c r="Q41" s="38">
        <v>313779.02122072841</v>
      </c>
      <c r="R41" s="36">
        <v>6</v>
      </c>
      <c r="S41" s="39">
        <v>22099.114084063407</v>
      </c>
      <c r="T41" s="40">
        <v>4</v>
      </c>
      <c r="U41" s="39">
        <v>7838.0283579510133</v>
      </c>
      <c r="V41" s="40">
        <v>113</v>
      </c>
      <c r="W41" s="39">
        <v>634226.14159324102</v>
      </c>
      <c r="X41" s="49">
        <v>123</v>
      </c>
      <c r="Y41" s="50">
        <v>664163.28403525543</v>
      </c>
    </row>
    <row r="42" spans="2:25" x14ac:dyDescent="0.3">
      <c r="B42" s="84"/>
      <c r="C42" s="6" t="s">
        <v>33</v>
      </c>
      <c r="D42" s="35">
        <v>316</v>
      </c>
      <c r="E42" s="35">
        <v>3870023.9026921028</v>
      </c>
      <c r="F42" s="36">
        <v>37</v>
      </c>
      <c r="G42" s="37">
        <v>718157.56359528692</v>
      </c>
      <c r="H42" s="35">
        <v>43</v>
      </c>
      <c r="I42" s="38">
        <v>872735.5576817476</v>
      </c>
      <c r="J42" s="36">
        <v>48</v>
      </c>
      <c r="K42" s="39">
        <v>409188.5017337834</v>
      </c>
      <c r="L42" s="40">
        <v>13</v>
      </c>
      <c r="M42" s="39">
        <v>49738.608631844188</v>
      </c>
      <c r="N42" s="49">
        <v>61</v>
      </c>
      <c r="O42" s="50">
        <v>458927.11036562757</v>
      </c>
      <c r="P42" s="35">
        <v>104</v>
      </c>
      <c r="Q42" s="38">
        <v>739702.16228156979</v>
      </c>
      <c r="R42" s="36">
        <v>4</v>
      </c>
      <c r="S42" s="39">
        <v>27865.032278475719</v>
      </c>
      <c r="T42" s="40">
        <v>0</v>
      </c>
      <c r="U42" s="39">
        <v>0</v>
      </c>
      <c r="V42" s="40">
        <v>67</v>
      </c>
      <c r="W42" s="39">
        <v>1052636.4764893951</v>
      </c>
      <c r="X42" s="49">
        <v>71</v>
      </c>
      <c r="Y42" s="50">
        <v>1080501.508767871</v>
      </c>
    </row>
    <row r="43" spans="2:25" x14ac:dyDescent="0.3">
      <c r="B43" s="84"/>
      <c r="C43" s="6" t="s">
        <v>34</v>
      </c>
      <c r="D43" s="35">
        <v>29</v>
      </c>
      <c r="E43" s="35">
        <v>757026.08249965857</v>
      </c>
      <c r="F43" s="36">
        <v>7</v>
      </c>
      <c r="G43" s="37">
        <v>213850.89065457293</v>
      </c>
      <c r="H43" s="35">
        <v>4</v>
      </c>
      <c r="I43" s="38">
        <v>192346.64386081789</v>
      </c>
      <c r="J43" s="36">
        <v>2</v>
      </c>
      <c r="K43" s="39">
        <v>20004.66895050355</v>
      </c>
      <c r="L43" s="40">
        <v>1</v>
      </c>
      <c r="M43" s="39">
        <v>4000.9337901007098</v>
      </c>
      <c r="N43" s="49">
        <v>3</v>
      </c>
      <c r="O43" s="50">
        <v>24005.602740604259</v>
      </c>
      <c r="P43" s="35">
        <v>11</v>
      </c>
      <c r="Q43" s="38">
        <v>171681.27374544603</v>
      </c>
      <c r="R43" s="36">
        <v>1</v>
      </c>
      <c r="S43" s="39">
        <v>61014.240299035824</v>
      </c>
      <c r="T43" s="40">
        <v>0</v>
      </c>
      <c r="U43" s="39">
        <v>0</v>
      </c>
      <c r="V43" s="40">
        <v>3</v>
      </c>
      <c r="W43" s="39">
        <v>94127.431199181607</v>
      </c>
      <c r="X43" s="49">
        <v>4</v>
      </c>
      <c r="Y43" s="50">
        <v>155141.67149821745</v>
      </c>
    </row>
    <row r="44" spans="2:25" x14ac:dyDescent="0.3">
      <c r="B44" s="83" t="s">
        <v>29</v>
      </c>
      <c r="C44" s="16" t="s">
        <v>32</v>
      </c>
      <c r="D44" s="41">
        <v>13</v>
      </c>
      <c r="E44" s="41">
        <v>212367.56208310451</v>
      </c>
      <c r="F44" s="42">
        <v>0</v>
      </c>
      <c r="G44" s="43">
        <v>0</v>
      </c>
      <c r="H44" s="41">
        <v>0</v>
      </c>
      <c r="I44" s="44">
        <v>0</v>
      </c>
      <c r="J44" s="42">
        <v>4</v>
      </c>
      <c r="K44" s="44">
        <v>27700.116793448415</v>
      </c>
      <c r="L44" s="41">
        <v>2</v>
      </c>
      <c r="M44" s="44">
        <v>12195.019971958422</v>
      </c>
      <c r="N44" s="51">
        <v>6</v>
      </c>
      <c r="O44" s="52">
        <v>39895.136765406838</v>
      </c>
      <c r="P44" s="41">
        <v>4</v>
      </c>
      <c r="Q44" s="44">
        <v>40069.351336434818</v>
      </c>
      <c r="R44" s="42">
        <v>1</v>
      </c>
      <c r="S44" s="44">
        <v>17421.457102797747</v>
      </c>
      <c r="T44" s="41">
        <v>0</v>
      </c>
      <c r="U44" s="44">
        <v>0</v>
      </c>
      <c r="V44" s="41">
        <v>2</v>
      </c>
      <c r="W44" s="44">
        <v>114981.61687846512</v>
      </c>
      <c r="X44" s="51">
        <v>3</v>
      </c>
      <c r="Y44" s="52">
        <v>132403.07398126286</v>
      </c>
    </row>
    <row r="45" spans="2:25" x14ac:dyDescent="0.3">
      <c r="B45" s="85"/>
      <c r="C45" s="33" t="s">
        <v>1</v>
      </c>
      <c r="D45" s="40">
        <v>12</v>
      </c>
      <c r="E45" s="40">
        <v>95887.699893798796</v>
      </c>
      <c r="F45" s="36">
        <v>0</v>
      </c>
      <c r="G45" s="37">
        <v>0</v>
      </c>
      <c r="H45" s="40">
        <v>1</v>
      </c>
      <c r="I45" s="39">
        <v>6968.5828411190987</v>
      </c>
      <c r="J45" s="36">
        <v>3</v>
      </c>
      <c r="K45" s="39">
        <v>26132.185654196619</v>
      </c>
      <c r="L45" s="40">
        <v>1</v>
      </c>
      <c r="M45" s="39">
        <v>5923.2954149512334</v>
      </c>
      <c r="N45" s="49">
        <v>4</v>
      </c>
      <c r="O45" s="50">
        <v>32055.481069147852</v>
      </c>
      <c r="P45" s="40">
        <v>6</v>
      </c>
      <c r="Q45" s="39">
        <v>51288.769710636567</v>
      </c>
      <c r="R45" s="36">
        <v>0</v>
      </c>
      <c r="S45" s="39">
        <v>0</v>
      </c>
      <c r="T45" s="40">
        <v>0</v>
      </c>
      <c r="U45" s="39">
        <v>0</v>
      </c>
      <c r="V45" s="40">
        <v>1</v>
      </c>
      <c r="W45" s="39">
        <v>5574.8662728952786</v>
      </c>
      <c r="X45" s="49">
        <v>1</v>
      </c>
      <c r="Y45" s="50">
        <v>5574.8662728952786</v>
      </c>
    </row>
    <row r="46" spans="2:25" x14ac:dyDescent="0.3">
      <c r="B46" s="85"/>
      <c r="C46" s="33" t="s">
        <v>33</v>
      </c>
      <c r="D46" s="40">
        <v>53</v>
      </c>
      <c r="E46" s="40">
        <v>403480.94650079578</v>
      </c>
      <c r="F46" s="36">
        <v>1</v>
      </c>
      <c r="G46" s="37">
        <v>6968.5828411190987</v>
      </c>
      <c r="H46" s="40">
        <v>0</v>
      </c>
      <c r="I46" s="39">
        <v>0</v>
      </c>
      <c r="J46" s="36">
        <v>4</v>
      </c>
      <c r="K46" s="39">
        <v>24390.039943916843</v>
      </c>
      <c r="L46" s="40">
        <v>3</v>
      </c>
      <c r="M46" s="39">
        <v>18292.529957937633</v>
      </c>
      <c r="N46" s="49">
        <v>7</v>
      </c>
      <c r="O46" s="50">
        <v>42682.569901854476</v>
      </c>
      <c r="P46" s="40">
        <v>34</v>
      </c>
      <c r="Q46" s="39">
        <v>264806.14796252572</v>
      </c>
      <c r="R46" s="36">
        <v>2</v>
      </c>
      <c r="S46" s="39">
        <v>20905.748523357295</v>
      </c>
      <c r="T46" s="40">
        <v>0</v>
      </c>
      <c r="U46" s="39">
        <v>0</v>
      </c>
      <c r="V46" s="40">
        <v>9</v>
      </c>
      <c r="W46" s="39">
        <v>68117.89727193919</v>
      </c>
      <c r="X46" s="49">
        <v>11</v>
      </c>
      <c r="Y46" s="50">
        <v>89023.645795296485</v>
      </c>
    </row>
    <row r="47" spans="2:25" x14ac:dyDescent="0.3">
      <c r="B47" s="86"/>
      <c r="C47" s="17" t="s">
        <v>34</v>
      </c>
      <c r="D47" s="45">
        <v>10</v>
      </c>
      <c r="E47" s="45">
        <v>207169.90519939901</v>
      </c>
      <c r="F47" s="46">
        <v>1</v>
      </c>
      <c r="G47" s="47">
        <v>20905.748523357295</v>
      </c>
      <c r="H47" s="45">
        <v>2</v>
      </c>
      <c r="I47" s="48">
        <v>78744.98610464581</v>
      </c>
      <c r="J47" s="46">
        <v>2</v>
      </c>
      <c r="K47" s="48">
        <v>62223.382104121774</v>
      </c>
      <c r="L47" s="45">
        <v>0</v>
      </c>
      <c r="M47" s="48">
        <v>0</v>
      </c>
      <c r="N47" s="53">
        <v>2</v>
      </c>
      <c r="O47" s="54">
        <v>62223.382104121774</v>
      </c>
      <c r="P47" s="45">
        <v>5</v>
      </c>
      <c r="Q47" s="48">
        <v>45295.788467274142</v>
      </c>
      <c r="R47" s="46">
        <v>0</v>
      </c>
      <c r="S47" s="48">
        <v>0</v>
      </c>
      <c r="T47" s="45">
        <v>0</v>
      </c>
      <c r="U47" s="48">
        <v>0</v>
      </c>
      <c r="V47" s="45">
        <v>0</v>
      </c>
      <c r="W47" s="48">
        <v>0</v>
      </c>
      <c r="X47" s="53">
        <v>0</v>
      </c>
      <c r="Y47" s="54">
        <v>0</v>
      </c>
    </row>
    <row r="48" spans="2:25" x14ac:dyDescent="0.3">
      <c r="B48" s="84" t="s">
        <v>95</v>
      </c>
      <c r="C48" s="6" t="s">
        <v>32</v>
      </c>
      <c r="D48" s="35">
        <v>144</v>
      </c>
      <c r="E48" s="35">
        <v>80829.161115028997</v>
      </c>
      <c r="F48" s="36">
        <v>24</v>
      </c>
      <c r="G48" s="37">
        <v>10142.772325248847</v>
      </c>
      <c r="H48" s="35">
        <v>0</v>
      </c>
      <c r="I48" s="38">
        <v>0</v>
      </c>
      <c r="J48" s="36">
        <v>7</v>
      </c>
      <c r="K48" s="39">
        <v>2578.3756512140662</v>
      </c>
      <c r="L48" s="40">
        <v>12</v>
      </c>
      <c r="M48" s="39">
        <v>15264.680713471385</v>
      </c>
      <c r="N48" s="49">
        <v>19</v>
      </c>
      <c r="O48" s="50">
        <v>17843.05636468545</v>
      </c>
      <c r="P48" s="35">
        <v>81</v>
      </c>
      <c r="Q48" s="38">
        <v>29568.265735756911</v>
      </c>
      <c r="R48" s="36">
        <v>0</v>
      </c>
      <c r="S48" s="39">
        <v>0</v>
      </c>
      <c r="T48" s="40">
        <v>8</v>
      </c>
      <c r="U48" s="39">
        <v>12020.805400930445</v>
      </c>
      <c r="V48" s="40">
        <v>12</v>
      </c>
      <c r="W48" s="39">
        <v>11254.261288407344</v>
      </c>
      <c r="X48" s="49">
        <v>20</v>
      </c>
      <c r="Y48" s="50">
        <v>23275.066689337789</v>
      </c>
    </row>
    <row r="49" spans="2:25" x14ac:dyDescent="0.3">
      <c r="B49" s="84"/>
      <c r="C49" s="6" t="s">
        <v>1</v>
      </c>
      <c r="D49" s="35">
        <v>10</v>
      </c>
      <c r="E49" s="35">
        <v>35798.804922885662</v>
      </c>
      <c r="F49" s="36">
        <v>0</v>
      </c>
      <c r="G49" s="37">
        <v>0</v>
      </c>
      <c r="H49" s="35">
        <v>0</v>
      </c>
      <c r="I49" s="38">
        <v>0</v>
      </c>
      <c r="J49" s="36">
        <v>0</v>
      </c>
      <c r="K49" s="39">
        <v>0</v>
      </c>
      <c r="L49" s="40">
        <v>4</v>
      </c>
      <c r="M49" s="39">
        <v>12891.878256070331</v>
      </c>
      <c r="N49" s="49">
        <v>4</v>
      </c>
      <c r="O49" s="50">
        <v>12891.878256070331</v>
      </c>
      <c r="P49" s="35">
        <v>3</v>
      </c>
      <c r="Q49" s="38">
        <v>8272.9027004652216</v>
      </c>
      <c r="R49" s="36">
        <v>0</v>
      </c>
      <c r="S49" s="39">
        <v>0</v>
      </c>
      <c r="T49" s="40">
        <v>3</v>
      </c>
      <c r="U49" s="39">
        <v>14634.023966350107</v>
      </c>
      <c r="V49" s="40">
        <v>0</v>
      </c>
      <c r="W49" s="39">
        <v>0</v>
      </c>
      <c r="X49" s="49">
        <v>3</v>
      </c>
      <c r="Y49" s="50">
        <v>14634.023966350107</v>
      </c>
    </row>
    <row r="50" spans="2:25" x14ac:dyDescent="0.3">
      <c r="C50" s="7" t="s">
        <v>4</v>
      </c>
      <c r="D50" s="8">
        <f>+SUM(D8:D49)</f>
        <v>263250</v>
      </c>
      <c r="E50" s="8">
        <f t="shared" ref="E50:Y50" si="0">+SUM(E8:E49)</f>
        <v>391163339.67280418</v>
      </c>
      <c r="F50" s="9">
        <f t="shared" si="0"/>
        <v>2264</v>
      </c>
      <c r="G50" s="10">
        <f t="shared" si="0"/>
        <v>9433004.873826839</v>
      </c>
      <c r="H50" s="8">
        <f t="shared" si="0"/>
        <v>30711</v>
      </c>
      <c r="I50" s="8">
        <f t="shared" si="0"/>
        <v>49159884.3723258</v>
      </c>
      <c r="J50" s="9">
        <f t="shared" si="0"/>
        <v>52432</v>
      </c>
      <c r="K50" s="30">
        <f t="shared" si="0"/>
        <v>56461767.961731322</v>
      </c>
      <c r="L50" s="30">
        <f t="shared" si="0"/>
        <v>3945</v>
      </c>
      <c r="M50" s="30">
        <f t="shared" si="0"/>
        <v>4455283.969750776</v>
      </c>
      <c r="N50" s="31">
        <f t="shared" si="0"/>
        <v>56377</v>
      </c>
      <c r="O50" s="11">
        <f t="shared" si="0"/>
        <v>60917051.931482114</v>
      </c>
      <c r="P50" s="8">
        <f t="shared" si="0"/>
        <v>134019</v>
      </c>
      <c r="Q50" s="8">
        <f t="shared" si="0"/>
        <v>215867893.89043435</v>
      </c>
      <c r="R50" s="9">
        <f t="shared" si="0"/>
        <v>53</v>
      </c>
      <c r="S50" s="30">
        <f t="shared" si="0"/>
        <v>478395.75456511846</v>
      </c>
      <c r="T50" s="30">
        <f t="shared" si="0"/>
        <v>22325</v>
      </c>
      <c r="U50" s="30">
        <f t="shared" si="0"/>
        <v>19496569.303497117</v>
      </c>
      <c r="V50" s="30">
        <f t="shared" si="0"/>
        <v>17501</v>
      </c>
      <c r="W50" s="30">
        <f t="shared" si="0"/>
        <v>35810539.546672776</v>
      </c>
      <c r="X50" s="31">
        <f t="shared" si="0"/>
        <v>39879</v>
      </c>
      <c r="Y50" s="11">
        <f t="shared" si="0"/>
        <v>55785504.604735002</v>
      </c>
    </row>
    <row r="51" spans="2:25" s="15" customFormat="1" x14ac:dyDescent="0.3">
      <c r="C51" s="24" t="s">
        <v>50</v>
      </c>
      <c r="D51" s="24"/>
      <c r="E51" s="25">
        <f>+(E50*28700.24/813.25)/1000000</f>
        <v>13804.465696662775</v>
      </c>
      <c r="F51" s="27"/>
      <c r="G51" s="34">
        <f>+(G50*28700.24/813.25)/1000000</f>
        <v>332.89825244389795</v>
      </c>
      <c r="H51" s="24"/>
      <c r="I51" s="25">
        <f>+(I50*28700.24/813.25)/1000000</f>
        <v>1734.8914600159853</v>
      </c>
      <c r="J51" s="27"/>
      <c r="K51" s="25">
        <f>+(K50*28706.94/812.19)/1000000</f>
        <v>1995.6470593966228</v>
      </c>
      <c r="L51" s="32"/>
      <c r="M51" s="25">
        <f>+(M50*28706.94/812.19)/1000000</f>
        <v>157.47247516295121</v>
      </c>
      <c r="N51" s="32"/>
      <c r="O51" s="34">
        <f>+(O50*28700.24/813.25)/1000000</f>
        <v>2149.8112640959121</v>
      </c>
      <c r="P51" s="24"/>
      <c r="Q51" s="25">
        <f>+(Q50*28700.24/813.25)/1000000</f>
        <v>7618.1498468490618</v>
      </c>
      <c r="R51" s="27"/>
      <c r="S51" s="25">
        <f>+(S50*28700.24/813.25)/1000000</f>
        <v>16.882967071626187</v>
      </c>
      <c r="T51" s="32"/>
      <c r="U51" s="25">
        <f>+(U50*28700.24/813.25)/1000000</f>
        <v>688.04945365754702</v>
      </c>
      <c r="V51" s="32"/>
      <c r="W51" s="25">
        <f>+(W50*28700.24/813.25)/1000000</f>
        <v>1263.7824525287429</v>
      </c>
      <c r="X51" s="32"/>
      <c r="Y51" s="34">
        <f>+(Y50*28700.24/813.25)/1000000</f>
        <v>1968.7148732579155</v>
      </c>
    </row>
    <row r="53" spans="2:25" x14ac:dyDescent="0.3">
      <c r="B53" s="6" t="s">
        <v>30</v>
      </c>
    </row>
    <row r="56" spans="2:25" x14ac:dyDescent="0.3">
      <c r="B56" s="6" t="s">
        <v>35</v>
      </c>
    </row>
    <row r="57" spans="2:25" x14ac:dyDescent="0.3">
      <c r="B57" s="6" t="s">
        <v>57</v>
      </c>
    </row>
    <row r="58" spans="2:25" x14ac:dyDescent="0.3">
      <c r="B58" s="6" t="s">
        <v>54</v>
      </c>
    </row>
    <row r="59" spans="2:25" x14ac:dyDescent="0.3">
      <c r="B59" s="6" t="s">
        <v>55</v>
      </c>
    </row>
    <row r="60" spans="2:25" x14ac:dyDescent="0.3">
      <c r="B60" s="6" t="s">
        <v>56</v>
      </c>
    </row>
    <row r="61" spans="2:25" ht="37.799999999999997" customHeight="1" x14ac:dyDescent="0.3">
      <c r="B61" s="102" t="s">
        <v>94</v>
      </c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</row>
    <row r="62" spans="2:25" x14ac:dyDescent="0.3">
      <c r="B62" s="79" t="s">
        <v>36</v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</row>
    <row r="63" spans="2:25" x14ac:dyDescent="0.3">
      <c r="B63" s="80" t="s">
        <v>37</v>
      </c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</row>
    <row r="64" spans="2:25" x14ac:dyDescent="0.3">
      <c r="B64" s="81" t="s">
        <v>38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</row>
    <row r="65" spans="2:22" x14ac:dyDescent="0.3"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</row>
    <row r="66" spans="2:22" x14ac:dyDescent="0.3"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</row>
    <row r="67" spans="2:22" x14ac:dyDescent="0.3">
      <c r="B67" s="81" t="s">
        <v>39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</row>
    <row r="68" spans="2:22" x14ac:dyDescent="0.3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</row>
    <row r="69" spans="2:22" x14ac:dyDescent="0.3">
      <c r="B69" s="78" t="s">
        <v>40</v>
      </c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</row>
    <row r="70" spans="2:22" x14ac:dyDescent="0.3">
      <c r="B70" s="82" t="s">
        <v>41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</row>
    <row r="71" spans="2:22" x14ac:dyDescent="0.3"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</row>
    <row r="72" spans="2:22" x14ac:dyDescent="0.3">
      <c r="B72" s="78" t="s">
        <v>42</v>
      </c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</row>
    <row r="73" spans="2:22" x14ac:dyDescent="0.3">
      <c r="B73" s="78" t="s">
        <v>43</v>
      </c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</row>
    <row r="74" spans="2:22" x14ac:dyDescent="0.3">
      <c r="B74" s="78" t="s">
        <v>44</v>
      </c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</row>
    <row r="75" spans="2:22" x14ac:dyDescent="0.3">
      <c r="B75" s="78" t="s">
        <v>45</v>
      </c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</row>
    <row r="78" spans="2:22" x14ac:dyDescent="0.3">
      <c r="B78" s="16" t="s">
        <v>46</v>
      </c>
    </row>
    <row r="79" spans="2:22" x14ac:dyDescent="0.3">
      <c r="B79" s="23" t="s">
        <v>52</v>
      </c>
    </row>
    <row r="80" spans="2:22" x14ac:dyDescent="0.3">
      <c r="B80" s="6" t="s">
        <v>30</v>
      </c>
    </row>
    <row r="82" spans="2:2" x14ac:dyDescent="0.3">
      <c r="B82" s="6" t="s">
        <v>53</v>
      </c>
    </row>
  </sheetData>
  <mergeCells count="38">
    <mergeCell ref="B61:V61"/>
    <mergeCell ref="B72:V72"/>
    <mergeCell ref="B73:V73"/>
    <mergeCell ref="B74:V74"/>
    <mergeCell ref="B75:V75"/>
    <mergeCell ref="B62:V62"/>
    <mergeCell ref="B63:V63"/>
    <mergeCell ref="B64:V66"/>
    <mergeCell ref="B67:V68"/>
    <mergeCell ref="B69:V69"/>
    <mergeCell ref="B70:V71"/>
    <mergeCell ref="B28:B31"/>
    <mergeCell ref="B32:B35"/>
    <mergeCell ref="B36:B39"/>
    <mergeCell ref="B40:B43"/>
    <mergeCell ref="B48:B49"/>
    <mergeCell ref="B44:B47"/>
    <mergeCell ref="B8:B11"/>
    <mergeCell ref="B12:B15"/>
    <mergeCell ref="B16:B19"/>
    <mergeCell ref="B20:B23"/>
    <mergeCell ref="B24:B27"/>
    <mergeCell ref="P4:Q4"/>
    <mergeCell ref="R4:Y4"/>
    <mergeCell ref="J5:K6"/>
    <mergeCell ref="L5:M6"/>
    <mergeCell ref="N5:O6"/>
    <mergeCell ref="P5:Q6"/>
    <mergeCell ref="R5:S6"/>
    <mergeCell ref="T5:U6"/>
    <mergeCell ref="V5:W6"/>
    <mergeCell ref="X5:Y6"/>
    <mergeCell ref="J4:O4"/>
    <mergeCell ref="B4:B7"/>
    <mergeCell ref="C4:C7"/>
    <mergeCell ref="D4:E6"/>
    <mergeCell ref="F4:G6"/>
    <mergeCell ref="H4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Derechos de Garantía</vt:lpstr>
      <vt:lpstr>Solicitudes y Curses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Yanez Oyarzun</dc:creator>
  <cp:lastModifiedBy>Alvaro Yanez Oyarzun</cp:lastModifiedBy>
  <dcterms:created xsi:type="dcterms:W3CDTF">2020-05-27T13:45:00Z</dcterms:created>
  <dcterms:modified xsi:type="dcterms:W3CDTF">2020-07-01T19:54:43Z</dcterms:modified>
</cp:coreProperties>
</file>