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castell\Documents\VCASTELL\viviana castellon\vcastell\Vivi_compartido\Sitio Web SVS\Comunicaciones_2019\Reemplazo Felipe\22_12_2020\"/>
    </mc:Choice>
  </mc:AlternateContent>
  <bookViews>
    <workbookView xWindow="0" yWindow="0" windowWidth="20490" windowHeight="7050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6" l="1"/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38" i="6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<sst xmlns="http://schemas.openxmlformats.org/spreadsheetml/2006/main" count="292" uniqueCount="93">
  <si>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</si>
  <si>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</si>
  <si>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</si>
  <si>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</si>
  <si>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</si>
  <si>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</si>
  <si>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</si>
  <si>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</si>
  <si>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</si>
  <si>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</si>
  <si>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</si>
  <si>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</si>
  <si>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</si>
  <si>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</si>
  <si>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</si>
  <si>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</si>
  <si>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</si>
  <si>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</si>
  <si>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</si>
  <si>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</si>
  <si>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</si>
  <si>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</si>
  <si>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</si>
  <si>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</si>
  <si>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</si>
  <si>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</si>
  <si>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</si>
  <si>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</si>
  <si>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</si>
  <si>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</si>
  <si>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</si>
  <si>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</si>
  <si>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</si>
  <si>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</si>
  <si>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</si>
  <si>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</si>
  <si>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</si>
  <si>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</si>
  <si>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</si>
  <si>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</si>
  <si>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</si>
  <si>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</si>
  <si>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</si>
  <si>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</si>
  <si>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</si>
  <si>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</si>
  <si>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</si>
  <si>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</si>
  <si>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</si>
  <si>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</si>
  <si>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</si>
  <si>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</si>
  <si>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</si>
  <si>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</si>
  <si>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</si>
  <si>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</si>
  <si>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</si>
  <si>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</si>
  <si>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</si>
  <si>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</si>
  <si>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</si>
  <si>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</si>
  <si>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</si>
  <si>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</si>
  <si>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</si>
  <si>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</si>
  <si>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</si>
  <si>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</si>
  <si>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</si>
  <si>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</si>
  <si>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</si>
  <si>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</si>
  <si>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</si>
  <si>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</si>
  <si>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</si>
  <si>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</si>
  <si>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</si>
  <si>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</si>
  <si>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</si>
  <si>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</si>
  <si>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</si>
  <si>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</si>
  <si>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</si>
  <si>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</si>
  <si>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</si>
  <si>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</si>
  <si>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</si>
  <si>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</si>
  <si>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</si>
  <si>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</si>
  <si>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</si>
  <si>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4/12/2020</t>
  </si>
  <si>
    <t>Actualización: 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</si>
</sst>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0" fontId="0" fillId="0" borderId="0" xfId="0" applyFont="1" applyAlignment="1">
      <alignment horizontal="left"/>
    </xf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9" fontId="8" fillId="2" borderId="20" xfId="2" applyNumberFormat="1" applyFont="1" applyFill="1" applyBorder="1"/>
    <xf numFmtId="9" fontId="7" fillId="2" borderId="20" xfId="2" applyNumberFormat="1" applyFont="1" applyFill="1" applyBorder="1"/>
    <xf numFmtId="9" fontId="8" fillId="0" borderId="20" xfId="2" applyNumberFormat="1" applyFont="1" applyBorder="1"/>
    <xf numFmtId="9" fontId="7" fillId="0" borderId="20" xfId="2" applyNumberFormat="1" applyFont="1" applyBorder="1"/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5">
    <cellStyle name="Hipervínculo" xfId="3" builtinId="8"/>
    <cellStyle name="Millares [0]" xfId="1" builtinId="6"/>
    <cellStyle name="Millares 2" xfId="4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759078"/>
          <a:ext cx="6043781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4/12/2020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5" x14ac:dyDescent="0.25"/>
  <cols>
    <col min="1" max="1" width="5.7109375" style="78" customWidth="1"/>
    <col min="2" max="2" width="13.42578125" style="79" customWidth="1"/>
    <col min="3" max="3" width="73" style="79" customWidth="1"/>
    <col min="4" max="16384" width="11.42578125" style="79"/>
  </cols>
  <sheetData>
    <row r="2" spans="2:13" ht="15.75" x14ac:dyDescent="0.25">
      <c r="B2" s="45" t="s">
        <v>87</v>
      </c>
    </row>
    <row r="4" spans="2:13" x14ac:dyDescent="0.25">
      <c r="B4" s="13" t="s">
        <v>88</v>
      </c>
      <c r="C4" s="46"/>
      <c r="D4" s="46"/>
    </row>
    <row r="6" spans="2:13" x14ac:dyDescent="0.25">
      <c r="B6" s="80" t="s">
        <v>55</v>
      </c>
      <c r="C6" s="78" t="s">
        <v>56</v>
      </c>
    </row>
    <row r="7" spans="2:13" x14ac:dyDescent="0.25">
      <c r="B7" s="80" t="s">
        <v>57</v>
      </c>
      <c r="C7" s="78" t="s">
        <v>58</v>
      </c>
    </row>
    <row r="9" spans="2:13" x14ac:dyDescent="0.25">
      <c r="B9" s="77" t="s">
        <v>89</v>
      </c>
      <c r="C9" s="47"/>
      <c r="D9" s="47"/>
    </row>
    <row r="10" spans="2:13" x14ac:dyDescent="0.25">
      <c r="B10" s="76"/>
      <c r="C10" s="47"/>
      <c r="D10" s="47"/>
    </row>
    <row r="11" spans="2:13" x14ac:dyDescent="0.25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25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25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2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25">
      <c r="B15" s="79" t="s">
        <v>91</v>
      </c>
    </row>
    <row r="16" spans="2:13" x14ac:dyDescent="0.25">
      <c r="B16" s="78" t="s">
        <v>92</v>
      </c>
    </row>
    <row r="30" spans="1:1" x14ac:dyDescent="0.2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/>
    <hyperlink ref="B7" location="'Derechos de Garantía'!B28" display="Tabla 2"/>
    <hyperlink ref="B11" location="'Solicitudes y Curses'!A1" display="Tabla 3"/>
    <hyperlink ref="B12" location="'Solicitudes y Curses'!B23" display="Tabla 4"/>
    <hyperlink ref="B13" location="Detalle!A1" display="Tabla 5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showGridLines="0" topLeftCell="A28" zoomScale="85" zoomScaleNormal="85" workbookViewId="0">
      <selection activeCell="F41" sqref="F41"/>
    </sheetView>
  </sheetViews>
  <sheetFormatPr baseColWidth="10" defaultColWidth="11.42578125" defaultRowHeight="15" x14ac:dyDescent="0.25"/>
  <cols>
    <col min="1" max="1" width="5.7109375" style="78" customWidth="1"/>
    <col min="2" max="2" width="42.42578125" style="79" bestFit="1" customWidth="1"/>
    <col min="3" max="4" width="18.28515625" style="79" customWidth="1"/>
    <col min="5" max="16384" width="11.42578125" style="79"/>
  </cols>
  <sheetData>
    <row r="2" spans="2:5" x14ac:dyDescent="0.25">
      <c r="B2" s="48" t="s">
        <v>88</v>
      </c>
    </row>
    <row r="4" spans="2:5" x14ac:dyDescent="0.25">
      <c r="B4" s="48" t="s">
        <v>62</v>
      </c>
    </row>
    <row r="5" spans="2:5" x14ac:dyDescent="0.25">
      <c r="B5" s="49" t="s">
        <v>56</v>
      </c>
      <c r="C5" s="87"/>
      <c r="D5" s="87"/>
      <c r="E5" s="87"/>
    </row>
    <row r="6" spans="2:5" x14ac:dyDescent="0.25">
      <c r="B6" s="87" t="s">
        <v>63</v>
      </c>
      <c r="C6" s="87"/>
      <c r="D6" s="87"/>
      <c r="E6" s="87"/>
    </row>
    <row r="8" spans="2:5" ht="30" x14ac:dyDescent="0.25">
      <c r="B8" s="94" t="s">
        <v>2</v>
      </c>
      <c r="C8" s="88" t="s">
        <v>64</v>
      </c>
      <c r="D8" s="88" t="s">
        <v>65</v>
      </c>
      <c r="E8" s="88" t="s">
        <v>66</v>
      </c>
    </row>
    <row r="9" spans="2:5" x14ac:dyDescent="0.25">
      <c r="B9" s="50" t="s">
        <v>67</v>
      </c>
      <c r="C9" s="53">
        <v>52000000</v>
      </c>
      <c r="D9" s="53">
        <v>50948375.9661</v>
      </c>
      <c r="E9" s="95">
        <f>D9/C9</f>
        <v>0.97977646088653847</v>
      </c>
    </row>
    <row r="10" spans="2:5" x14ac:dyDescent="0.25">
      <c r="B10" s="50" t="s">
        <v>68</v>
      </c>
      <c r="C10" s="53">
        <v>1670721.50134</v>
      </c>
      <c r="D10" s="53">
        <v>1154715.1697999998</v>
      </c>
      <c r="E10" s="95">
        <f t="shared" ref="E10:E20" si="0">D10/C10</f>
        <v>0.69114760830806454</v>
      </c>
    </row>
    <row r="11" spans="2:5" x14ac:dyDescent="0.25">
      <c r="B11" s="50" t="s">
        <v>69</v>
      </c>
      <c r="C11" s="53">
        <v>44600000</v>
      </c>
      <c r="D11" s="53">
        <v>43005299.192599989</v>
      </c>
      <c r="E11" s="95">
        <f t="shared" si="0"/>
        <v>0.96424437651569483</v>
      </c>
    </row>
    <row r="12" spans="2:5" x14ac:dyDescent="0.25">
      <c r="B12" s="50" t="s">
        <v>70</v>
      </c>
      <c r="C12" s="53">
        <v>16573000</v>
      </c>
      <c r="D12" s="53">
        <v>16089851.783999994</v>
      </c>
      <c r="E12" s="95">
        <f t="shared" si="0"/>
        <v>0.97084726869003768</v>
      </c>
    </row>
    <row r="13" spans="2:5" x14ac:dyDescent="0.25">
      <c r="B13" s="50" t="s">
        <v>71</v>
      </c>
      <c r="C13" s="53">
        <v>49800000</v>
      </c>
      <c r="D13" s="53">
        <v>48771776.090399995</v>
      </c>
      <c r="E13" s="95">
        <f t="shared" si="0"/>
        <v>0.97935293354216857</v>
      </c>
    </row>
    <row r="14" spans="2:5" x14ac:dyDescent="0.25">
      <c r="B14" s="50" t="s">
        <v>72</v>
      </c>
      <c r="C14" s="53">
        <v>21576100.035999998</v>
      </c>
      <c r="D14" s="53">
        <v>20894558.471599996</v>
      </c>
      <c r="E14" s="95">
        <f t="shared" si="0"/>
        <v>0.96841219853157701</v>
      </c>
    </row>
    <row r="15" spans="2:5" x14ac:dyDescent="0.25">
      <c r="B15" s="50" t="s">
        <v>73</v>
      </c>
      <c r="C15" s="53">
        <v>2118000</v>
      </c>
      <c r="D15" s="53">
        <v>1707037.7259000002</v>
      </c>
      <c r="E15" s="95">
        <f t="shared" si="0"/>
        <v>0.80596682053824376</v>
      </c>
    </row>
    <row r="16" spans="2:5" x14ac:dyDescent="0.25">
      <c r="B16" s="50" t="s">
        <v>74</v>
      </c>
      <c r="C16" s="53">
        <v>57822500.100000001</v>
      </c>
      <c r="D16" s="53">
        <v>55545763.766500004</v>
      </c>
      <c r="E16" s="95">
        <f t="shared" si="0"/>
        <v>0.96062542557719677</v>
      </c>
    </row>
    <row r="17" spans="1:5" x14ac:dyDescent="0.25">
      <c r="B17" s="50" t="s">
        <v>75</v>
      </c>
      <c r="C17" s="53">
        <v>1659000</v>
      </c>
      <c r="D17" s="53">
        <v>1420058.7193</v>
      </c>
      <c r="E17" s="95">
        <f t="shared" si="0"/>
        <v>0.85597270602772757</v>
      </c>
    </row>
    <row r="18" spans="1:5" x14ac:dyDescent="0.25">
      <c r="B18" s="50" t="s">
        <v>76</v>
      </c>
      <c r="C18" s="53">
        <v>856933.33600000001</v>
      </c>
      <c r="D18" s="53">
        <v>758242.18709999998</v>
      </c>
      <c r="E18" s="95">
        <f t="shared" si="0"/>
        <v>0.88483217450651253</v>
      </c>
    </row>
    <row r="19" spans="1:5" x14ac:dyDescent="0.25">
      <c r="B19" s="50" t="s">
        <v>0</v>
      </c>
      <c r="C19" s="53">
        <v>83537.360000000015</v>
      </c>
      <c r="D19" s="53">
        <v>65677.843399999998</v>
      </c>
      <c r="E19" s="95">
        <f t="shared" si="0"/>
        <v>0.78620922902040458</v>
      </c>
    </row>
    <row r="20" spans="1:5" x14ac:dyDescent="0.25">
      <c r="B20" s="91" t="s">
        <v>4</v>
      </c>
      <c r="C20" s="89">
        <f>SUM(C9:C19)</f>
        <v>248759792.33333999</v>
      </c>
      <c r="D20" s="89">
        <f>SUM(D9:D19)</f>
        <v>240361356.91669998</v>
      </c>
      <c r="E20" s="96">
        <f t="shared" si="0"/>
        <v>0.96623877461118779</v>
      </c>
    </row>
    <row r="21" spans="1:5" s="90" customFormat="1" x14ac:dyDescent="0.25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0" customFormat="1" x14ac:dyDescent="0.25">
      <c r="A22" s="82"/>
      <c r="B22" s="83" t="str">
        <f>Indice!B15</f>
        <v>Información al: 4/12/2020</v>
      </c>
    </row>
    <row r="23" spans="1:5" x14ac:dyDescent="0.25">
      <c r="B23" s="51"/>
    </row>
    <row r="24" spans="1:5" x14ac:dyDescent="0.25">
      <c r="B24" s="48" t="s">
        <v>77</v>
      </c>
    </row>
    <row r="25" spans="1:5" x14ac:dyDescent="0.25">
      <c r="B25" s="49" t="s">
        <v>58</v>
      </c>
      <c r="C25" s="87"/>
      <c r="D25" s="87"/>
      <c r="E25" s="87"/>
    </row>
    <row r="26" spans="1:5" x14ac:dyDescent="0.25">
      <c r="B26" s="87" t="s">
        <v>63</v>
      </c>
      <c r="C26" s="87"/>
      <c r="D26" s="87"/>
      <c r="E26" s="87"/>
    </row>
    <row r="28" spans="1:5" ht="30" x14ac:dyDescent="0.25">
      <c r="B28" s="94" t="s">
        <v>78</v>
      </c>
      <c r="C28" s="88" t="s">
        <v>64</v>
      </c>
      <c r="D28" s="88" t="s">
        <v>65</v>
      </c>
      <c r="E28" s="88" t="s">
        <v>66</v>
      </c>
    </row>
    <row r="29" spans="1:5" x14ac:dyDescent="0.25">
      <c r="B29" s="50" t="s">
        <v>79</v>
      </c>
      <c r="C29" s="52">
        <v>86103798.060499996</v>
      </c>
      <c r="D29" s="52">
        <v>84640797.798199981</v>
      </c>
      <c r="E29" s="95">
        <f>D29/C29</f>
        <v>0.98300887655069469</v>
      </c>
    </row>
    <row r="30" spans="1:5" x14ac:dyDescent="0.25">
      <c r="B30" s="50" t="s">
        <v>1</v>
      </c>
      <c r="C30" s="52">
        <v>66624239.299500003</v>
      </c>
      <c r="D30" s="52">
        <v>65177630.8552</v>
      </c>
      <c r="E30" s="95">
        <f t="shared" ref="E30:E33" si="1">D30/C30</f>
        <v>0.97828705498914625</v>
      </c>
    </row>
    <row r="31" spans="1:5" x14ac:dyDescent="0.25">
      <c r="B31" s="50" t="s">
        <v>80</v>
      </c>
      <c r="C31" s="52">
        <v>75675000</v>
      </c>
      <c r="D31" s="52">
        <v>73468951.374000013</v>
      </c>
      <c r="E31" s="95">
        <f t="shared" si="1"/>
        <v>0.970848382874133</v>
      </c>
    </row>
    <row r="32" spans="1:5" x14ac:dyDescent="0.25">
      <c r="B32" s="50" t="s">
        <v>81</v>
      </c>
      <c r="C32" s="52">
        <v>20356754.973340001</v>
      </c>
      <c r="D32" s="52">
        <v>17073976.8893</v>
      </c>
      <c r="E32" s="95">
        <f t="shared" si="1"/>
        <v>0.83873765301300451</v>
      </c>
    </row>
    <row r="33" spans="1:5" x14ac:dyDescent="0.25">
      <c r="B33" s="91" t="s">
        <v>4</v>
      </c>
      <c r="C33" s="89">
        <f>SUM(C29:C32)</f>
        <v>248759792.33334002</v>
      </c>
      <c r="D33" s="89">
        <f>SUM(D29:D32)</f>
        <v>240361356.91669998</v>
      </c>
      <c r="E33" s="96">
        <f t="shared" si="1"/>
        <v>0.96623877461118768</v>
      </c>
    </row>
    <row r="34" spans="1:5" x14ac:dyDescent="0.25">
      <c r="C34" s="86">
        <f>SUM(C29:C32)-C33</f>
        <v>0</v>
      </c>
      <c r="D34" s="86">
        <f>SUM(D29:D32)-D33</f>
        <v>0</v>
      </c>
    </row>
    <row r="35" spans="1:5" x14ac:dyDescent="0.25">
      <c r="B35" s="87" t="s">
        <v>82</v>
      </c>
      <c r="C35" s="87"/>
      <c r="D35" s="87"/>
      <c r="E35" s="87"/>
    </row>
    <row r="37" spans="1:5" ht="30" x14ac:dyDescent="0.25">
      <c r="B37" s="94" t="s">
        <v>78</v>
      </c>
      <c r="C37" s="88" t="s">
        <v>64</v>
      </c>
      <c r="D37" s="88" t="s">
        <v>65</v>
      </c>
      <c r="E37" s="88" t="s">
        <v>66</v>
      </c>
    </row>
    <row r="38" spans="1:5" x14ac:dyDescent="0.25">
      <c r="A38" s="24"/>
      <c r="B38" s="50" t="s">
        <v>79</v>
      </c>
      <c r="C38" s="95">
        <f>C29/C$33</f>
        <v>0.34613229595046552</v>
      </c>
      <c r="D38" s="95">
        <f>D29/D$33</f>
        <v>0.35213979020568281</v>
      </c>
      <c r="E38" s="97">
        <f>E29</f>
        <v>0.98300887655069469</v>
      </c>
    </row>
    <row r="39" spans="1:5" x14ac:dyDescent="0.25">
      <c r="B39" s="50" t="s">
        <v>1</v>
      </c>
      <c r="C39" s="95">
        <f t="shared" ref="C39:D39" si="2">C30/C$33</f>
        <v>0.2678255946211075</v>
      </c>
      <c r="D39" s="95">
        <f t="shared" si="2"/>
        <v>0.27116518100614678</v>
      </c>
      <c r="E39" s="97">
        <f t="shared" ref="E39:E42" si="3">E30</f>
        <v>0.97828705498914625</v>
      </c>
    </row>
    <row r="40" spans="1:5" x14ac:dyDescent="0.25">
      <c r="B40" s="50" t="s">
        <v>80</v>
      </c>
      <c r="C40" s="95">
        <f t="shared" ref="C40:D40" si="4">C31/C$33</f>
        <v>0.30420912998108202</v>
      </c>
      <c r="D40" s="95">
        <f t="shared" si="4"/>
        <v>0.30566041195823973</v>
      </c>
      <c r="E40" s="97">
        <f t="shared" si="3"/>
        <v>0.970848382874133</v>
      </c>
    </row>
    <row r="41" spans="1:5" x14ac:dyDescent="0.25">
      <c r="B41" s="50" t="s">
        <v>81</v>
      </c>
      <c r="C41" s="95">
        <f t="shared" ref="C41:D41" si="5">C32/C$33</f>
        <v>8.1832979447344911E-2</v>
      </c>
      <c r="D41" s="95">
        <f t="shared" si="5"/>
        <v>7.1034616829930716E-2</v>
      </c>
      <c r="E41" s="97">
        <f t="shared" si="3"/>
        <v>0.83873765301300451</v>
      </c>
    </row>
    <row r="42" spans="1:5" x14ac:dyDescent="0.25">
      <c r="B42" s="91" t="s">
        <v>83</v>
      </c>
      <c r="C42" s="96">
        <f t="shared" ref="C42:D42" si="6">C33/C$33</f>
        <v>1</v>
      </c>
      <c r="D42" s="96">
        <f t="shared" si="6"/>
        <v>1</v>
      </c>
      <c r="E42" s="98">
        <f t="shared" si="3"/>
        <v>0.96623877461118768</v>
      </c>
    </row>
    <row r="50" spans="2:2" x14ac:dyDescent="0.25">
      <c r="B50" s="84" t="str">
        <f>+B21</f>
        <v>Fuente: Fogape</v>
      </c>
    </row>
    <row r="51" spans="2:2" x14ac:dyDescent="0.25">
      <c r="B51" s="84" t="str">
        <f>Indice!B15</f>
        <v>Información al: 4/12/2020</v>
      </c>
    </row>
    <row r="52" spans="2:2" x14ac:dyDescent="0.25">
      <c r="B52" s="92" t="str">
        <f>+Indice!B16</f>
        <v>Actualización: 9/12/2020</v>
      </c>
    </row>
    <row r="53" spans="2:2" x14ac:dyDescent="0.25">
      <c r="B53" s="93"/>
    </row>
    <row r="54" spans="2:2" x14ac:dyDescent="0.25">
      <c r="B54" s="90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0"/>
  <sheetViews>
    <sheetView topLeftCell="A19" zoomScale="80" zoomScaleNormal="80" workbookViewId="0">
      <selection activeCell="B1" sqref="B1"/>
    </sheetView>
  </sheetViews>
  <sheetFormatPr baseColWidth="10" defaultColWidth="11.42578125" defaultRowHeight="15" x14ac:dyDescent="0.25"/>
  <cols>
    <col min="1" max="1" width="5.7109375" style="6" customWidth="1"/>
    <col min="2" max="2" width="28.7109375" style="6" customWidth="1"/>
    <col min="3" max="3" width="11.42578125" style="6"/>
    <col min="4" max="4" width="18.5703125" style="6" bestFit="1" customWidth="1"/>
    <col min="5" max="5" width="8.85546875" style="6" bestFit="1" customWidth="1"/>
    <col min="6" max="6" width="16.7109375" style="6" bestFit="1" customWidth="1"/>
    <col min="7" max="7" width="8.85546875" style="6" bestFit="1" customWidth="1"/>
    <col min="8" max="8" width="18.5703125" style="6" bestFit="1" customWidth="1"/>
    <col min="9" max="9" width="8.85546875" style="6" bestFit="1" customWidth="1"/>
    <col min="10" max="10" width="18.5703125" style="6" bestFit="1" customWidth="1"/>
    <col min="11" max="11" width="8.85546875" style="6" bestFit="1" customWidth="1"/>
    <col min="12" max="12" width="15.7109375" style="6" bestFit="1" customWidth="1"/>
    <col min="13" max="13" width="9.140625" style="15" bestFit="1" customWidth="1"/>
    <col min="14" max="14" width="19.28515625" style="15" bestFit="1" customWidth="1"/>
    <col min="15" max="15" width="9.5703125" style="6" bestFit="1" customWidth="1"/>
    <col min="16" max="16" width="18.5703125" style="6" bestFit="1" customWidth="1"/>
    <col min="17" max="17" width="8.85546875" style="6" bestFit="1" customWidth="1"/>
    <col min="18" max="18" width="16.7109375" style="6" bestFit="1" customWidth="1"/>
    <col min="19" max="19" width="8.85546875" style="6" bestFit="1" customWidth="1"/>
    <col min="20" max="20" width="16.7109375" style="6" bestFit="1" customWidth="1"/>
    <col min="21" max="21" width="8.85546875" style="6" bestFit="1" customWidth="1"/>
    <col min="22" max="22" width="16.7109375" style="6" bestFit="1" customWidth="1"/>
    <col min="23" max="23" width="9.140625" style="15" bestFit="1" customWidth="1"/>
    <col min="24" max="24" width="19.28515625" style="15" bestFit="1" customWidth="1"/>
    <col min="25" max="16384" width="11.42578125" style="6"/>
  </cols>
  <sheetData>
    <row r="2" spans="2:24" x14ac:dyDescent="0.25">
      <c r="B2" s="7" t="s">
        <v>90</v>
      </c>
    </row>
    <row r="3" spans="2:24" x14ac:dyDescent="0.25">
      <c r="B3" s="7"/>
    </row>
    <row r="4" spans="2:24" x14ac:dyDescent="0.25">
      <c r="B4" s="7" t="s">
        <v>50</v>
      </c>
    </row>
    <row r="5" spans="2:24" x14ac:dyDescent="0.25">
      <c r="B5" s="110" t="s">
        <v>46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24" x14ac:dyDescent="0.25">
      <c r="B6" s="111" t="s">
        <v>2</v>
      </c>
      <c r="C6" s="113" t="s">
        <v>6</v>
      </c>
      <c r="D6" s="113"/>
      <c r="E6" s="115" t="s">
        <v>7</v>
      </c>
      <c r="F6" s="121"/>
      <c r="G6" s="113" t="s">
        <v>8</v>
      </c>
      <c r="H6" s="113"/>
      <c r="I6" s="105" t="s">
        <v>9</v>
      </c>
      <c r="J6" s="103"/>
      <c r="K6" s="103"/>
      <c r="L6" s="103"/>
      <c r="M6" s="103"/>
      <c r="N6" s="104"/>
      <c r="O6" s="103" t="s">
        <v>10</v>
      </c>
      <c r="P6" s="104"/>
      <c r="Q6" s="105" t="s">
        <v>11</v>
      </c>
      <c r="R6" s="103"/>
      <c r="S6" s="103"/>
      <c r="T6" s="103"/>
      <c r="U6" s="103"/>
      <c r="V6" s="103"/>
      <c r="W6" s="103"/>
      <c r="X6" s="104"/>
    </row>
    <row r="7" spans="2:24" x14ac:dyDescent="0.25">
      <c r="B7" s="111"/>
      <c r="C7" s="114"/>
      <c r="D7" s="114"/>
      <c r="E7" s="115"/>
      <c r="F7" s="121"/>
      <c r="G7" s="114"/>
      <c r="H7" s="114"/>
      <c r="I7" s="100" t="s">
        <v>12</v>
      </c>
      <c r="J7" s="102"/>
      <c r="K7" s="102" t="s">
        <v>13</v>
      </c>
      <c r="L7" s="102"/>
      <c r="M7" s="106" t="s">
        <v>4</v>
      </c>
      <c r="N7" s="107"/>
      <c r="O7" s="102" t="s">
        <v>14</v>
      </c>
      <c r="P7" s="101"/>
      <c r="Q7" s="100" t="s">
        <v>15</v>
      </c>
      <c r="R7" s="102"/>
      <c r="S7" s="102" t="s">
        <v>16</v>
      </c>
      <c r="T7" s="102"/>
      <c r="U7" s="102" t="s">
        <v>17</v>
      </c>
      <c r="V7" s="102"/>
      <c r="W7" s="106" t="s">
        <v>4</v>
      </c>
      <c r="X7" s="107"/>
    </row>
    <row r="8" spans="2:24" ht="45" customHeight="1" x14ac:dyDescent="0.25">
      <c r="B8" s="111"/>
      <c r="C8" s="114"/>
      <c r="D8" s="114"/>
      <c r="E8" s="117"/>
      <c r="F8" s="118"/>
      <c r="G8" s="114"/>
      <c r="H8" s="114"/>
      <c r="I8" s="100"/>
      <c r="J8" s="102"/>
      <c r="K8" s="102"/>
      <c r="L8" s="102"/>
      <c r="M8" s="108"/>
      <c r="N8" s="109"/>
      <c r="O8" s="102"/>
      <c r="P8" s="101"/>
      <c r="Q8" s="100"/>
      <c r="R8" s="102"/>
      <c r="S8" s="102"/>
      <c r="T8" s="102"/>
      <c r="U8" s="102"/>
      <c r="V8" s="102"/>
      <c r="W8" s="108"/>
      <c r="X8" s="109"/>
    </row>
    <row r="9" spans="2:24" x14ac:dyDescent="0.25">
      <c r="B9" s="112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25">
      <c r="B10" s="1" t="s">
        <v>20</v>
      </c>
      <c r="C10" s="2">
        <v>42042</v>
      </c>
      <c r="D10" s="2">
        <v>79223957.723770857</v>
      </c>
      <c r="E10" s="3">
        <v>79</v>
      </c>
      <c r="F10" s="4">
        <v>80179.838511514186</v>
      </c>
      <c r="G10" s="2">
        <v>310</v>
      </c>
      <c r="H10" s="2">
        <v>2989941.2944064084</v>
      </c>
      <c r="I10" s="3">
        <v>1306</v>
      </c>
      <c r="J10" s="28">
        <v>5141333.9147157436</v>
      </c>
      <c r="K10" s="28">
        <v>0</v>
      </c>
      <c r="L10" s="28">
        <v>0</v>
      </c>
      <c r="M10" s="29">
        <v>1306</v>
      </c>
      <c r="N10" s="5">
        <v>5141333.9147157436</v>
      </c>
      <c r="O10" s="28">
        <v>38875</v>
      </c>
      <c r="P10" s="4">
        <v>64165412.490510091</v>
      </c>
      <c r="Q10" s="3">
        <v>3</v>
      </c>
      <c r="R10" s="28">
        <v>19100.270569958957</v>
      </c>
      <c r="S10" s="28">
        <v>259</v>
      </c>
      <c r="T10" s="28">
        <v>1267569.495732208</v>
      </c>
      <c r="U10" s="28">
        <v>1210</v>
      </c>
      <c r="V10" s="28">
        <v>5560420.4193249308</v>
      </c>
      <c r="W10" s="29">
        <v>1472</v>
      </c>
      <c r="X10" s="5">
        <v>6847090.1856270982</v>
      </c>
    </row>
    <row r="11" spans="2:24" x14ac:dyDescent="0.25">
      <c r="B11" s="1" t="s">
        <v>21</v>
      </c>
      <c r="C11" s="2">
        <v>428</v>
      </c>
      <c r="D11" s="2">
        <v>2527303.6991201486</v>
      </c>
      <c r="E11" s="3">
        <v>0</v>
      </c>
      <c r="F11" s="4">
        <v>0</v>
      </c>
      <c r="G11" s="2">
        <v>61</v>
      </c>
      <c r="H11" s="2">
        <v>450043.67251054646</v>
      </c>
      <c r="I11" s="3">
        <v>5</v>
      </c>
      <c r="J11" s="28">
        <v>18756.121550680418</v>
      </c>
      <c r="K11" s="28">
        <v>0</v>
      </c>
      <c r="L11" s="28">
        <v>0</v>
      </c>
      <c r="M11" s="29">
        <v>5</v>
      </c>
      <c r="N11" s="5">
        <v>18756.121550680418</v>
      </c>
      <c r="O11" s="28">
        <v>274</v>
      </c>
      <c r="P11" s="4">
        <v>1544964.7384914847</v>
      </c>
      <c r="Q11" s="3">
        <v>26</v>
      </c>
      <c r="R11" s="28">
        <v>189832.59903404253</v>
      </c>
      <c r="S11" s="28">
        <v>19</v>
      </c>
      <c r="T11" s="28">
        <v>91715.713637730849</v>
      </c>
      <c r="U11" s="28">
        <v>43</v>
      </c>
      <c r="V11" s="28">
        <v>231990.85389566366</v>
      </c>
      <c r="W11" s="29">
        <v>88</v>
      </c>
      <c r="X11" s="5">
        <v>513539.166567437</v>
      </c>
    </row>
    <row r="12" spans="2:24" x14ac:dyDescent="0.25">
      <c r="B12" s="6" t="s">
        <v>85</v>
      </c>
      <c r="C12" s="2">
        <v>246253</v>
      </c>
      <c r="D12" s="2">
        <v>128562527.03589956</v>
      </c>
      <c r="E12" s="3">
        <v>0</v>
      </c>
      <c r="F12" s="4">
        <v>0</v>
      </c>
      <c r="G12" s="2">
        <v>18425</v>
      </c>
      <c r="H12" s="2">
        <v>20175166.828370821</v>
      </c>
      <c r="I12" s="3">
        <v>10767</v>
      </c>
      <c r="J12" s="28">
        <v>11671785.691247396</v>
      </c>
      <c r="K12" s="28">
        <v>15798</v>
      </c>
      <c r="L12" s="28">
        <v>7366070.4194970056</v>
      </c>
      <c r="M12" s="29">
        <v>26565</v>
      </c>
      <c r="N12" s="5">
        <v>19037856.110744402</v>
      </c>
      <c r="O12" s="28">
        <v>151620</v>
      </c>
      <c r="P12" s="4">
        <v>54290402.773496948</v>
      </c>
      <c r="Q12" s="3">
        <v>0</v>
      </c>
      <c r="R12" s="28">
        <v>0</v>
      </c>
      <c r="S12" s="28">
        <v>29203</v>
      </c>
      <c r="T12" s="28">
        <v>16656048.981559807</v>
      </c>
      <c r="U12" s="28">
        <v>20440</v>
      </c>
      <c r="V12" s="28">
        <v>18403052.341727588</v>
      </c>
      <c r="W12" s="29">
        <v>49643</v>
      </c>
      <c r="X12" s="5">
        <v>35059101.32328739</v>
      </c>
    </row>
    <row r="13" spans="2:24" x14ac:dyDescent="0.25">
      <c r="B13" s="1" t="s">
        <v>22</v>
      </c>
      <c r="C13" s="2">
        <v>11008</v>
      </c>
      <c r="D13" s="2">
        <v>36613693.556842059</v>
      </c>
      <c r="E13" s="3">
        <v>1365</v>
      </c>
      <c r="F13" s="4">
        <v>5900443.0212429427</v>
      </c>
      <c r="G13" s="2">
        <v>6</v>
      </c>
      <c r="H13" s="2">
        <v>2967.8164914833442</v>
      </c>
      <c r="I13" s="3">
        <v>95</v>
      </c>
      <c r="J13" s="28">
        <v>172329.07532664904</v>
      </c>
      <c r="K13" s="28">
        <v>7</v>
      </c>
      <c r="L13" s="28">
        <v>20836.944603708962</v>
      </c>
      <c r="M13" s="29">
        <v>102</v>
      </c>
      <c r="N13" s="5">
        <v>193166.01993035802</v>
      </c>
      <c r="O13" s="28">
        <v>4792</v>
      </c>
      <c r="P13" s="4">
        <v>21535691.504027575</v>
      </c>
      <c r="Q13" s="3">
        <v>554</v>
      </c>
      <c r="R13" s="28">
        <v>515490.7746725594</v>
      </c>
      <c r="S13" s="28">
        <v>185</v>
      </c>
      <c r="T13" s="28">
        <v>2476049.1242439905</v>
      </c>
      <c r="U13" s="28">
        <v>4004</v>
      </c>
      <c r="V13" s="28">
        <v>5989885.2962331511</v>
      </c>
      <c r="W13" s="29">
        <v>4743</v>
      </c>
      <c r="X13" s="5">
        <v>8981425.1951497011</v>
      </c>
    </row>
    <row r="14" spans="2:24" x14ac:dyDescent="0.25">
      <c r="B14" s="6" t="s">
        <v>23</v>
      </c>
      <c r="C14" s="2">
        <v>32098</v>
      </c>
      <c r="D14" s="2">
        <v>83790952.635975003</v>
      </c>
      <c r="E14" s="3">
        <v>0</v>
      </c>
      <c r="F14" s="4">
        <v>0</v>
      </c>
      <c r="G14" s="2">
        <v>2046</v>
      </c>
      <c r="H14" s="2">
        <v>3607739.2171229278</v>
      </c>
      <c r="I14" s="3">
        <v>6475</v>
      </c>
      <c r="J14" s="28">
        <v>11093095.735752746</v>
      </c>
      <c r="K14" s="28">
        <v>0</v>
      </c>
      <c r="L14" s="28">
        <v>0</v>
      </c>
      <c r="M14" s="29">
        <v>6475</v>
      </c>
      <c r="N14" s="5">
        <v>11093095.735752746</v>
      </c>
      <c r="O14" s="28">
        <v>21777</v>
      </c>
      <c r="P14" s="4">
        <v>64395928.710287787</v>
      </c>
      <c r="Q14" s="3">
        <v>0</v>
      </c>
      <c r="R14" s="28">
        <v>0</v>
      </c>
      <c r="S14" s="28">
        <v>493</v>
      </c>
      <c r="T14" s="28">
        <v>1185593.3876239883</v>
      </c>
      <c r="U14" s="28">
        <v>1307</v>
      </c>
      <c r="V14" s="28">
        <v>3508595.5851875506</v>
      </c>
      <c r="W14" s="29">
        <v>1800</v>
      </c>
      <c r="X14" s="5">
        <v>4694188.9728115387</v>
      </c>
    </row>
    <row r="15" spans="2:24" x14ac:dyDescent="0.25">
      <c r="B15" s="6" t="s">
        <v>24</v>
      </c>
      <c r="C15" s="2">
        <v>692</v>
      </c>
      <c r="D15" s="2">
        <v>3271903.8625221029</v>
      </c>
      <c r="E15" s="3">
        <v>0</v>
      </c>
      <c r="F15" s="4">
        <v>0</v>
      </c>
      <c r="G15" s="2">
        <v>45</v>
      </c>
      <c r="H15" s="2">
        <v>238425.16720480102</v>
      </c>
      <c r="I15" s="3">
        <v>104</v>
      </c>
      <c r="J15" s="28">
        <v>577888.90776737453</v>
      </c>
      <c r="K15" s="28">
        <v>0</v>
      </c>
      <c r="L15" s="28">
        <v>0</v>
      </c>
      <c r="M15" s="29">
        <v>104</v>
      </c>
      <c r="N15" s="5">
        <v>577888.90776737453</v>
      </c>
      <c r="O15" s="28">
        <v>486</v>
      </c>
      <c r="P15" s="4">
        <v>2317677.8153626746</v>
      </c>
      <c r="Q15" s="3">
        <v>0</v>
      </c>
      <c r="R15" s="28">
        <v>0</v>
      </c>
      <c r="S15" s="28">
        <v>0</v>
      </c>
      <c r="T15" s="28">
        <v>0</v>
      </c>
      <c r="U15" s="28">
        <v>57</v>
      </c>
      <c r="V15" s="28">
        <v>137911.97218725286</v>
      </c>
      <c r="W15" s="29">
        <v>57</v>
      </c>
      <c r="X15" s="5">
        <v>137911.97218725286</v>
      </c>
    </row>
    <row r="16" spans="2:24" x14ac:dyDescent="0.25">
      <c r="B16" s="6" t="s">
        <v>25</v>
      </c>
      <c r="C16" s="2">
        <v>59631</v>
      </c>
      <c r="D16" s="2">
        <v>97263328.184462503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13016074.988212897</v>
      </c>
      <c r="K16" s="28">
        <v>858</v>
      </c>
      <c r="L16" s="28">
        <v>1871972.5126457557</v>
      </c>
      <c r="M16" s="29">
        <v>12126</v>
      </c>
      <c r="N16" s="5">
        <v>14888047.500858651</v>
      </c>
      <c r="O16" s="28">
        <v>36831</v>
      </c>
      <c r="P16" s="4">
        <v>70943592.168063104</v>
      </c>
      <c r="Q16" s="3">
        <v>0</v>
      </c>
      <c r="R16" s="28">
        <v>0</v>
      </c>
      <c r="S16" s="28">
        <v>2992</v>
      </c>
      <c r="T16" s="28">
        <v>0</v>
      </c>
      <c r="U16" s="28">
        <v>7682</v>
      </c>
      <c r="V16" s="28">
        <v>11431688.515540738</v>
      </c>
      <c r="W16" s="29">
        <v>10674</v>
      </c>
      <c r="X16" s="5">
        <v>11431688.515540738</v>
      </c>
    </row>
    <row r="17" spans="2:24" x14ac:dyDescent="0.25">
      <c r="B17" s="6" t="s">
        <v>26</v>
      </c>
      <c r="C17" s="2">
        <v>15927</v>
      </c>
      <c r="D17" s="2">
        <v>41748121.868639693</v>
      </c>
      <c r="E17" s="3">
        <v>0</v>
      </c>
      <c r="F17" s="4">
        <v>0</v>
      </c>
      <c r="G17" s="2">
        <v>175</v>
      </c>
      <c r="H17" s="2">
        <v>388086.86121640156</v>
      </c>
      <c r="I17" s="3">
        <v>2048</v>
      </c>
      <c r="J17" s="28">
        <v>4493230.4552265564</v>
      </c>
      <c r="K17" s="28">
        <v>0</v>
      </c>
      <c r="L17" s="28">
        <v>0</v>
      </c>
      <c r="M17" s="29">
        <v>2048</v>
      </c>
      <c r="N17" s="5">
        <v>4493230.4552265564</v>
      </c>
      <c r="O17" s="28">
        <v>10148</v>
      </c>
      <c r="P17" s="4">
        <v>27549305.792165656</v>
      </c>
      <c r="Q17" s="3">
        <v>0</v>
      </c>
      <c r="R17" s="28">
        <v>0</v>
      </c>
      <c r="S17" s="28">
        <v>612</v>
      </c>
      <c r="T17" s="28">
        <v>1094856.8633638914</v>
      </c>
      <c r="U17" s="28">
        <v>2944</v>
      </c>
      <c r="V17" s="28">
        <v>8222641.8966671918</v>
      </c>
      <c r="W17" s="29">
        <v>3556</v>
      </c>
      <c r="X17" s="5">
        <v>9317498.7600310836</v>
      </c>
    </row>
    <row r="18" spans="2:24" x14ac:dyDescent="0.25">
      <c r="B18" s="6" t="s">
        <v>27</v>
      </c>
      <c r="C18" s="2">
        <v>1452</v>
      </c>
      <c r="D18" s="2">
        <v>6926851.4381299214</v>
      </c>
      <c r="E18" s="3">
        <v>1</v>
      </c>
      <c r="F18" s="4">
        <v>344.14901927853975</v>
      </c>
      <c r="G18" s="2">
        <v>20</v>
      </c>
      <c r="H18" s="2">
        <v>67403.271102013343</v>
      </c>
      <c r="I18" s="3">
        <v>54</v>
      </c>
      <c r="J18" s="28">
        <v>271001.76644808613</v>
      </c>
      <c r="K18" s="28">
        <v>155</v>
      </c>
      <c r="L18" s="28">
        <v>807264.96700643352</v>
      </c>
      <c r="M18" s="29">
        <v>209</v>
      </c>
      <c r="N18" s="5">
        <v>1078266.7334545196</v>
      </c>
      <c r="O18" s="28">
        <v>454</v>
      </c>
      <c r="P18" s="4">
        <v>1912295.3788357989</v>
      </c>
      <c r="Q18" s="3">
        <v>109</v>
      </c>
      <c r="R18" s="28">
        <v>955420.50453622825</v>
      </c>
      <c r="S18" s="28">
        <v>47</v>
      </c>
      <c r="T18" s="28">
        <v>272139.98199412331</v>
      </c>
      <c r="U18" s="28">
        <v>612</v>
      </c>
      <c r="V18" s="28">
        <v>2640981.4191879597</v>
      </c>
      <c r="W18" s="29">
        <v>768</v>
      </c>
      <c r="X18" s="5">
        <v>3868541.9057183112</v>
      </c>
    </row>
    <row r="19" spans="2:24" x14ac:dyDescent="0.25">
      <c r="B19" s="6" t="s">
        <v>28</v>
      </c>
      <c r="C19" s="2">
        <v>179</v>
      </c>
      <c r="D19" s="2">
        <v>1947200.2100685614</v>
      </c>
      <c r="E19" s="3">
        <v>2</v>
      </c>
      <c r="F19" s="4">
        <v>41297.882313424772</v>
      </c>
      <c r="G19" s="2">
        <v>6</v>
      </c>
      <c r="H19" s="2">
        <v>191002.70569958957</v>
      </c>
      <c r="I19" s="3">
        <v>15</v>
      </c>
      <c r="J19" s="2">
        <v>185806.05550848361</v>
      </c>
      <c r="K19" s="2">
        <v>5</v>
      </c>
      <c r="L19" s="2">
        <v>30801.33722542931</v>
      </c>
      <c r="M19" s="54">
        <v>20</v>
      </c>
      <c r="N19" s="5">
        <v>216607.39273391291</v>
      </c>
      <c r="O19" s="2">
        <v>122</v>
      </c>
      <c r="P19" s="4">
        <v>1070555.4014532724</v>
      </c>
      <c r="Q19" s="3">
        <v>4</v>
      </c>
      <c r="R19" s="2">
        <v>46804.266621881405</v>
      </c>
      <c r="S19" s="2">
        <v>0</v>
      </c>
      <c r="T19" s="2">
        <v>0</v>
      </c>
      <c r="U19" s="2">
        <v>25</v>
      </c>
      <c r="V19" s="2">
        <v>380932.56124648021</v>
      </c>
      <c r="W19" s="54">
        <v>29</v>
      </c>
      <c r="X19" s="5">
        <v>427736.82786836161</v>
      </c>
    </row>
    <row r="20" spans="2:24" x14ac:dyDescent="0.25">
      <c r="B20" s="6" t="s">
        <v>0</v>
      </c>
      <c r="C20" s="2">
        <v>345</v>
      </c>
      <c r="D20" s="2">
        <v>146592.2596755776</v>
      </c>
      <c r="E20" s="3">
        <v>10</v>
      </c>
      <c r="F20" s="4">
        <v>3592.9157612679551</v>
      </c>
      <c r="G20" s="2">
        <v>0</v>
      </c>
      <c r="H20" s="2">
        <v>0</v>
      </c>
      <c r="I20" s="3">
        <v>9</v>
      </c>
      <c r="J20" s="28">
        <v>2388.3941937930658</v>
      </c>
      <c r="K20" s="28">
        <v>26</v>
      </c>
      <c r="L20" s="28">
        <v>30384.916912102275</v>
      </c>
      <c r="M20" s="29">
        <v>35</v>
      </c>
      <c r="N20" s="5">
        <v>32773.311105895344</v>
      </c>
      <c r="O20" s="28">
        <v>276</v>
      </c>
      <c r="P20" s="4">
        <v>78144.461231268826</v>
      </c>
      <c r="Q20" s="3">
        <v>3</v>
      </c>
      <c r="R20" s="28">
        <v>1462.6333319337939</v>
      </c>
      <c r="S20" s="28">
        <v>12</v>
      </c>
      <c r="T20" s="28">
        <v>26368.697857121715</v>
      </c>
      <c r="U20" s="28">
        <v>9</v>
      </c>
      <c r="V20" s="28">
        <v>4250.2403880899656</v>
      </c>
      <c r="W20" s="29">
        <v>24</v>
      </c>
      <c r="X20" s="5">
        <v>32081.571577145478</v>
      </c>
    </row>
    <row r="21" spans="2:24" x14ac:dyDescent="0.25">
      <c r="B21" s="7" t="s">
        <v>4</v>
      </c>
      <c r="C21" s="8">
        <v>410055</v>
      </c>
      <c r="D21" s="8">
        <v>482022432.475106</v>
      </c>
      <c r="E21" s="9">
        <v>1457</v>
      </c>
      <c r="F21" s="10">
        <v>6025857.8068484282</v>
      </c>
      <c r="G21" s="8">
        <v>21094</v>
      </c>
      <c r="H21" s="8">
        <v>28110776.834124994</v>
      </c>
      <c r="I21" s="9">
        <v>32146</v>
      </c>
      <c r="J21" s="30">
        <v>46643691.105950408</v>
      </c>
      <c r="K21" s="30">
        <v>16849</v>
      </c>
      <c r="L21" s="30">
        <v>10127331.097890437</v>
      </c>
      <c r="M21" s="31">
        <v>48995</v>
      </c>
      <c r="N21" s="11">
        <v>56771022.203840837</v>
      </c>
      <c r="O21" s="30">
        <v>265655</v>
      </c>
      <c r="P21" s="10">
        <v>309803971.23392564</v>
      </c>
      <c r="Q21" s="9">
        <v>699</v>
      </c>
      <c r="R21" s="30">
        <v>1728111.0487666042</v>
      </c>
      <c r="S21" s="30">
        <v>33822</v>
      </c>
      <c r="T21" s="30">
        <v>23070342.246012863</v>
      </c>
      <c r="U21" s="30">
        <v>38333</v>
      </c>
      <c r="V21" s="30">
        <v>56512351.101586588</v>
      </c>
      <c r="W21" s="31">
        <v>72854</v>
      </c>
      <c r="X21" s="11">
        <v>81310804.396366045</v>
      </c>
    </row>
    <row r="22" spans="2:24" s="24" customFormat="1" x14ac:dyDescent="0.25">
      <c r="B22" s="24" t="s">
        <v>49</v>
      </c>
      <c r="D22" s="25">
        <v>18624.539691856709</v>
      </c>
      <c r="E22" s="27"/>
      <c r="F22" s="34">
        <v>232.82905595255508</v>
      </c>
      <c r="H22" s="25">
        <v>1086.1533481496751</v>
      </c>
      <c r="I22" s="27"/>
      <c r="J22" s="25">
        <v>1802.234124077497</v>
      </c>
      <c r="K22" s="32"/>
      <c r="L22" s="25">
        <v>391.30311640626047</v>
      </c>
      <c r="M22" s="32"/>
      <c r="N22" s="34">
        <v>2193.5372404837576</v>
      </c>
      <c r="P22" s="25">
        <v>11970.306712310681</v>
      </c>
      <c r="Q22" s="27"/>
      <c r="R22" s="25">
        <v>66.771317372977137</v>
      </c>
      <c r="S22" s="32"/>
      <c r="T22" s="25">
        <v>891.39939537518455</v>
      </c>
      <c r="U22" s="32"/>
      <c r="V22" s="25">
        <v>2183.5426222118799</v>
      </c>
      <c r="W22" s="32"/>
      <c r="X22" s="34">
        <v>3141.7133349600413</v>
      </c>
    </row>
    <row r="24" spans="2:24" x14ac:dyDescent="0.2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2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25">
      <c r="B27" s="7" t="s">
        <v>3</v>
      </c>
    </row>
    <row r="28" spans="2:24" x14ac:dyDescent="0.25">
      <c r="B28" s="110" t="s">
        <v>47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24" ht="15" customHeight="1" x14ac:dyDescent="0.25">
      <c r="B29" s="111" t="s">
        <v>30</v>
      </c>
      <c r="C29" s="113" t="s">
        <v>6</v>
      </c>
      <c r="D29" s="113"/>
      <c r="E29" s="115" t="s">
        <v>7</v>
      </c>
      <c r="F29" s="116"/>
      <c r="G29" s="117" t="s">
        <v>8</v>
      </c>
      <c r="H29" s="118"/>
      <c r="I29" s="105" t="s">
        <v>9</v>
      </c>
      <c r="J29" s="103"/>
      <c r="K29" s="103"/>
      <c r="L29" s="103"/>
      <c r="M29" s="103"/>
      <c r="N29" s="104"/>
      <c r="O29" s="105" t="s">
        <v>10</v>
      </c>
      <c r="P29" s="104"/>
      <c r="Q29" s="105" t="s">
        <v>11</v>
      </c>
      <c r="R29" s="103"/>
      <c r="S29" s="103"/>
      <c r="T29" s="103"/>
      <c r="U29" s="103"/>
      <c r="V29" s="103"/>
      <c r="W29" s="103"/>
      <c r="X29" s="104"/>
    </row>
    <row r="30" spans="2:24" ht="15" customHeight="1" x14ac:dyDescent="0.25">
      <c r="B30" s="111"/>
      <c r="C30" s="114"/>
      <c r="D30" s="114"/>
      <c r="E30" s="115"/>
      <c r="F30" s="116"/>
      <c r="G30" s="119"/>
      <c r="H30" s="120"/>
      <c r="I30" s="100" t="s">
        <v>12</v>
      </c>
      <c r="J30" s="102"/>
      <c r="K30" s="102" t="s">
        <v>13</v>
      </c>
      <c r="L30" s="102"/>
      <c r="M30" s="106" t="s">
        <v>4</v>
      </c>
      <c r="N30" s="107"/>
      <c r="O30" s="100" t="s">
        <v>14</v>
      </c>
      <c r="P30" s="101"/>
      <c r="Q30" s="100" t="s">
        <v>15</v>
      </c>
      <c r="R30" s="102"/>
      <c r="S30" s="102" t="s">
        <v>16</v>
      </c>
      <c r="T30" s="102"/>
      <c r="U30" s="102" t="s">
        <v>17</v>
      </c>
      <c r="V30" s="102"/>
      <c r="W30" s="106" t="s">
        <v>4</v>
      </c>
      <c r="X30" s="107"/>
    </row>
    <row r="31" spans="2:24" ht="45" customHeight="1" x14ac:dyDescent="0.25">
      <c r="B31" s="111"/>
      <c r="C31" s="114"/>
      <c r="D31" s="114"/>
      <c r="E31" s="117"/>
      <c r="F31" s="113"/>
      <c r="G31" s="119"/>
      <c r="H31" s="120"/>
      <c r="I31" s="100"/>
      <c r="J31" s="102"/>
      <c r="K31" s="102"/>
      <c r="L31" s="102"/>
      <c r="M31" s="108"/>
      <c r="N31" s="109"/>
      <c r="O31" s="100"/>
      <c r="P31" s="101"/>
      <c r="Q31" s="100"/>
      <c r="R31" s="102"/>
      <c r="S31" s="102"/>
      <c r="T31" s="102"/>
      <c r="U31" s="102"/>
      <c r="V31" s="102"/>
      <c r="W31" s="108"/>
      <c r="X31" s="109"/>
    </row>
    <row r="32" spans="2:24" x14ac:dyDescent="0.25">
      <c r="B32" s="112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25">
      <c r="B33" s="6" t="s">
        <v>31</v>
      </c>
      <c r="C33" s="2">
        <v>369439</v>
      </c>
      <c r="D33" s="2">
        <v>166792378.92286864</v>
      </c>
      <c r="E33" s="3">
        <v>1105</v>
      </c>
      <c r="F33" s="28">
        <v>1451597.9191717848</v>
      </c>
      <c r="G33" s="3">
        <v>19528</v>
      </c>
      <c r="H33" s="4">
        <v>11323653.686627539</v>
      </c>
      <c r="I33" s="3">
        <v>28185</v>
      </c>
      <c r="J33" s="28">
        <v>12119536.508911051</v>
      </c>
      <c r="K33" s="28">
        <v>15958</v>
      </c>
      <c r="L33" s="28">
        <v>5831719.4007126633</v>
      </c>
      <c r="M33" s="29">
        <v>44143</v>
      </c>
      <c r="N33" s="5">
        <v>17951255.909623716</v>
      </c>
      <c r="O33" s="3">
        <v>237850</v>
      </c>
      <c r="P33" s="4">
        <v>101702406.48201236</v>
      </c>
      <c r="Q33" s="3">
        <v>586</v>
      </c>
      <c r="R33" s="28">
        <v>458651.77326223673</v>
      </c>
      <c r="S33" s="28">
        <v>31812</v>
      </c>
      <c r="T33" s="28">
        <v>12726538.581169955</v>
      </c>
      <c r="U33" s="28">
        <v>34415</v>
      </c>
      <c r="V33" s="28">
        <v>21178274.571001038</v>
      </c>
      <c r="W33" s="29">
        <v>66813</v>
      </c>
      <c r="X33" s="5">
        <v>34363464.925433233</v>
      </c>
    </row>
    <row r="34" spans="2:24" x14ac:dyDescent="0.25">
      <c r="B34" s="6" t="s">
        <v>1</v>
      </c>
      <c r="C34" s="2">
        <v>28864</v>
      </c>
      <c r="D34" s="2">
        <v>119553363.72493821</v>
      </c>
      <c r="E34" s="3">
        <v>259</v>
      </c>
      <c r="F34" s="28">
        <v>2455988.2591153029</v>
      </c>
      <c r="G34" s="3">
        <v>1096</v>
      </c>
      <c r="H34" s="4">
        <v>6045301.9057251941</v>
      </c>
      <c r="I34" s="3">
        <v>2903</v>
      </c>
      <c r="J34" s="28">
        <v>12583979.882528173</v>
      </c>
      <c r="K34" s="28">
        <v>721</v>
      </c>
      <c r="L34" s="28">
        <v>2282794.4111231714</v>
      </c>
      <c r="M34" s="29">
        <v>3624</v>
      </c>
      <c r="N34" s="5">
        <v>14866774.293651346</v>
      </c>
      <c r="O34" s="3">
        <v>19635</v>
      </c>
      <c r="P34" s="4">
        <v>79437401.21195519</v>
      </c>
      <c r="Q34" s="3">
        <v>58</v>
      </c>
      <c r="R34" s="28">
        <v>364137.4717367618</v>
      </c>
      <c r="S34" s="28">
        <v>1338</v>
      </c>
      <c r="T34" s="28">
        <v>2928056.6643425138</v>
      </c>
      <c r="U34" s="28">
        <v>2854</v>
      </c>
      <c r="V34" s="28">
        <v>13455703.918411903</v>
      </c>
      <c r="W34" s="29">
        <v>4250</v>
      </c>
      <c r="X34" s="5">
        <v>16747898.054491179</v>
      </c>
    </row>
    <row r="35" spans="2:24" x14ac:dyDescent="0.25">
      <c r="B35" s="6" t="s">
        <v>32</v>
      </c>
      <c r="C35" s="2">
        <v>10469</v>
      </c>
      <c r="D35" s="2">
        <v>152710079.65053731</v>
      </c>
      <c r="E35" s="3">
        <v>81</v>
      </c>
      <c r="F35" s="28">
        <v>1667436.413306453</v>
      </c>
      <c r="G35" s="3">
        <v>433</v>
      </c>
      <c r="H35" s="4">
        <v>9264595.991386639</v>
      </c>
      <c r="I35" s="3">
        <v>940</v>
      </c>
      <c r="J35" s="28">
        <v>15138083.593108485</v>
      </c>
      <c r="K35" s="28">
        <v>157</v>
      </c>
      <c r="L35" s="28">
        <v>1717432.3560992498</v>
      </c>
      <c r="M35" s="29">
        <v>1097</v>
      </c>
      <c r="N35" s="5">
        <v>16855515.949207734</v>
      </c>
      <c r="O35" s="3">
        <v>7411</v>
      </c>
      <c r="P35" s="4">
        <v>101981785.18717232</v>
      </c>
      <c r="Q35" s="3">
        <v>45</v>
      </c>
      <c r="R35" s="28">
        <v>506249.18718884629</v>
      </c>
      <c r="S35" s="28">
        <v>450</v>
      </c>
      <c r="T35" s="28">
        <v>5061475.1819687942</v>
      </c>
      <c r="U35" s="28">
        <v>952</v>
      </c>
      <c r="V35" s="28">
        <v>17373021.740306526</v>
      </c>
      <c r="W35" s="29">
        <v>1447</v>
      </c>
      <c r="X35" s="5">
        <v>22940746.109464165</v>
      </c>
    </row>
    <row r="36" spans="2:24" x14ac:dyDescent="0.25">
      <c r="B36" s="6" t="s">
        <v>33</v>
      </c>
      <c r="C36" s="2">
        <v>1283</v>
      </c>
      <c r="D36" s="2">
        <v>42966610.176761821</v>
      </c>
      <c r="E36" s="3">
        <v>12</v>
      </c>
      <c r="F36" s="28">
        <v>450835.21525488707</v>
      </c>
      <c r="G36" s="3">
        <v>37</v>
      </c>
      <c r="H36" s="4">
        <v>1477225.250385619</v>
      </c>
      <c r="I36" s="3">
        <v>118</v>
      </c>
      <c r="J36" s="28">
        <v>6802091.1214026967</v>
      </c>
      <c r="K36" s="28">
        <v>13</v>
      </c>
      <c r="L36" s="28">
        <v>295384.92995535012</v>
      </c>
      <c r="M36" s="29">
        <v>131</v>
      </c>
      <c r="N36" s="5">
        <v>7097476.051358046</v>
      </c>
      <c r="O36" s="3">
        <v>759</v>
      </c>
      <c r="P36" s="4">
        <v>26682378.352785781</v>
      </c>
      <c r="Q36" s="3">
        <v>10</v>
      </c>
      <c r="R36" s="28">
        <v>399072.61657875951</v>
      </c>
      <c r="S36" s="28">
        <v>222</v>
      </c>
      <c r="T36" s="28">
        <v>2354271.8185315989</v>
      </c>
      <c r="U36" s="28">
        <v>112</v>
      </c>
      <c r="V36" s="28">
        <v>4505350.8718671259</v>
      </c>
      <c r="W36" s="29">
        <v>344</v>
      </c>
      <c r="X36" s="5">
        <v>7258695.3069774834</v>
      </c>
    </row>
    <row r="37" spans="2:24" x14ac:dyDescent="0.25">
      <c r="B37" s="7" t="s">
        <v>4</v>
      </c>
      <c r="C37" s="8">
        <v>410055</v>
      </c>
      <c r="D37" s="8">
        <v>482022432.475106</v>
      </c>
      <c r="E37" s="9">
        <v>1457</v>
      </c>
      <c r="F37" s="30">
        <v>6025857.8068484282</v>
      </c>
      <c r="G37" s="9">
        <v>21094</v>
      </c>
      <c r="H37" s="10">
        <v>28110776.83412499</v>
      </c>
      <c r="I37" s="9">
        <v>32146</v>
      </c>
      <c r="J37" s="30">
        <v>46643691.1059504</v>
      </c>
      <c r="K37" s="30">
        <v>16849</v>
      </c>
      <c r="L37" s="30">
        <v>10127331.097890435</v>
      </c>
      <c r="M37" s="31">
        <v>48995</v>
      </c>
      <c r="N37" s="11">
        <v>56771022.203840837</v>
      </c>
      <c r="O37" s="9">
        <v>265655</v>
      </c>
      <c r="P37" s="10">
        <v>309803971.23392564</v>
      </c>
      <c r="Q37" s="9">
        <v>699</v>
      </c>
      <c r="R37" s="30">
        <v>1728111.0487666042</v>
      </c>
      <c r="S37" s="30">
        <v>33822</v>
      </c>
      <c r="T37" s="30">
        <v>23070342.246012863</v>
      </c>
      <c r="U37" s="30">
        <v>38333</v>
      </c>
      <c r="V37" s="30">
        <v>56512351.101586595</v>
      </c>
      <c r="W37" s="31">
        <v>72854</v>
      </c>
      <c r="X37" s="11">
        <v>81310804.39636606</v>
      </c>
    </row>
    <row r="38" spans="2:24" s="24" customFormat="1" x14ac:dyDescent="0.25">
      <c r="B38" s="24" t="s">
        <v>49</v>
      </c>
      <c r="D38" s="25">
        <v>18624.539691856709</v>
      </c>
      <c r="E38" s="27"/>
      <c r="F38" s="34">
        <v>232.82905595255508</v>
      </c>
      <c r="H38" s="25">
        <v>1086.1533481496749</v>
      </c>
      <c r="I38" s="27"/>
      <c r="J38" s="25">
        <v>1802.2341240774967</v>
      </c>
      <c r="K38" s="32"/>
      <c r="L38" s="25">
        <v>391.30311640626041</v>
      </c>
      <c r="M38" s="32"/>
      <c r="N38" s="34">
        <v>2193.5372404837576</v>
      </c>
      <c r="P38" s="25">
        <v>11970.306712310681</v>
      </c>
      <c r="Q38" s="27"/>
      <c r="R38" s="25">
        <v>66.771317372977137</v>
      </c>
      <c r="S38" s="32"/>
      <c r="T38" s="25">
        <v>891.39939537518455</v>
      </c>
      <c r="U38" s="32"/>
      <c r="V38" s="25">
        <v>2183.5426222118799</v>
      </c>
      <c r="W38" s="32"/>
      <c r="X38" s="34">
        <v>3141.7133349600417</v>
      </c>
    </row>
    <row r="39" spans="2:24" x14ac:dyDescent="0.25">
      <c r="P39" s="26"/>
    </row>
    <row r="40" spans="2:24" x14ac:dyDescent="0.25">
      <c r="B40" s="6" t="s">
        <v>29</v>
      </c>
      <c r="P40" s="26"/>
    </row>
    <row r="41" spans="2:24" x14ac:dyDescent="0.25">
      <c r="C41" s="26"/>
    </row>
    <row r="42" spans="2:24" x14ac:dyDescent="0.25">
      <c r="B42" s="6" t="s">
        <v>34</v>
      </c>
    </row>
    <row r="43" spans="2:24" x14ac:dyDescent="0.25">
      <c r="B43" s="6" t="s">
        <v>54</v>
      </c>
    </row>
    <row r="44" spans="2:24" x14ac:dyDescent="0.25">
      <c r="B44" s="6" t="s">
        <v>51</v>
      </c>
    </row>
    <row r="45" spans="2:24" x14ac:dyDescent="0.25">
      <c r="B45" s="6" t="s">
        <v>52</v>
      </c>
    </row>
    <row r="46" spans="2:24" x14ac:dyDescent="0.25">
      <c r="B46" s="6" t="s">
        <v>53</v>
      </c>
    </row>
    <row r="47" spans="2:24" x14ac:dyDescent="0.25">
      <c r="B47" s="123" t="s">
        <v>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2:24" x14ac:dyDescent="0.25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50" spans="2:22" x14ac:dyDescent="0.25">
      <c r="B50" s="124" t="s">
        <v>35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</row>
    <row r="51" spans="2:22" x14ac:dyDescent="0.25">
      <c r="B51" s="125" t="s">
        <v>36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2:22" x14ac:dyDescent="0.25">
      <c r="B52" s="126" t="s">
        <v>37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2:22" x14ac:dyDescent="0.2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</row>
    <row r="54" spans="2:22" x14ac:dyDescent="0.2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</row>
    <row r="55" spans="2:22" x14ac:dyDescent="0.25">
      <c r="B55" s="126" t="s">
        <v>38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</row>
    <row r="56" spans="2:22" x14ac:dyDescent="0.2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2:22" x14ac:dyDescent="0.25">
      <c r="B57" s="122" t="s">
        <v>39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2:22" x14ac:dyDescent="0.25">
      <c r="B58" s="127" t="s">
        <v>40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</row>
    <row r="59" spans="2:22" x14ac:dyDescent="0.2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2:22" x14ac:dyDescent="0.25">
      <c r="B60" s="122" t="s">
        <v>41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</row>
    <row r="61" spans="2:22" x14ac:dyDescent="0.25">
      <c r="B61" s="122" t="s">
        <v>42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2:22" x14ac:dyDescent="0.25">
      <c r="B62" s="122" t="s">
        <v>43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2:22" x14ac:dyDescent="0.25">
      <c r="B63" s="122" t="s">
        <v>44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</row>
    <row r="65" spans="2:22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x14ac:dyDescent="0.25">
      <c r="B66" s="33" t="s">
        <v>45</v>
      </c>
    </row>
    <row r="67" spans="2:22" x14ac:dyDescent="0.25">
      <c r="B67" s="23" t="str">
        <f>Indice!B15</f>
        <v>Información al: 4/12/2020</v>
      </c>
    </row>
    <row r="68" spans="2:22" x14ac:dyDescent="0.25">
      <c r="B68" s="6" t="s">
        <v>29</v>
      </c>
    </row>
    <row r="70" spans="2:22" x14ac:dyDescent="0.25">
      <c r="B70" s="6" t="str">
        <f>+Indice!B16</f>
        <v>Actualización: 9/12/2020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topLeftCell="A34" zoomScale="75" zoomScaleNormal="75" workbookViewId="0">
      <selection activeCell="B1" sqref="B1"/>
    </sheetView>
  </sheetViews>
  <sheetFormatPr baseColWidth="10" defaultColWidth="11.42578125" defaultRowHeight="15" x14ac:dyDescent="0.25"/>
  <cols>
    <col min="1" max="1" width="5.7109375" style="6" customWidth="1"/>
    <col min="2" max="2" width="20.85546875" style="6" customWidth="1"/>
    <col min="3" max="3" width="28.7109375" style="6" bestFit="1" customWidth="1"/>
    <col min="4" max="4" width="12.42578125" style="6" bestFit="1" customWidth="1"/>
    <col min="5" max="5" width="17.42578125" style="6" bestFit="1" customWidth="1"/>
    <col min="6" max="6" width="9.5703125" style="6" bestFit="1" customWidth="1"/>
    <col min="7" max="7" width="15.28515625" style="6" bestFit="1" customWidth="1"/>
    <col min="8" max="8" width="11" style="6" bestFit="1" customWidth="1"/>
    <col min="9" max="9" width="16.42578125" style="6" bestFit="1" customWidth="1"/>
    <col min="10" max="10" width="11" style="6" bestFit="1" customWidth="1"/>
    <col min="11" max="11" width="16.42578125" style="6" bestFit="1" customWidth="1"/>
    <col min="12" max="12" width="9.5703125" style="6" bestFit="1" customWidth="1"/>
    <col min="13" max="13" width="14.5703125" style="6" bestFit="1" customWidth="1"/>
    <col min="14" max="14" width="12.5703125" style="15" bestFit="1" customWidth="1"/>
    <col min="15" max="15" width="18.140625" style="15" bestFit="1" customWidth="1"/>
    <col min="16" max="16" width="11.140625" style="6" bestFit="1" customWidth="1"/>
    <col min="17" max="17" width="17.42578125" style="6" bestFit="1" customWidth="1"/>
    <col min="18" max="18" width="8.7109375" style="6" bestFit="1" customWidth="1"/>
    <col min="19" max="19" width="14.28515625" style="6" bestFit="1" customWidth="1"/>
    <col min="20" max="20" width="11.42578125" style="6" bestFit="1" customWidth="1"/>
    <col min="21" max="21" width="16.42578125" style="6" customWidth="1"/>
    <col min="22" max="22" width="11.42578125" style="6" bestFit="1" customWidth="1"/>
    <col min="23" max="23" width="16" style="6" bestFit="1" customWidth="1"/>
    <col min="24" max="24" width="12.5703125" style="15" bestFit="1" customWidth="1"/>
    <col min="25" max="25" width="18.140625" style="15" bestFit="1" customWidth="1"/>
    <col min="26" max="16384" width="11.42578125" style="6"/>
  </cols>
  <sheetData>
    <row r="2" spans="2:25" x14ac:dyDescent="0.25">
      <c r="B2" s="7" t="s">
        <v>5</v>
      </c>
    </row>
    <row r="3" spans="2:25" ht="15.75" x14ac:dyDescent="0.25">
      <c r="B3" s="7" t="s">
        <v>48</v>
      </c>
      <c r="C3" s="14"/>
    </row>
    <row r="4" spans="2:25" x14ac:dyDescent="0.25">
      <c r="B4" s="111" t="s">
        <v>2</v>
      </c>
      <c r="C4" s="111" t="s">
        <v>30</v>
      </c>
      <c r="D4" s="113" t="s">
        <v>6</v>
      </c>
      <c r="E4" s="113"/>
      <c r="F4" s="115" t="s">
        <v>7</v>
      </c>
      <c r="G4" s="121"/>
      <c r="H4" s="113" t="s">
        <v>8</v>
      </c>
      <c r="I4" s="113"/>
      <c r="J4" s="105" t="s">
        <v>9</v>
      </c>
      <c r="K4" s="103"/>
      <c r="L4" s="103"/>
      <c r="M4" s="103"/>
      <c r="N4" s="103"/>
      <c r="O4" s="104"/>
      <c r="P4" s="103" t="s">
        <v>10</v>
      </c>
      <c r="Q4" s="103"/>
      <c r="R4" s="105" t="s">
        <v>11</v>
      </c>
      <c r="S4" s="103"/>
      <c r="T4" s="103"/>
      <c r="U4" s="103"/>
      <c r="V4" s="103"/>
      <c r="W4" s="103"/>
      <c r="X4" s="103"/>
      <c r="Y4" s="104"/>
    </row>
    <row r="5" spans="2:25" x14ac:dyDescent="0.25">
      <c r="B5" s="111"/>
      <c r="C5" s="111"/>
      <c r="D5" s="114"/>
      <c r="E5" s="114"/>
      <c r="F5" s="115"/>
      <c r="G5" s="121"/>
      <c r="H5" s="114"/>
      <c r="I5" s="114"/>
      <c r="J5" s="100" t="s">
        <v>12</v>
      </c>
      <c r="K5" s="102"/>
      <c r="L5" s="102" t="s">
        <v>13</v>
      </c>
      <c r="M5" s="102"/>
      <c r="N5" s="106" t="s">
        <v>4</v>
      </c>
      <c r="O5" s="107"/>
      <c r="P5" s="102" t="s">
        <v>14</v>
      </c>
      <c r="Q5" s="102"/>
      <c r="R5" s="100" t="s">
        <v>15</v>
      </c>
      <c r="S5" s="102"/>
      <c r="T5" s="102" t="s">
        <v>16</v>
      </c>
      <c r="U5" s="102"/>
      <c r="V5" s="102" t="s">
        <v>17</v>
      </c>
      <c r="W5" s="102"/>
      <c r="X5" s="106" t="s">
        <v>4</v>
      </c>
      <c r="Y5" s="107"/>
    </row>
    <row r="6" spans="2:25" ht="30" customHeight="1" x14ac:dyDescent="0.25">
      <c r="B6" s="111"/>
      <c r="C6" s="111"/>
      <c r="D6" s="114"/>
      <c r="E6" s="114"/>
      <c r="F6" s="117"/>
      <c r="G6" s="118"/>
      <c r="H6" s="114"/>
      <c r="I6" s="114"/>
      <c r="J6" s="100"/>
      <c r="K6" s="102"/>
      <c r="L6" s="102"/>
      <c r="M6" s="102"/>
      <c r="N6" s="108"/>
      <c r="O6" s="109"/>
      <c r="P6" s="102"/>
      <c r="Q6" s="102"/>
      <c r="R6" s="100"/>
      <c r="S6" s="102"/>
      <c r="T6" s="102"/>
      <c r="U6" s="102"/>
      <c r="V6" s="102"/>
      <c r="W6" s="102"/>
      <c r="X6" s="108"/>
      <c r="Y6" s="109"/>
    </row>
    <row r="7" spans="2:25" x14ac:dyDescent="0.25">
      <c r="B7" s="112"/>
      <c r="C7" s="112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25">
      <c r="B8" s="129" t="s">
        <v>20</v>
      </c>
      <c r="C8" s="6" t="s">
        <v>31</v>
      </c>
      <c r="D8" s="36">
        <v>34143</v>
      </c>
      <c r="E8" s="36">
        <v>26847097.506709184</v>
      </c>
      <c r="F8" s="57">
        <v>69</v>
      </c>
      <c r="G8" s="35">
        <v>55401.109123459333</v>
      </c>
      <c r="H8" s="36">
        <v>153</v>
      </c>
      <c r="I8" s="36">
        <v>243900.55679869829</v>
      </c>
      <c r="J8" s="57">
        <v>919</v>
      </c>
      <c r="K8" s="37">
        <v>637267.10575492878</v>
      </c>
      <c r="L8" s="37">
        <v>0</v>
      </c>
      <c r="M8" s="37">
        <v>0</v>
      </c>
      <c r="N8" s="58">
        <v>919</v>
      </c>
      <c r="O8" s="42">
        <v>637267.10575492878</v>
      </c>
      <c r="P8" s="36">
        <v>31880</v>
      </c>
      <c r="Q8" s="36">
        <v>25123476.034116179</v>
      </c>
      <c r="R8" s="57">
        <v>2</v>
      </c>
      <c r="S8" s="37">
        <v>1892.8196060319688</v>
      </c>
      <c r="T8" s="37">
        <v>207</v>
      </c>
      <c r="U8" s="37">
        <v>135766.61603087428</v>
      </c>
      <c r="V8" s="37">
        <v>913</v>
      </c>
      <c r="W8" s="37">
        <v>649393.26527901192</v>
      </c>
      <c r="X8" s="58">
        <v>1122</v>
      </c>
      <c r="Y8" s="42">
        <v>787052.70091591822</v>
      </c>
    </row>
    <row r="9" spans="2:25" x14ac:dyDescent="0.25">
      <c r="B9" s="128"/>
      <c r="C9" s="6" t="s">
        <v>1</v>
      </c>
      <c r="D9" s="36">
        <v>5813</v>
      </c>
      <c r="E9" s="36">
        <v>20843882.065086838</v>
      </c>
      <c r="F9" s="57">
        <v>10</v>
      </c>
      <c r="G9" s="35">
        <v>24778.729388054864</v>
      </c>
      <c r="H9" s="36">
        <v>62</v>
      </c>
      <c r="I9" s="36">
        <v>441625.78749899333</v>
      </c>
      <c r="J9" s="57">
        <v>186</v>
      </c>
      <c r="K9" s="37">
        <v>862996.34031932894</v>
      </c>
      <c r="L9" s="37">
        <v>0</v>
      </c>
      <c r="M9" s="37">
        <v>0</v>
      </c>
      <c r="N9" s="58">
        <v>186</v>
      </c>
      <c r="O9" s="42">
        <v>862996.34031932894</v>
      </c>
      <c r="P9" s="36">
        <v>5366</v>
      </c>
      <c r="Q9" s="36">
        <v>18459850.304262146</v>
      </c>
      <c r="R9" s="57">
        <v>1</v>
      </c>
      <c r="S9" s="37">
        <v>17207.450963926989</v>
      </c>
      <c r="T9" s="37">
        <v>27</v>
      </c>
      <c r="U9" s="37">
        <v>138210.24614226157</v>
      </c>
      <c r="V9" s="37">
        <v>161</v>
      </c>
      <c r="W9" s="37">
        <v>899213.20651212544</v>
      </c>
      <c r="X9" s="58">
        <v>189</v>
      </c>
      <c r="Y9" s="42">
        <v>1054630.9036183138</v>
      </c>
    </row>
    <row r="10" spans="2:25" x14ac:dyDescent="0.25">
      <c r="B10" s="128"/>
      <c r="C10" s="6" t="s">
        <v>32</v>
      </c>
      <c r="D10" s="36">
        <v>1873</v>
      </c>
      <c r="E10" s="36">
        <v>24372555.995075915</v>
      </c>
      <c r="F10" s="57">
        <v>0</v>
      </c>
      <c r="G10" s="35">
        <v>0</v>
      </c>
      <c r="H10" s="36">
        <v>83</v>
      </c>
      <c r="I10" s="36">
        <v>1756529.7114172813</v>
      </c>
      <c r="J10" s="57">
        <v>172</v>
      </c>
      <c r="K10" s="37">
        <v>2602635.2178704194</v>
      </c>
      <c r="L10" s="37">
        <v>0</v>
      </c>
      <c r="M10" s="37">
        <v>0</v>
      </c>
      <c r="N10" s="58">
        <v>172</v>
      </c>
      <c r="O10" s="42">
        <v>2602635.2178704194</v>
      </c>
      <c r="P10" s="36">
        <v>1478</v>
      </c>
      <c r="Q10" s="36">
        <v>16302810.754828926</v>
      </c>
      <c r="R10" s="57">
        <v>0</v>
      </c>
      <c r="S10" s="37">
        <v>0</v>
      </c>
      <c r="T10" s="37">
        <v>16</v>
      </c>
      <c r="U10" s="37">
        <v>411154.83333207143</v>
      </c>
      <c r="V10" s="37">
        <v>124</v>
      </c>
      <c r="W10" s="37">
        <v>3299425.4776272164</v>
      </c>
      <c r="X10" s="58">
        <v>140</v>
      </c>
      <c r="Y10" s="42">
        <v>3710580.3109592879</v>
      </c>
    </row>
    <row r="11" spans="2:25" x14ac:dyDescent="0.25">
      <c r="B11" s="128"/>
      <c r="C11" s="6" t="s">
        <v>33</v>
      </c>
      <c r="D11" s="36">
        <v>213</v>
      </c>
      <c r="E11" s="36">
        <v>7160422.1568989148</v>
      </c>
      <c r="F11" s="57">
        <v>0</v>
      </c>
      <c r="G11" s="35">
        <v>0</v>
      </c>
      <c r="H11" s="36">
        <v>12</v>
      </c>
      <c r="I11" s="36">
        <v>547885.23869143531</v>
      </c>
      <c r="J11" s="57">
        <v>29</v>
      </c>
      <c r="K11" s="37">
        <v>1038435.2507710658</v>
      </c>
      <c r="L11" s="37">
        <v>0</v>
      </c>
      <c r="M11" s="37">
        <v>0</v>
      </c>
      <c r="N11" s="58">
        <v>29</v>
      </c>
      <c r="O11" s="42">
        <v>1038435.2507710658</v>
      </c>
      <c r="P11" s="36">
        <v>151</v>
      </c>
      <c r="Q11" s="36">
        <v>4279275.3973028352</v>
      </c>
      <c r="R11" s="57">
        <v>0</v>
      </c>
      <c r="S11" s="37">
        <v>0</v>
      </c>
      <c r="T11" s="37">
        <v>9</v>
      </c>
      <c r="U11" s="37">
        <v>582437.80022700073</v>
      </c>
      <c r="V11" s="37">
        <v>12</v>
      </c>
      <c r="W11" s="37">
        <v>712388.46990657726</v>
      </c>
      <c r="X11" s="58">
        <v>21</v>
      </c>
      <c r="Y11" s="42">
        <v>1294826.270133578</v>
      </c>
    </row>
    <row r="12" spans="2:25" x14ac:dyDescent="0.25">
      <c r="B12" s="129" t="s">
        <v>21</v>
      </c>
      <c r="C12" s="16" t="s">
        <v>31</v>
      </c>
      <c r="D12" s="39">
        <v>158</v>
      </c>
      <c r="E12" s="39">
        <v>274504.7007314543</v>
      </c>
      <c r="F12" s="59">
        <v>0</v>
      </c>
      <c r="G12" s="38">
        <v>0</v>
      </c>
      <c r="H12" s="39">
        <v>9</v>
      </c>
      <c r="I12" s="39">
        <v>18721.706648752563</v>
      </c>
      <c r="J12" s="59">
        <v>1</v>
      </c>
      <c r="K12" s="39">
        <v>4129.788231342477</v>
      </c>
      <c r="L12" s="39">
        <v>0</v>
      </c>
      <c r="M12" s="39">
        <v>0</v>
      </c>
      <c r="N12" s="60">
        <v>1</v>
      </c>
      <c r="O12" s="43">
        <v>4129.788231342477</v>
      </c>
      <c r="P12" s="39">
        <v>117</v>
      </c>
      <c r="Q12" s="39">
        <v>181825.36983974357</v>
      </c>
      <c r="R12" s="59">
        <v>9</v>
      </c>
      <c r="S12" s="39">
        <v>23952.771741786368</v>
      </c>
      <c r="T12" s="39">
        <v>6</v>
      </c>
      <c r="U12" s="39">
        <v>14282.1843000594</v>
      </c>
      <c r="V12" s="39">
        <v>16</v>
      </c>
      <c r="W12" s="39">
        <v>31592.879969769951</v>
      </c>
      <c r="X12" s="60">
        <v>31</v>
      </c>
      <c r="Y12" s="43">
        <v>69827.836011615713</v>
      </c>
    </row>
    <row r="13" spans="2:25" x14ac:dyDescent="0.25">
      <c r="B13" s="130"/>
      <c r="C13" s="33" t="s">
        <v>1</v>
      </c>
      <c r="D13" s="37">
        <v>151</v>
      </c>
      <c r="E13" s="37">
        <v>562683.1647117855</v>
      </c>
      <c r="F13" s="57">
        <v>0</v>
      </c>
      <c r="G13" s="35">
        <v>0</v>
      </c>
      <c r="H13" s="37">
        <v>26</v>
      </c>
      <c r="I13" s="37">
        <v>102487.57794114914</v>
      </c>
      <c r="J13" s="57">
        <v>1</v>
      </c>
      <c r="K13" s="37">
        <v>1720.7450963926988</v>
      </c>
      <c r="L13" s="37">
        <v>0</v>
      </c>
      <c r="M13" s="37">
        <v>0</v>
      </c>
      <c r="N13" s="58">
        <v>1</v>
      </c>
      <c r="O13" s="42">
        <v>1720.7450963926988</v>
      </c>
      <c r="P13" s="37">
        <v>91</v>
      </c>
      <c r="Q13" s="37">
        <v>328730.6614062342</v>
      </c>
      <c r="R13" s="57">
        <v>8</v>
      </c>
      <c r="S13" s="37">
        <v>35791.498004968133</v>
      </c>
      <c r="T13" s="37">
        <v>11</v>
      </c>
      <c r="U13" s="37">
        <v>49901.607795388263</v>
      </c>
      <c r="V13" s="37">
        <v>14</v>
      </c>
      <c r="W13" s="37">
        <v>44051.074467653089</v>
      </c>
      <c r="X13" s="58">
        <v>33</v>
      </c>
      <c r="Y13" s="42">
        <v>129744.18026800948</v>
      </c>
    </row>
    <row r="14" spans="2:25" x14ac:dyDescent="0.25">
      <c r="B14" s="130"/>
      <c r="C14" s="33" t="s">
        <v>32</v>
      </c>
      <c r="D14" s="37">
        <v>112</v>
      </c>
      <c r="E14" s="37">
        <v>1513911.5358062964</v>
      </c>
      <c r="F14" s="57">
        <v>0</v>
      </c>
      <c r="G14" s="35">
        <v>0</v>
      </c>
      <c r="H14" s="37">
        <v>22</v>
      </c>
      <c r="I14" s="37">
        <v>170525.83905251644</v>
      </c>
      <c r="J14" s="57">
        <v>2</v>
      </c>
      <c r="K14" s="37">
        <v>6022.6078373744458</v>
      </c>
      <c r="L14" s="37">
        <v>0</v>
      </c>
      <c r="M14" s="37">
        <v>0</v>
      </c>
      <c r="N14" s="58">
        <v>2</v>
      </c>
      <c r="O14" s="42">
        <v>6022.6078373744458</v>
      </c>
      <c r="P14" s="37">
        <v>64</v>
      </c>
      <c r="Q14" s="37">
        <v>1023395.9386285937</v>
      </c>
      <c r="R14" s="57">
        <v>9</v>
      </c>
      <c r="S14" s="37">
        <v>130088.32928728803</v>
      </c>
      <c r="T14" s="37">
        <v>2</v>
      </c>
      <c r="U14" s="37">
        <v>27531.92154228318</v>
      </c>
      <c r="V14" s="37">
        <v>13</v>
      </c>
      <c r="W14" s="37">
        <v>156346.8994582406</v>
      </c>
      <c r="X14" s="58">
        <v>24</v>
      </c>
      <c r="Y14" s="42">
        <v>313967.15028781182</v>
      </c>
    </row>
    <row r="15" spans="2:25" x14ac:dyDescent="0.25">
      <c r="B15" s="131"/>
      <c r="C15" s="17" t="s">
        <v>33</v>
      </c>
      <c r="D15" s="41">
        <v>7</v>
      </c>
      <c r="E15" s="41">
        <v>176204.29787061235</v>
      </c>
      <c r="F15" s="61">
        <v>0</v>
      </c>
      <c r="G15" s="40">
        <v>0</v>
      </c>
      <c r="H15" s="41">
        <v>4</v>
      </c>
      <c r="I15" s="41">
        <v>158308.5488681283</v>
      </c>
      <c r="J15" s="61">
        <v>1</v>
      </c>
      <c r="K15" s="41">
        <v>6882.9803855707951</v>
      </c>
      <c r="L15" s="41">
        <v>0</v>
      </c>
      <c r="M15" s="41">
        <v>0</v>
      </c>
      <c r="N15" s="62">
        <v>1</v>
      </c>
      <c r="O15" s="44">
        <v>6882.9803855707951</v>
      </c>
      <c r="P15" s="41">
        <v>2</v>
      </c>
      <c r="Q15" s="41">
        <v>11012.768616913272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25">
      <c r="B16" s="128" t="s">
        <v>85</v>
      </c>
      <c r="C16" s="6" t="s">
        <v>31</v>
      </c>
      <c r="D16" s="36">
        <v>239639</v>
      </c>
      <c r="E16" s="36">
        <v>71539495.999198824</v>
      </c>
      <c r="F16" s="57">
        <v>0</v>
      </c>
      <c r="G16" s="35">
        <v>0</v>
      </c>
      <c r="H16" s="36">
        <v>17356</v>
      </c>
      <c r="I16" s="36">
        <v>10523526.858318666</v>
      </c>
      <c r="J16" s="57">
        <v>10410</v>
      </c>
      <c r="K16" s="37">
        <v>1767746.3387362435</v>
      </c>
      <c r="L16" s="37">
        <v>15239</v>
      </c>
      <c r="M16" s="37">
        <v>5287276.7995380145</v>
      </c>
      <c r="N16" s="58">
        <v>25649</v>
      </c>
      <c r="O16" s="42">
        <v>7055023.138274258</v>
      </c>
      <c r="P16" s="36">
        <v>148547</v>
      </c>
      <c r="Q16" s="36">
        <v>30627805.705887496</v>
      </c>
      <c r="R16" s="57">
        <v>0</v>
      </c>
      <c r="S16" s="37">
        <v>0</v>
      </c>
      <c r="T16" s="37">
        <v>28634</v>
      </c>
      <c r="U16" s="37">
        <v>11859786.506295517</v>
      </c>
      <c r="V16" s="37">
        <v>19453</v>
      </c>
      <c r="W16" s="37">
        <v>11473353.790422883</v>
      </c>
      <c r="X16" s="58">
        <v>48087</v>
      </c>
      <c r="Y16" s="42">
        <v>23333140.2967184</v>
      </c>
    </row>
    <row r="17" spans="2:25" x14ac:dyDescent="0.25">
      <c r="B17" s="128"/>
      <c r="C17" s="6" t="s">
        <v>1</v>
      </c>
      <c r="D17" s="36">
        <v>4850</v>
      </c>
      <c r="E17" s="36">
        <v>19177713.057117037</v>
      </c>
      <c r="F17" s="57">
        <v>0</v>
      </c>
      <c r="G17" s="35">
        <v>0</v>
      </c>
      <c r="H17" s="36">
        <v>841</v>
      </c>
      <c r="I17" s="36">
        <v>4848939.3862721706</v>
      </c>
      <c r="J17" s="57">
        <v>144</v>
      </c>
      <c r="K17" s="37">
        <v>800042.25358413998</v>
      </c>
      <c r="L17" s="37">
        <v>475</v>
      </c>
      <c r="M17" s="37">
        <v>1277147.3369404739</v>
      </c>
      <c r="N17" s="58">
        <v>619</v>
      </c>
      <c r="O17" s="42">
        <v>2077189.5905246139</v>
      </c>
      <c r="P17" s="36">
        <v>2163</v>
      </c>
      <c r="Q17" s="36">
        <v>6496271.5954886191</v>
      </c>
      <c r="R17" s="57">
        <v>0</v>
      </c>
      <c r="S17" s="37">
        <v>0</v>
      </c>
      <c r="T17" s="37">
        <v>456</v>
      </c>
      <c r="U17" s="37">
        <v>2013473.4015482576</v>
      </c>
      <c r="V17" s="37">
        <v>771</v>
      </c>
      <c r="W17" s="37">
        <v>3741839.0832833746</v>
      </c>
      <c r="X17" s="58">
        <v>1227</v>
      </c>
      <c r="Y17" s="42">
        <v>5755312.4848316321</v>
      </c>
    </row>
    <row r="18" spans="2:25" x14ac:dyDescent="0.25">
      <c r="B18" s="128"/>
      <c r="C18" s="6" t="s">
        <v>32</v>
      </c>
      <c r="D18" s="36">
        <v>1559</v>
      </c>
      <c r="E18" s="36">
        <v>28233273.834453307</v>
      </c>
      <c r="F18" s="57">
        <v>0</v>
      </c>
      <c r="G18" s="35">
        <v>0</v>
      </c>
      <c r="H18" s="36">
        <v>222</v>
      </c>
      <c r="I18" s="36">
        <v>4664800.0717550702</v>
      </c>
      <c r="J18" s="57">
        <v>159</v>
      </c>
      <c r="K18" s="37">
        <v>4556036.8778043846</v>
      </c>
      <c r="L18" s="37">
        <v>75</v>
      </c>
      <c r="M18" s="37">
        <v>608187.36549795954</v>
      </c>
      <c r="N18" s="58">
        <v>234</v>
      </c>
      <c r="O18" s="42">
        <v>5164224.2433023434</v>
      </c>
      <c r="P18" s="36">
        <v>805</v>
      </c>
      <c r="Q18" s="36">
        <v>13015264.442592157</v>
      </c>
      <c r="R18" s="57">
        <v>0</v>
      </c>
      <c r="S18" s="37">
        <v>0</v>
      </c>
      <c r="T18" s="37">
        <v>109</v>
      </c>
      <c r="U18" s="37">
        <v>2493686.6900710943</v>
      </c>
      <c r="V18" s="37">
        <v>189</v>
      </c>
      <c r="W18" s="37">
        <v>2895298.3867326421</v>
      </c>
      <c r="X18" s="58">
        <v>298</v>
      </c>
      <c r="Y18" s="42">
        <v>5388985.0768037364</v>
      </c>
    </row>
    <row r="19" spans="2:25" x14ac:dyDescent="0.25">
      <c r="B19" s="128"/>
      <c r="C19" s="6" t="s">
        <v>33</v>
      </c>
      <c r="D19" s="36">
        <v>205</v>
      </c>
      <c r="E19" s="36">
        <v>9612044.145130394</v>
      </c>
      <c r="F19" s="57">
        <v>0</v>
      </c>
      <c r="G19" s="35">
        <v>0</v>
      </c>
      <c r="H19" s="36">
        <v>6</v>
      </c>
      <c r="I19" s="36">
        <v>137900.51202491089</v>
      </c>
      <c r="J19" s="57">
        <v>54</v>
      </c>
      <c r="K19" s="37">
        <v>4547960.2211226281</v>
      </c>
      <c r="L19" s="37">
        <v>9</v>
      </c>
      <c r="M19" s="37">
        <v>193458.91752055773</v>
      </c>
      <c r="N19" s="58">
        <v>63</v>
      </c>
      <c r="O19" s="42">
        <v>4741419.1386431856</v>
      </c>
      <c r="P19" s="36">
        <v>105</v>
      </c>
      <c r="Q19" s="36">
        <v>4151061.0295286742</v>
      </c>
      <c r="R19" s="57">
        <v>0</v>
      </c>
      <c r="S19" s="37">
        <v>0</v>
      </c>
      <c r="T19" s="37">
        <v>4</v>
      </c>
      <c r="U19" s="37">
        <v>289102.3836449373</v>
      </c>
      <c r="V19" s="37">
        <v>27</v>
      </c>
      <c r="W19" s="37">
        <v>292561.08128868666</v>
      </c>
      <c r="X19" s="58">
        <v>31</v>
      </c>
      <c r="Y19" s="42">
        <v>581663.46493362403</v>
      </c>
    </row>
    <row r="20" spans="2:25" x14ac:dyDescent="0.25">
      <c r="B20" s="129" t="s">
        <v>22</v>
      </c>
      <c r="C20" s="16" t="s">
        <v>31</v>
      </c>
      <c r="D20" s="39">
        <v>8301</v>
      </c>
      <c r="E20" s="39">
        <v>7383672.0337279802</v>
      </c>
      <c r="F20" s="59">
        <v>1023</v>
      </c>
      <c r="G20" s="38">
        <v>1350961.8629543541</v>
      </c>
      <c r="H20" s="39">
        <v>6</v>
      </c>
      <c r="I20" s="39">
        <v>2967.8164914833442</v>
      </c>
      <c r="J20" s="59">
        <v>74</v>
      </c>
      <c r="K20" s="39">
        <v>48852.209126969654</v>
      </c>
      <c r="L20" s="39">
        <v>6</v>
      </c>
      <c r="M20" s="39">
        <v>5350.2387361746732</v>
      </c>
      <c r="N20" s="60">
        <v>80</v>
      </c>
      <c r="O20" s="43">
        <v>54202.447863144327</v>
      </c>
      <c r="P20" s="39">
        <v>2893</v>
      </c>
      <c r="Q20" s="39">
        <v>2784955.3766057133</v>
      </c>
      <c r="R20" s="59">
        <v>529</v>
      </c>
      <c r="S20" s="39">
        <v>305475.57102926023</v>
      </c>
      <c r="T20" s="39">
        <v>97</v>
      </c>
      <c r="U20" s="39">
        <v>133696.22454759892</v>
      </c>
      <c r="V20" s="39">
        <v>3673</v>
      </c>
      <c r="W20" s="39">
        <v>2751412.7342364262</v>
      </c>
      <c r="X20" s="60">
        <v>4299</v>
      </c>
      <c r="Y20" s="43">
        <v>3190584.5298132855</v>
      </c>
    </row>
    <row r="21" spans="2:25" x14ac:dyDescent="0.25">
      <c r="B21" s="130"/>
      <c r="C21" s="33" t="s">
        <v>1</v>
      </c>
      <c r="D21" s="37">
        <v>1736</v>
      </c>
      <c r="E21" s="37">
        <v>11764037.114303591</v>
      </c>
      <c r="F21" s="57">
        <v>249</v>
      </c>
      <c r="G21" s="35">
        <v>2431209.529727248</v>
      </c>
      <c r="H21" s="37">
        <v>0</v>
      </c>
      <c r="I21" s="37">
        <v>0</v>
      </c>
      <c r="J21" s="57">
        <v>15</v>
      </c>
      <c r="K21" s="37">
        <v>54583.084043255403</v>
      </c>
      <c r="L21" s="37">
        <v>0</v>
      </c>
      <c r="M21" s="37">
        <v>0</v>
      </c>
      <c r="N21" s="58">
        <v>15</v>
      </c>
      <c r="O21" s="42">
        <v>54583.084043255403</v>
      </c>
      <c r="P21" s="37">
        <v>1139</v>
      </c>
      <c r="Q21" s="37">
        <v>6470340.4994910033</v>
      </c>
      <c r="R21" s="57">
        <v>25</v>
      </c>
      <c r="S21" s="37">
        <v>210015.20364329917</v>
      </c>
      <c r="T21" s="37">
        <v>22</v>
      </c>
      <c r="U21" s="37">
        <v>216095.68891406531</v>
      </c>
      <c r="V21" s="37">
        <v>286</v>
      </c>
      <c r="W21" s="37">
        <v>2381793.1084847189</v>
      </c>
      <c r="X21" s="58">
        <v>333</v>
      </c>
      <c r="Y21" s="42">
        <v>2807904.0010420834</v>
      </c>
    </row>
    <row r="22" spans="2:25" x14ac:dyDescent="0.25">
      <c r="B22" s="130"/>
      <c r="C22" s="33" t="s">
        <v>32</v>
      </c>
      <c r="D22" s="37">
        <v>865</v>
      </c>
      <c r="E22" s="37">
        <v>13757938.181957092</v>
      </c>
      <c r="F22" s="57">
        <v>81</v>
      </c>
      <c r="G22" s="35">
        <v>1667436.413306453</v>
      </c>
      <c r="H22" s="37">
        <v>0</v>
      </c>
      <c r="I22" s="37">
        <v>0</v>
      </c>
      <c r="J22" s="57">
        <v>5</v>
      </c>
      <c r="K22" s="37">
        <v>43082.605710533506</v>
      </c>
      <c r="L22" s="37">
        <v>1</v>
      </c>
      <c r="M22" s="37">
        <v>15486.705867534289</v>
      </c>
      <c r="N22" s="58">
        <v>6</v>
      </c>
      <c r="O22" s="42">
        <v>58569.311578067798</v>
      </c>
      <c r="P22" s="37">
        <v>679</v>
      </c>
      <c r="Q22" s="37">
        <v>9654698.0667084698</v>
      </c>
      <c r="R22" s="57">
        <v>0</v>
      </c>
      <c r="S22" s="37">
        <v>0</v>
      </c>
      <c r="T22" s="37">
        <v>57</v>
      </c>
      <c r="U22" s="37">
        <v>1565294.3093583067</v>
      </c>
      <c r="V22" s="37">
        <v>42</v>
      </c>
      <c r="W22" s="37">
        <v>811940.08100579609</v>
      </c>
      <c r="X22" s="58">
        <v>99</v>
      </c>
      <c r="Y22" s="42">
        <v>2377234.3903641026</v>
      </c>
    </row>
    <row r="23" spans="2:25" x14ac:dyDescent="0.25">
      <c r="B23" s="131"/>
      <c r="C23" s="17" t="s">
        <v>33</v>
      </c>
      <c r="D23" s="41">
        <v>106</v>
      </c>
      <c r="E23" s="41">
        <v>3708046.2268533972</v>
      </c>
      <c r="F23" s="61">
        <v>12</v>
      </c>
      <c r="G23" s="40">
        <v>450835.21525488707</v>
      </c>
      <c r="H23" s="41">
        <v>0</v>
      </c>
      <c r="I23" s="41">
        <v>0</v>
      </c>
      <c r="J23" s="61">
        <v>1</v>
      </c>
      <c r="K23" s="41">
        <v>25811.176445890484</v>
      </c>
      <c r="L23" s="41">
        <v>0</v>
      </c>
      <c r="M23" s="41">
        <v>0</v>
      </c>
      <c r="N23" s="62">
        <v>1</v>
      </c>
      <c r="O23" s="44">
        <v>25811.176445890484</v>
      </c>
      <c r="P23" s="41">
        <v>81</v>
      </c>
      <c r="Q23" s="41">
        <v>2625697.5612223898</v>
      </c>
      <c r="R23" s="61">
        <v>0</v>
      </c>
      <c r="S23" s="41">
        <v>0</v>
      </c>
      <c r="T23" s="41">
        <v>9</v>
      </c>
      <c r="U23" s="41">
        <v>560962.90142401983</v>
      </c>
      <c r="V23" s="41">
        <v>3</v>
      </c>
      <c r="W23" s="41">
        <v>44739.372506210166</v>
      </c>
      <c r="X23" s="62">
        <v>12</v>
      </c>
      <c r="Y23" s="44">
        <v>605702.27393022995</v>
      </c>
    </row>
    <row r="24" spans="2:25" x14ac:dyDescent="0.25">
      <c r="B24" s="128" t="s">
        <v>23</v>
      </c>
      <c r="C24" s="6" t="s">
        <v>31</v>
      </c>
      <c r="D24" s="36">
        <v>25526</v>
      </c>
      <c r="E24" s="36">
        <v>18353031.840942584</v>
      </c>
      <c r="F24" s="57">
        <v>0</v>
      </c>
      <c r="G24" s="35">
        <v>0</v>
      </c>
      <c r="H24" s="36">
        <v>1837</v>
      </c>
      <c r="I24" s="36">
        <v>267893.50343013328</v>
      </c>
      <c r="J24" s="57">
        <v>5307</v>
      </c>
      <c r="K24" s="37">
        <v>3046543.0428555007</v>
      </c>
      <c r="L24" s="37">
        <v>0</v>
      </c>
      <c r="M24" s="37">
        <v>0</v>
      </c>
      <c r="N24" s="58">
        <v>5307</v>
      </c>
      <c r="O24" s="42">
        <v>3046543.0428555007</v>
      </c>
      <c r="P24" s="36">
        <v>16974</v>
      </c>
      <c r="Q24" s="36">
        <v>14900435.553450128</v>
      </c>
      <c r="R24" s="57">
        <v>0</v>
      </c>
      <c r="S24" s="37">
        <v>0</v>
      </c>
      <c r="T24" s="37">
        <v>345</v>
      </c>
      <c r="U24" s="37">
        <v>3441.5020315116608</v>
      </c>
      <c r="V24" s="37">
        <v>1063</v>
      </c>
      <c r="W24" s="37">
        <v>134718.23917530882</v>
      </c>
      <c r="X24" s="58">
        <v>1408</v>
      </c>
      <c r="Y24" s="42">
        <v>138159.74120682047</v>
      </c>
    </row>
    <row r="25" spans="2:25" x14ac:dyDescent="0.25">
      <c r="B25" s="128"/>
      <c r="C25" s="6" t="s">
        <v>1</v>
      </c>
      <c r="D25" s="36">
        <v>4550</v>
      </c>
      <c r="E25" s="36">
        <v>21746532.447195496</v>
      </c>
      <c r="F25" s="57">
        <v>0</v>
      </c>
      <c r="G25" s="35">
        <v>0</v>
      </c>
      <c r="H25" s="36">
        <v>119</v>
      </c>
      <c r="I25" s="36">
        <v>445955.18470822013</v>
      </c>
      <c r="J25" s="57">
        <v>926</v>
      </c>
      <c r="K25" s="37">
        <v>4019593.3233369514</v>
      </c>
      <c r="L25" s="37">
        <v>0</v>
      </c>
      <c r="M25" s="37">
        <v>0</v>
      </c>
      <c r="N25" s="58">
        <v>926</v>
      </c>
      <c r="O25" s="42">
        <v>4019593.3233369514</v>
      </c>
      <c r="P25" s="36">
        <v>3244</v>
      </c>
      <c r="Q25" s="36">
        <v>16657328.401758188</v>
      </c>
      <c r="R25" s="57">
        <v>0</v>
      </c>
      <c r="S25" s="37">
        <v>0</v>
      </c>
      <c r="T25" s="37">
        <v>120</v>
      </c>
      <c r="U25" s="37">
        <v>32556.501250293386</v>
      </c>
      <c r="V25" s="37">
        <v>141</v>
      </c>
      <c r="W25" s="37">
        <v>591099.03614184167</v>
      </c>
      <c r="X25" s="58">
        <v>261</v>
      </c>
      <c r="Y25" s="42">
        <v>623655.53739213513</v>
      </c>
    </row>
    <row r="26" spans="2:25" x14ac:dyDescent="0.25">
      <c r="B26" s="128"/>
      <c r="C26" s="6" t="s">
        <v>32</v>
      </c>
      <c r="D26" s="36">
        <v>1812</v>
      </c>
      <c r="E26" s="36">
        <v>33094929.964332394</v>
      </c>
      <c r="F26" s="57">
        <v>0</v>
      </c>
      <c r="G26" s="35">
        <v>0</v>
      </c>
      <c r="H26" s="36">
        <v>80</v>
      </c>
      <c r="I26" s="36">
        <v>2341634.5977138868</v>
      </c>
      <c r="J26" s="57">
        <v>229</v>
      </c>
      <c r="K26" s="37">
        <v>3354777.5606924002</v>
      </c>
      <c r="L26" s="37">
        <v>0</v>
      </c>
      <c r="M26" s="37">
        <v>0</v>
      </c>
      <c r="N26" s="58">
        <v>229</v>
      </c>
      <c r="O26" s="42">
        <v>3354777.5606924002</v>
      </c>
      <c r="P26" s="36">
        <v>1394</v>
      </c>
      <c r="Q26" s="36">
        <v>25040261.076952409</v>
      </c>
      <c r="R26" s="57">
        <v>0</v>
      </c>
      <c r="S26" s="37">
        <v>0</v>
      </c>
      <c r="T26" s="37">
        <v>19</v>
      </c>
      <c r="U26" s="37">
        <v>227826.65110654233</v>
      </c>
      <c r="V26" s="37">
        <v>90</v>
      </c>
      <c r="W26" s="37">
        <v>2130430.0778671573</v>
      </c>
      <c r="X26" s="58">
        <v>109</v>
      </c>
      <c r="Y26" s="42">
        <v>2358256.7289736993</v>
      </c>
    </row>
    <row r="27" spans="2:25" x14ac:dyDescent="0.25">
      <c r="B27" s="128"/>
      <c r="C27" s="6" t="s">
        <v>33</v>
      </c>
      <c r="D27" s="36">
        <v>210</v>
      </c>
      <c r="E27" s="36">
        <v>10596458.383504525</v>
      </c>
      <c r="F27" s="57">
        <v>0</v>
      </c>
      <c r="G27" s="35">
        <v>0</v>
      </c>
      <c r="H27" s="36">
        <v>10</v>
      </c>
      <c r="I27" s="36">
        <v>552255.93127068761</v>
      </c>
      <c r="J27" s="57">
        <v>13</v>
      </c>
      <c r="K27" s="37">
        <v>672181.80886789423</v>
      </c>
      <c r="L27" s="37">
        <v>0</v>
      </c>
      <c r="M27" s="37">
        <v>0</v>
      </c>
      <c r="N27" s="58">
        <v>13</v>
      </c>
      <c r="O27" s="42">
        <v>672181.80886789423</v>
      </c>
      <c r="P27" s="36">
        <v>165</v>
      </c>
      <c r="Q27" s="36">
        <v>7797903.6781270588</v>
      </c>
      <c r="R27" s="57">
        <v>0</v>
      </c>
      <c r="S27" s="37">
        <v>0</v>
      </c>
      <c r="T27" s="37">
        <v>9</v>
      </c>
      <c r="U27" s="37">
        <v>921768.73323564092</v>
      </c>
      <c r="V27" s="37">
        <v>13</v>
      </c>
      <c r="W27" s="37">
        <v>652348.23200324329</v>
      </c>
      <c r="X27" s="58">
        <v>22</v>
      </c>
      <c r="Y27" s="42">
        <v>1574116.9652388841</v>
      </c>
    </row>
    <row r="28" spans="2:25" x14ac:dyDescent="0.25">
      <c r="B28" s="129" t="s">
        <v>24</v>
      </c>
      <c r="C28" s="16" t="s">
        <v>31</v>
      </c>
      <c r="D28" s="39">
        <v>337</v>
      </c>
      <c r="E28" s="39">
        <v>294517.38523834728</v>
      </c>
      <c r="F28" s="59">
        <v>0</v>
      </c>
      <c r="G28" s="38">
        <v>0</v>
      </c>
      <c r="H28" s="39">
        <v>24</v>
      </c>
      <c r="I28" s="39">
        <v>19856.125061000414</v>
      </c>
      <c r="J28" s="59">
        <v>51</v>
      </c>
      <c r="K28" s="39">
        <v>36532.898684593616</v>
      </c>
      <c r="L28" s="39">
        <v>0</v>
      </c>
      <c r="M28" s="39">
        <v>0</v>
      </c>
      <c r="N28" s="60">
        <v>51</v>
      </c>
      <c r="O28" s="43">
        <v>36532.898684593616</v>
      </c>
      <c r="P28" s="39">
        <v>225</v>
      </c>
      <c r="Q28" s="39">
        <v>202187.74371773173</v>
      </c>
      <c r="R28" s="59">
        <v>0</v>
      </c>
      <c r="S28" s="39">
        <v>0</v>
      </c>
      <c r="T28" s="39">
        <v>0</v>
      </c>
      <c r="U28" s="39">
        <v>0</v>
      </c>
      <c r="V28" s="39">
        <v>37</v>
      </c>
      <c r="W28" s="39">
        <v>35940.617775021528</v>
      </c>
      <c r="X28" s="60">
        <v>37</v>
      </c>
      <c r="Y28" s="43">
        <v>35940.617775021528</v>
      </c>
    </row>
    <row r="29" spans="2:25" x14ac:dyDescent="0.25">
      <c r="B29" s="130"/>
      <c r="C29" s="33" t="s">
        <v>1</v>
      </c>
      <c r="D29" s="37">
        <v>176</v>
      </c>
      <c r="E29" s="37">
        <v>723821.96069955861</v>
      </c>
      <c r="F29" s="57">
        <v>0</v>
      </c>
      <c r="G29" s="35">
        <v>0</v>
      </c>
      <c r="H29" s="37">
        <v>10</v>
      </c>
      <c r="I29" s="37">
        <v>59400.120727475965</v>
      </c>
      <c r="J29" s="57">
        <v>17</v>
      </c>
      <c r="K29" s="37">
        <v>90727.283239460958</v>
      </c>
      <c r="L29" s="37">
        <v>0</v>
      </c>
      <c r="M29" s="37">
        <v>0</v>
      </c>
      <c r="N29" s="58">
        <v>17</v>
      </c>
      <c r="O29" s="42">
        <v>90727.283239460958</v>
      </c>
      <c r="P29" s="37">
        <v>138</v>
      </c>
      <c r="Q29" s="37">
        <v>526098.74736639962</v>
      </c>
      <c r="R29" s="57">
        <v>0</v>
      </c>
      <c r="S29" s="37">
        <v>0</v>
      </c>
      <c r="T29" s="37">
        <v>0</v>
      </c>
      <c r="U29" s="37">
        <v>0</v>
      </c>
      <c r="V29" s="37">
        <v>11</v>
      </c>
      <c r="W29" s="37">
        <v>47595.809366222049</v>
      </c>
      <c r="X29" s="58">
        <v>11</v>
      </c>
      <c r="Y29" s="42">
        <v>47595.809366222049</v>
      </c>
    </row>
    <row r="30" spans="2:25" x14ac:dyDescent="0.25">
      <c r="B30" s="130"/>
      <c r="C30" s="33" t="s">
        <v>32</v>
      </c>
      <c r="D30" s="37">
        <v>150</v>
      </c>
      <c r="E30" s="37">
        <v>1605744.3908872092</v>
      </c>
      <c r="F30" s="57">
        <v>0</v>
      </c>
      <c r="G30" s="35">
        <v>0</v>
      </c>
      <c r="H30" s="37">
        <v>8</v>
      </c>
      <c r="I30" s="37">
        <v>112708.80381372177</v>
      </c>
      <c r="J30" s="57">
        <v>29</v>
      </c>
      <c r="K30" s="37">
        <v>300235.60441859806</v>
      </c>
      <c r="L30" s="37">
        <v>0</v>
      </c>
      <c r="M30" s="37">
        <v>0</v>
      </c>
      <c r="N30" s="58">
        <v>29</v>
      </c>
      <c r="O30" s="42">
        <v>300235.60441859806</v>
      </c>
      <c r="P30" s="37">
        <v>106</v>
      </c>
      <c r="Q30" s="37">
        <v>1164235.6140547707</v>
      </c>
      <c r="R30" s="57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28564.3686001188</v>
      </c>
      <c r="X30" s="58">
        <v>7</v>
      </c>
      <c r="Y30" s="42">
        <v>28564.3686001188</v>
      </c>
    </row>
    <row r="31" spans="2:25" x14ac:dyDescent="0.25">
      <c r="B31" s="131"/>
      <c r="C31" s="17" t="s">
        <v>33</v>
      </c>
      <c r="D31" s="41">
        <v>29</v>
      </c>
      <c r="E31" s="41">
        <v>647820.12569698785</v>
      </c>
      <c r="F31" s="61">
        <v>0</v>
      </c>
      <c r="G31" s="40">
        <v>0</v>
      </c>
      <c r="H31" s="41">
        <v>3</v>
      </c>
      <c r="I31" s="41">
        <v>46460.11760260287</v>
      </c>
      <c r="J31" s="61">
        <v>7</v>
      </c>
      <c r="K31" s="41">
        <v>150393.12142472187</v>
      </c>
      <c r="L31" s="41">
        <v>0</v>
      </c>
      <c r="M31" s="41">
        <v>0</v>
      </c>
      <c r="N31" s="62">
        <v>7</v>
      </c>
      <c r="O31" s="44">
        <v>150393.12142472187</v>
      </c>
      <c r="P31" s="41">
        <v>17</v>
      </c>
      <c r="Q31" s="41">
        <v>425155.71022377256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25811.176445890484</v>
      </c>
      <c r="X31" s="62">
        <v>2</v>
      </c>
      <c r="Y31" s="44">
        <v>25811.176445890484</v>
      </c>
    </row>
    <row r="32" spans="2:25" x14ac:dyDescent="0.25">
      <c r="B32" s="128" t="s">
        <v>25</v>
      </c>
      <c r="C32" s="6" t="s">
        <v>31</v>
      </c>
      <c r="D32" s="36">
        <v>48810</v>
      </c>
      <c r="E32" s="36">
        <v>30733607.09938129</v>
      </c>
      <c r="F32" s="57">
        <v>0</v>
      </c>
      <c r="G32" s="35">
        <v>0</v>
      </c>
      <c r="H32" s="36">
        <v>0</v>
      </c>
      <c r="I32" s="36">
        <v>0</v>
      </c>
      <c r="J32" s="57">
        <v>9839</v>
      </c>
      <c r="K32" s="37">
        <v>5512635.8726483434</v>
      </c>
      <c r="L32" s="37">
        <v>639</v>
      </c>
      <c r="M32" s="37">
        <v>447614.6430933766</v>
      </c>
      <c r="N32" s="58">
        <v>10478</v>
      </c>
      <c r="O32" s="42">
        <v>5960250.5157417199</v>
      </c>
      <c r="P32" s="36">
        <v>29822</v>
      </c>
      <c r="Q32" s="36">
        <v>21788515.013260063</v>
      </c>
      <c r="R32" s="57">
        <v>0</v>
      </c>
      <c r="S32" s="37">
        <v>0</v>
      </c>
      <c r="T32" s="37">
        <v>1979</v>
      </c>
      <c r="U32" s="37">
        <v>0</v>
      </c>
      <c r="V32" s="37">
        <v>6531</v>
      </c>
      <c r="W32" s="37">
        <v>2984841.5703795068</v>
      </c>
      <c r="X32" s="58">
        <v>8510</v>
      </c>
      <c r="Y32" s="42">
        <v>2984841.5703795068</v>
      </c>
    </row>
    <row r="33" spans="2:25" x14ac:dyDescent="0.25">
      <c r="B33" s="128"/>
      <c r="C33" s="6" t="s">
        <v>1</v>
      </c>
      <c r="D33" s="36">
        <v>8119</v>
      </c>
      <c r="E33" s="36">
        <v>31979954.981763542</v>
      </c>
      <c r="F33" s="57">
        <v>0</v>
      </c>
      <c r="G33" s="35">
        <v>0</v>
      </c>
      <c r="H33" s="36">
        <v>0</v>
      </c>
      <c r="I33" s="36">
        <v>0</v>
      </c>
      <c r="J33" s="57">
        <v>1254</v>
      </c>
      <c r="K33" s="37">
        <v>5514774.7647913527</v>
      </c>
      <c r="L33" s="37">
        <v>180</v>
      </c>
      <c r="M33" s="37">
        <v>757793.97725450306</v>
      </c>
      <c r="N33" s="58">
        <v>1434</v>
      </c>
      <c r="O33" s="42">
        <v>6272568.7420458561</v>
      </c>
      <c r="P33" s="36">
        <v>5177</v>
      </c>
      <c r="Q33" s="36">
        <v>22309448.782744918</v>
      </c>
      <c r="R33" s="57">
        <v>0</v>
      </c>
      <c r="S33" s="37">
        <v>0</v>
      </c>
      <c r="T33" s="37">
        <v>599</v>
      </c>
      <c r="U33" s="37">
        <v>0</v>
      </c>
      <c r="V33" s="37">
        <v>909</v>
      </c>
      <c r="W33" s="37">
        <v>3397937.456972769</v>
      </c>
      <c r="X33" s="58">
        <v>1508</v>
      </c>
      <c r="Y33" s="42">
        <v>3397937.456972769</v>
      </c>
    </row>
    <row r="34" spans="2:25" x14ac:dyDescent="0.25">
      <c r="B34" s="128"/>
      <c r="C34" s="6" t="s">
        <v>32</v>
      </c>
      <c r="D34" s="36">
        <v>2336</v>
      </c>
      <c r="E34" s="36">
        <v>28801845.471583959</v>
      </c>
      <c r="F34" s="57">
        <v>0</v>
      </c>
      <c r="G34" s="35">
        <v>0</v>
      </c>
      <c r="H34" s="36">
        <v>0</v>
      </c>
      <c r="I34" s="36">
        <v>0</v>
      </c>
      <c r="J34" s="57">
        <v>173</v>
      </c>
      <c r="K34" s="37">
        <v>1869408.2151124093</v>
      </c>
      <c r="L34" s="37">
        <v>38</v>
      </c>
      <c r="M34" s="37">
        <v>597734.0884421682</v>
      </c>
      <c r="N34" s="58">
        <v>211</v>
      </c>
      <c r="O34" s="42">
        <v>2467142.3035545778</v>
      </c>
      <c r="P34" s="36">
        <v>1680</v>
      </c>
      <c r="Q34" s="36">
        <v>22486577.626700182</v>
      </c>
      <c r="R34" s="57">
        <v>0</v>
      </c>
      <c r="S34" s="37">
        <v>0</v>
      </c>
      <c r="T34" s="37">
        <v>223</v>
      </c>
      <c r="U34" s="37">
        <v>0</v>
      </c>
      <c r="V34" s="37">
        <v>222</v>
      </c>
      <c r="W34" s="37">
        <v>3848125.5413291999</v>
      </c>
      <c r="X34" s="58">
        <v>445</v>
      </c>
      <c r="Y34" s="42">
        <v>3848125.5413291999</v>
      </c>
    </row>
    <row r="35" spans="2:25" x14ac:dyDescent="0.25">
      <c r="B35" s="128"/>
      <c r="C35" s="6" t="s">
        <v>33</v>
      </c>
      <c r="D35" s="36">
        <v>366</v>
      </c>
      <c r="E35" s="36">
        <v>5747920.6317337053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119256.13566079021</v>
      </c>
      <c r="L35" s="37">
        <v>1</v>
      </c>
      <c r="M35" s="37">
        <v>68829.803855707956</v>
      </c>
      <c r="N35" s="58">
        <v>3</v>
      </c>
      <c r="O35" s="42">
        <v>188085.93951649815</v>
      </c>
      <c r="P35" s="36">
        <v>152</v>
      </c>
      <c r="Q35" s="36">
        <v>4359050.7453579456</v>
      </c>
      <c r="R35" s="57">
        <v>0</v>
      </c>
      <c r="S35" s="37">
        <v>0</v>
      </c>
      <c r="T35" s="37">
        <v>191</v>
      </c>
      <c r="U35" s="37">
        <v>0</v>
      </c>
      <c r="V35" s="37">
        <v>20</v>
      </c>
      <c r="W35" s="37">
        <v>1200783.9468592617</v>
      </c>
      <c r="X35" s="58">
        <v>211</v>
      </c>
      <c r="Y35" s="42">
        <v>1200783.9468592617</v>
      </c>
    </row>
    <row r="36" spans="2:25" x14ac:dyDescent="0.25">
      <c r="B36" s="129" t="s">
        <v>26</v>
      </c>
      <c r="C36" s="16" t="s">
        <v>31</v>
      </c>
      <c r="D36" s="39">
        <v>11520</v>
      </c>
      <c r="E36" s="39">
        <v>9586265.6581609081</v>
      </c>
      <c r="F36" s="59">
        <v>0</v>
      </c>
      <c r="G36" s="38">
        <v>0</v>
      </c>
      <c r="H36" s="39">
        <v>125</v>
      </c>
      <c r="I36" s="39">
        <v>96616.00964030232</v>
      </c>
      <c r="J36" s="59">
        <v>1530</v>
      </c>
      <c r="K36" s="39">
        <v>986985.7572551776</v>
      </c>
      <c r="L36" s="39">
        <v>0</v>
      </c>
      <c r="M36" s="39">
        <v>0</v>
      </c>
      <c r="N36" s="60">
        <v>1530</v>
      </c>
      <c r="O36" s="43">
        <v>986985.7572551776</v>
      </c>
      <c r="P36" s="39">
        <v>6954</v>
      </c>
      <c r="Q36" s="39">
        <v>5520552.0167132532</v>
      </c>
      <c r="R36" s="59">
        <v>0</v>
      </c>
      <c r="S36" s="39">
        <v>0</v>
      </c>
      <c r="T36" s="39">
        <v>513</v>
      </c>
      <c r="U36" s="39">
        <v>518427.52978781838</v>
      </c>
      <c r="V36" s="39">
        <v>2398</v>
      </c>
      <c r="W36" s="39">
        <v>2463684.3447643579</v>
      </c>
      <c r="X36" s="60">
        <v>2911</v>
      </c>
      <c r="Y36" s="43">
        <v>2982111.8745521759</v>
      </c>
    </row>
    <row r="37" spans="2:25" x14ac:dyDescent="0.25">
      <c r="B37" s="130"/>
      <c r="C37" s="33" t="s">
        <v>1</v>
      </c>
      <c r="D37" s="37">
        <v>2970</v>
      </c>
      <c r="E37" s="37">
        <v>10962842.853470296</v>
      </c>
      <c r="F37" s="57">
        <v>0</v>
      </c>
      <c r="G37" s="35">
        <v>0</v>
      </c>
      <c r="H37" s="37">
        <v>34</v>
      </c>
      <c r="I37" s="37">
        <v>141903.68779764589</v>
      </c>
      <c r="J37" s="57">
        <v>346</v>
      </c>
      <c r="K37" s="37">
        <v>1192182.2998653001</v>
      </c>
      <c r="L37" s="37">
        <v>0</v>
      </c>
      <c r="M37" s="37">
        <v>0</v>
      </c>
      <c r="N37" s="58">
        <v>346</v>
      </c>
      <c r="O37" s="42">
        <v>1192182.2998653001</v>
      </c>
      <c r="P37" s="37">
        <v>2135</v>
      </c>
      <c r="Q37" s="37">
        <v>7600303.2267756192</v>
      </c>
      <c r="R37" s="57">
        <v>0</v>
      </c>
      <c r="S37" s="37">
        <v>0</v>
      </c>
      <c r="T37" s="37">
        <v>86</v>
      </c>
      <c r="U37" s="37">
        <v>389773.96357802098</v>
      </c>
      <c r="V37" s="37">
        <v>369</v>
      </c>
      <c r="W37" s="37">
        <v>1638679.6754537087</v>
      </c>
      <c r="X37" s="58">
        <v>455</v>
      </c>
      <c r="Y37" s="42">
        <v>2028453.6390317299</v>
      </c>
    </row>
    <row r="38" spans="2:25" x14ac:dyDescent="0.25">
      <c r="B38" s="130"/>
      <c r="C38" s="33" t="s">
        <v>32</v>
      </c>
      <c r="D38" s="37">
        <v>1343</v>
      </c>
      <c r="E38" s="37">
        <v>17122747.735224135</v>
      </c>
      <c r="F38" s="57">
        <v>0</v>
      </c>
      <c r="G38" s="35">
        <v>0</v>
      </c>
      <c r="H38" s="37">
        <v>15</v>
      </c>
      <c r="I38" s="37">
        <v>128918.22262174099</v>
      </c>
      <c r="J38" s="57">
        <v>163</v>
      </c>
      <c r="K38" s="37">
        <v>2141102.3070029509</v>
      </c>
      <c r="L38" s="37">
        <v>0</v>
      </c>
      <c r="M38" s="37">
        <v>0</v>
      </c>
      <c r="N38" s="58">
        <v>163</v>
      </c>
      <c r="O38" s="42">
        <v>2141102.3070029509</v>
      </c>
      <c r="P38" s="37">
        <v>998</v>
      </c>
      <c r="Q38" s="37">
        <v>11760033.517154796</v>
      </c>
      <c r="R38" s="57">
        <v>0</v>
      </c>
      <c r="S38" s="37">
        <v>0</v>
      </c>
      <c r="T38" s="37">
        <v>13</v>
      </c>
      <c r="U38" s="37">
        <v>186655.36999805211</v>
      </c>
      <c r="V38" s="37">
        <v>154</v>
      </c>
      <c r="W38" s="37">
        <v>2906038.3184465938</v>
      </c>
      <c r="X38" s="58">
        <v>167</v>
      </c>
      <c r="Y38" s="42">
        <v>3092693.6884446461</v>
      </c>
    </row>
    <row r="39" spans="2:25" x14ac:dyDescent="0.25">
      <c r="B39" s="131"/>
      <c r="C39" s="17" t="s">
        <v>33</v>
      </c>
      <c r="D39" s="41">
        <v>94</v>
      </c>
      <c r="E39" s="41">
        <v>4076265.6217843574</v>
      </c>
      <c r="F39" s="61">
        <v>0</v>
      </c>
      <c r="G39" s="40">
        <v>0</v>
      </c>
      <c r="H39" s="41">
        <v>1</v>
      </c>
      <c r="I39" s="41">
        <v>20648.941156712386</v>
      </c>
      <c r="J39" s="61">
        <v>9</v>
      </c>
      <c r="K39" s="41">
        <v>172960.09110312839</v>
      </c>
      <c r="L39" s="41">
        <v>0</v>
      </c>
      <c r="M39" s="41">
        <v>0</v>
      </c>
      <c r="N39" s="62">
        <v>9</v>
      </c>
      <c r="O39" s="44">
        <v>172960.09110312839</v>
      </c>
      <c r="P39" s="41">
        <v>61</v>
      </c>
      <c r="Q39" s="41">
        <v>2668417.0315219853</v>
      </c>
      <c r="R39" s="61">
        <v>0</v>
      </c>
      <c r="S39" s="41">
        <v>0</v>
      </c>
      <c r="T39" s="41">
        <v>0</v>
      </c>
      <c r="U39" s="41">
        <v>0</v>
      </c>
      <c r="V39" s="41">
        <v>23</v>
      </c>
      <c r="W39" s="41">
        <v>1214239.5580025315</v>
      </c>
      <c r="X39" s="62">
        <v>23</v>
      </c>
      <c r="Y39" s="44">
        <v>1214239.5580025315</v>
      </c>
    </row>
    <row r="40" spans="2:25" x14ac:dyDescent="0.25">
      <c r="B40" s="128" t="s">
        <v>27</v>
      </c>
      <c r="C40" s="6" t="s">
        <v>31</v>
      </c>
      <c r="D40" s="36">
        <v>602</v>
      </c>
      <c r="E40" s="36">
        <v>841248.30571996316</v>
      </c>
      <c r="F40" s="57">
        <v>1</v>
      </c>
      <c r="G40" s="35">
        <v>344.14901927853975</v>
      </c>
      <c r="H40" s="36">
        <v>14</v>
      </c>
      <c r="I40" s="36">
        <v>24556.718201835141</v>
      </c>
      <c r="J40" s="57">
        <v>38</v>
      </c>
      <c r="K40" s="37">
        <v>20496.470889466906</v>
      </c>
      <c r="L40" s="37">
        <v>50</v>
      </c>
      <c r="M40" s="37">
        <v>61781.100471552985</v>
      </c>
      <c r="N40" s="58">
        <v>88</v>
      </c>
      <c r="O40" s="42">
        <v>82277.571361019887</v>
      </c>
      <c r="P40" s="36">
        <v>123</v>
      </c>
      <c r="Q40" s="36">
        <v>90156.678142889301</v>
      </c>
      <c r="R40" s="57">
        <v>42</v>
      </c>
      <c r="S40" s="37">
        <v>108660.52658929738</v>
      </c>
      <c r="T40" s="37">
        <v>22</v>
      </c>
      <c r="U40" s="37">
        <v>49223.579129151556</v>
      </c>
      <c r="V40" s="37">
        <v>312</v>
      </c>
      <c r="W40" s="37">
        <v>486029.08327649138</v>
      </c>
      <c r="X40" s="58">
        <v>376</v>
      </c>
      <c r="Y40" s="42">
        <v>643913.18899494037</v>
      </c>
    </row>
    <row r="41" spans="2:25" x14ac:dyDescent="0.25">
      <c r="B41" s="128"/>
      <c r="C41" s="6" t="s">
        <v>1</v>
      </c>
      <c r="D41" s="36">
        <v>468</v>
      </c>
      <c r="E41" s="36">
        <v>1638245.3897797377</v>
      </c>
      <c r="F41" s="57">
        <v>0</v>
      </c>
      <c r="G41" s="35">
        <v>0</v>
      </c>
      <c r="H41" s="36">
        <v>4</v>
      </c>
      <c r="I41" s="36">
        <v>4990.1607795388263</v>
      </c>
      <c r="J41" s="57">
        <v>13</v>
      </c>
      <c r="K41" s="37">
        <v>33593.827480849824</v>
      </c>
      <c r="L41" s="37">
        <v>61</v>
      </c>
      <c r="M41" s="37">
        <v>229269.04988715352</v>
      </c>
      <c r="N41" s="58">
        <v>74</v>
      </c>
      <c r="O41" s="42">
        <v>262862.87736800336</v>
      </c>
      <c r="P41" s="36">
        <v>162</v>
      </c>
      <c r="Q41" s="36">
        <v>490442.14493629459</v>
      </c>
      <c r="R41" s="57">
        <v>24</v>
      </c>
      <c r="S41" s="37">
        <v>101123.31912456748</v>
      </c>
      <c r="T41" s="37">
        <v>14</v>
      </c>
      <c r="U41" s="37">
        <v>73590.996304527827</v>
      </c>
      <c r="V41" s="37">
        <v>190</v>
      </c>
      <c r="W41" s="37">
        <v>705235.8912668057</v>
      </c>
      <c r="X41" s="58">
        <v>228</v>
      </c>
      <c r="Y41" s="42">
        <v>879950.206695901</v>
      </c>
    </row>
    <row r="42" spans="2:25" x14ac:dyDescent="0.25">
      <c r="B42" s="128"/>
      <c r="C42" s="6" t="s">
        <v>32</v>
      </c>
      <c r="D42" s="36">
        <v>345</v>
      </c>
      <c r="E42" s="36">
        <v>3552905.2555685034</v>
      </c>
      <c r="F42" s="57">
        <v>0</v>
      </c>
      <c r="G42" s="35">
        <v>0</v>
      </c>
      <c r="H42" s="36">
        <v>2</v>
      </c>
      <c r="I42" s="36">
        <v>37856.392120639372</v>
      </c>
      <c r="J42" s="57">
        <v>3</v>
      </c>
      <c r="K42" s="37">
        <v>216911.46807776942</v>
      </c>
      <c r="L42" s="37">
        <v>41</v>
      </c>
      <c r="M42" s="37">
        <v>483118.60806864256</v>
      </c>
      <c r="N42" s="58">
        <v>44</v>
      </c>
      <c r="O42" s="42">
        <v>700030.07614641194</v>
      </c>
      <c r="P42" s="36">
        <v>153</v>
      </c>
      <c r="Q42" s="36">
        <v>1084051.4982183406</v>
      </c>
      <c r="R42" s="57">
        <v>34</v>
      </c>
      <c r="S42" s="37">
        <v>355511.91674484586</v>
      </c>
      <c r="T42" s="37">
        <v>11</v>
      </c>
      <c r="U42" s="37">
        <v>149325.40656044392</v>
      </c>
      <c r="V42" s="37">
        <v>101</v>
      </c>
      <c r="W42" s="37">
        <v>1226129.9657778216</v>
      </c>
      <c r="X42" s="58">
        <v>146</v>
      </c>
      <c r="Y42" s="42">
        <v>1730967.2890831113</v>
      </c>
    </row>
    <row r="43" spans="2:25" x14ac:dyDescent="0.25">
      <c r="B43" s="128"/>
      <c r="C43" s="6" t="s">
        <v>33</v>
      </c>
      <c r="D43" s="36">
        <v>37</v>
      </c>
      <c r="E43" s="36">
        <v>894452.48706171766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33096.208579084414</v>
      </c>
      <c r="N43" s="58">
        <v>3</v>
      </c>
      <c r="O43" s="42">
        <v>33096.208579084414</v>
      </c>
      <c r="P43" s="36">
        <v>16</v>
      </c>
      <c r="Q43" s="36">
        <v>247645.05753827453</v>
      </c>
      <c r="R43" s="57">
        <v>9</v>
      </c>
      <c r="S43" s="37">
        <v>390124.7420775175</v>
      </c>
      <c r="T43" s="37">
        <v>0</v>
      </c>
      <c r="U43" s="37">
        <v>0</v>
      </c>
      <c r="V43" s="37">
        <v>9</v>
      </c>
      <c r="W43" s="37">
        <v>223586.47886684118</v>
      </c>
      <c r="X43" s="58">
        <v>18</v>
      </c>
      <c r="Y43" s="42">
        <v>613711.22094435862</v>
      </c>
    </row>
    <row r="44" spans="2:25" x14ac:dyDescent="0.25">
      <c r="B44" s="129" t="s">
        <v>28</v>
      </c>
      <c r="C44" s="16" t="s">
        <v>31</v>
      </c>
      <c r="D44" s="39">
        <v>71</v>
      </c>
      <c r="E44" s="39">
        <v>832289.98822322057</v>
      </c>
      <c r="F44" s="59">
        <v>2</v>
      </c>
      <c r="G44" s="38">
        <v>41297.882313424772</v>
      </c>
      <c r="H44" s="39">
        <v>4</v>
      </c>
      <c r="I44" s="39">
        <v>125614.39203666701</v>
      </c>
      <c r="J44" s="59">
        <v>7</v>
      </c>
      <c r="K44" s="39">
        <v>55958.630534690565</v>
      </c>
      <c r="L44" s="39">
        <v>2</v>
      </c>
      <c r="M44" s="39">
        <v>12045.215674748892</v>
      </c>
      <c r="N44" s="60">
        <v>9</v>
      </c>
      <c r="O44" s="43">
        <v>68003.846209439449</v>
      </c>
      <c r="P44" s="39">
        <v>45</v>
      </c>
      <c r="Q44" s="39">
        <v>417108.61136559019</v>
      </c>
      <c r="R44" s="59">
        <v>1</v>
      </c>
      <c r="S44" s="39">
        <v>17207.450963926989</v>
      </c>
      <c r="T44" s="39">
        <v>0</v>
      </c>
      <c r="U44" s="39">
        <v>0</v>
      </c>
      <c r="V44" s="39">
        <v>10</v>
      </c>
      <c r="W44" s="39">
        <v>163057.80533417212</v>
      </c>
      <c r="X44" s="60">
        <v>11</v>
      </c>
      <c r="Y44" s="43">
        <v>180265.25629809912</v>
      </c>
    </row>
    <row r="45" spans="2:25" x14ac:dyDescent="0.25">
      <c r="B45" s="130"/>
      <c r="C45" s="33" t="s">
        <v>1</v>
      </c>
      <c r="D45" s="36">
        <v>18</v>
      </c>
      <c r="E45" s="36">
        <v>113706.83596962954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13765.96077114159</v>
      </c>
      <c r="L45" s="36">
        <v>1</v>
      </c>
      <c r="M45" s="36">
        <v>5850.5333277351756</v>
      </c>
      <c r="N45" s="63">
        <v>2</v>
      </c>
      <c r="O45" s="42">
        <v>19616.494098876767</v>
      </c>
      <c r="P45" s="36">
        <v>14</v>
      </c>
      <c r="Q45" s="36">
        <v>85830.765408067818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8259.5764626849541</v>
      </c>
      <c r="X45" s="63">
        <v>2</v>
      </c>
      <c r="Y45" s="42">
        <v>8259.5764626849541</v>
      </c>
    </row>
    <row r="46" spans="2:25" x14ac:dyDescent="0.25">
      <c r="B46" s="130"/>
      <c r="C46" s="33" t="s">
        <v>32</v>
      </c>
      <c r="D46" s="36">
        <v>74</v>
      </c>
      <c r="E46" s="36">
        <v>654227.28564850404</v>
      </c>
      <c r="F46" s="57">
        <v>0</v>
      </c>
      <c r="G46" s="35">
        <v>0</v>
      </c>
      <c r="H46" s="36">
        <v>1</v>
      </c>
      <c r="I46" s="36">
        <v>51622.352891780967</v>
      </c>
      <c r="J46" s="57">
        <v>5</v>
      </c>
      <c r="K46" s="36">
        <v>47871.12858164488</v>
      </c>
      <c r="L46" s="36">
        <v>2</v>
      </c>
      <c r="M46" s="36">
        <v>12905.588222945242</v>
      </c>
      <c r="N46" s="63">
        <v>7</v>
      </c>
      <c r="O46" s="42">
        <v>60776.71680459012</v>
      </c>
      <c r="P46" s="36">
        <v>54</v>
      </c>
      <c r="Q46" s="36">
        <v>450456.65133368067</v>
      </c>
      <c r="R46" s="57">
        <v>2</v>
      </c>
      <c r="S46" s="36">
        <v>20648.941156712386</v>
      </c>
      <c r="T46" s="36">
        <v>0</v>
      </c>
      <c r="U46" s="36">
        <v>0</v>
      </c>
      <c r="V46" s="36">
        <v>10</v>
      </c>
      <c r="W46" s="36">
        <v>70722.623461739917</v>
      </c>
      <c r="X46" s="63">
        <v>12</v>
      </c>
      <c r="Y46" s="42">
        <v>91371.564618452307</v>
      </c>
    </row>
    <row r="47" spans="2:25" x14ac:dyDescent="0.25">
      <c r="B47" s="131"/>
      <c r="C47" s="17" t="s">
        <v>33</v>
      </c>
      <c r="D47" s="41">
        <v>16</v>
      </c>
      <c r="E47" s="41">
        <v>346976.10022720718</v>
      </c>
      <c r="F47" s="61">
        <v>0</v>
      </c>
      <c r="G47" s="40">
        <v>0</v>
      </c>
      <c r="H47" s="41">
        <v>1</v>
      </c>
      <c r="I47" s="41">
        <v>13765.96077114159</v>
      </c>
      <c r="J47" s="61">
        <v>2</v>
      </c>
      <c r="K47" s="41">
        <v>68210.335621006583</v>
      </c>
      <c r="L47" s="41">
        <v>0</v>
      </c>
      <c r="M47" s="41">
        <v>0</v>
      </c>
      <c r="N47" s="62">
        <v>2</v>
      </c>
      <c r="O47" s="44">
        <v>68210.335621006583</v>
      </c>
      <c r="P47" s="41">
        <v>9</v>
      </c>
      <c r="Q47" s="41">
        <v>117159.37334593378</v>
      </c>
      <c r="R47" s="61">
        <v>1</v>
      </c>
      <c r="S47" s="41">
        <v>8947.8745012420331</v>
      </c>
      <c r="T47" s="41">
        <v>0</v>
      </c>
      <c r="U47" s="41">
        <v>0</v>
      </c>
      <c r="V47" s="41">
        <v>3</v>
      </c>
      <c r="W47" s="41">
        <v>138892.55598788321</v>
      </c>
      <c r="X47" s="62">
        <v>4</v>
      </c>
      <c r="Y47" s="44">
        <v>147840.43048912522</v>
      </c>
    </row>
    <row r="48" spans="2:25" x14ac:dyDescent="0.25">
      <c r="B48" s="128" t="s">
        <v>0</v>
      </c>
      <c r="C48" s="6" t="s">
        <v>31</v>
      </c>
      <c r="D48" s="36">
        <v>332</v>
      </c>
      <c r="E48" s="36">
        <v>106648.40483488074</v>
      </c>
      <c r="F48" s="57">
        <v>10</v>
      </c>
      <c r="G48" s="35">
        <v>3592.9157612679551</v>
      </c>
      <c r="H48" s="36">
        <v>0</v>
      </c>
      <c r="I48" s="36">
        <v>0</v>
      </c>
      <c r="J48" s="57">
        <v>9</v>
      </c>
      <c r="K48" s="37">
        <v>2388.3941937930658</v>
      </c>
      <c r="L48" s="37">
        <v>22</v>
      </c>
      <c r="M48" s="37">
        <v>17651.403198796303</v>
      </c>
      <c r="N48" s="58">
        <v>31</v>
      </c>
      <c r="O48" s="42">
        <v>20039.797392589371</v>
      </c>
      <c r="P48" s="36">
        <v>270</v>
      </c>
      <c r="Q48" s="36">
        <v>65388.378913576613</v>
      </c>
      <c r="R48" s="57">
        <v>3</v>
      </c>
      <c r="S48" s="37">
        <v>1462.6333319337939</v>
      </c>
      <c r="T48" s="37">
        <v>9</v>
      </c>
      <c r="U48" s="37">
        <v>11914.439047423046</v>
      </c>
      <c r="V48" s="37">
        <v>9</v>
      </c>
      <c r="W48" s="37">
        <v>4250.2403880899656</v>
      </c>
      <c r="X48" s="58">
        <v>21</v>
      </c>
      <c r="Y48" s="42">
        <v>17627.312767446805</v>
      </c>
    </row>
    <row r="49" spans="2:25" x14ac:dyDescent="0.25">
      <c r="B49" s="128"/>
      <c r="C49" s="6" t="s">
        <v>1</v>
      </c>
      <c r="D49" s="36">
        <v>13</v>
      </c>
      <c r="E49" s="36">
        <v>39943.854840696862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12733.513713305971</v>
      </c>
      <c r="N49" s="58">
        <v>4</v>
      </c>
      <c r="O49" s="42">
        <v>12733.513713305971</v>
      </c>
      <c r="P49" s="36">
        <v>6</v>
      </c>
      <c r="Q49" s="36">
        <v>12756.082317692219</v>
      </c>
      <c r="R49" s="57">
        <v>0</v>
      </c>
      <c r="S49" s="37">
        <v>0</v>
      </c>
      <c r="T49" s="37">
        <v>3</v>
      </c>
      <c r="U49" s="37">
        <v>14454.258809698669</v>
      </c>
      <c r="V49" s="37">
        <v>0</v>
      </c>
      <c r="W49" s="37">
        <v>0</v>
      </c>
      <c r="X49" s="58">
        <v>3</v>
      </c>
      <c r="Y49" s="42">
        <v>14454.258809698669</v>
      </c>
    </row>
    <row r="50" spans="2:25" x14ac:dyDescent="0.25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x14ac:dyDescent="0.25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x14ac:dyDescent="0.25">
      <c r="C52" s="7" t="s">
        <v>4</v>
      </c>
      <c r="D52" s="64">
        <v>410055</v>
      </c>
      <c r="E52" s="64">
        <v>482022432.475106</v>
      </c>
      <c r="F52" s="65">
        <v>1457</v>
      </c>
      <c r="G52" s="66">
        <v>6025857.8068484273</v>
      </c>
      <c r="H52" s="64">
        <v>21094</v>
      </c>
      <c r="I52" s="64">
        <v>28110776.83412499</v>
      </c>
      <c r="J52" s="65">
        <v>32146</v>
      </c>
      <c r="K52" s="67">
        <v>46643691.105950408</v>
      </c>
      <c r="L52" s="67">
        <v>16849</v>
      </c>
      <c r="M52" s="67">
        <v>10127331.097890435</v>
      </c>
      <c r="N52" s="68">
        <v>48995</v>
      </c>
      <c r="O52" s="69">
        <v>56771022.203840844</v>
      </c>
      <c r="P52" s="64">
        <v>265655</v>
      </c>
      <c r="Q52" s="64">
        <v>309803971.23392576</v>
      </c>
      <c r="R52" s="65">
        <v>699</v>
      </c>
      <c r="S52" s="67">
        <v>1728111.0487666042</v>
      </c>
      <c r="T52" s="67">
        <v>33822</v>
      </c>
      <c r="U52" s="67">
        <v>23070342.246012859</v>
      </c>
      <c r="V52" s="67">
        <v>38333</v>
      </c>
      <c r="W52" s="67">
        <v>56512351.101586588</v>
      </c>
      <c r="X52" s="68">
        <v>72854</v>
      </c>
      <c r="Y52" s="69">
        <v>81310804.39636603</v>
      </c>
    </row>
    <row r="53" spans="2:25" s="15" customFormat="1" x14ac:dyDescent="0.25">
      <c r="C53" s="24" t="s">
        <v>49</v>
      </c>
      <c r="D53" s="70"/>
      <c r="E53" s="71">
        <v>18624.539691856709</v>
      </c>
      <c r="F53" s="72"/>
      <c r="G53" s="73">
        <v>232.82905595255508</v>
      </c>
      <c r="H53" s="70"/>
      <c r="I53" s="71">
        <v>1086.1533481496749</v>
      </c>
      <c r="J53" s="72"/>
      <c r="K53" s="71">
        <v>1802.234124077497</v>
      </c>
      <c r="L53" s="74"/>
      <c r="M53" s="71">
        <v>391.30311640626041</v>
      </c>
      <c r="N53" s="74"/>
      <c r="O53" s="73">
        <v>2193.5372404837576</v>
      </c>
      <c r="P53" s="70"/>
      <c r="Q53" s="71">
        <v>11970.306712310685</v>
      </c>
      <c r="R53" s="72"/>
      <c r="S53" s="71">
        <v>66.771317372977137</v>
      </c>
      <c r="T53" s="74"/>
      <c r="U53" s="71">
        <v>891.39939537518444</v>
      </c>
      <c r="V53" s="74"/>
      <c r="W53" s="71">
        <v>2183.5426222118799</v>
      </c>
      <c r="X53" s="74"/>
      <c r="Y53" s="73">
        <v>3141.7133349600399</v>
      </c>
    </row>
    <row r="55" spans="2:25" x14ac:dyDescent="0.25">
      <c r="B55" s="6" t="s">
        <v>29</v>
      </c>
    </row>
    <row r="57" spans="2:25" x14ac:dyDescent="0.25">
      <c r="B57" s="6" t="s">
        <v>34</v>
      </c>
    </row>
    <row r="58" spans="2:25" x14ac:dyDescent="0.25">
      <c r="B58" s="6" t="s">
        <v>54</v>
      </c>
    </row>
    <row r="59" spans="2:25" x14ac:dyDescent="0.25">
      <c r="B59" s="6" t="s">
        <v>51</v>
      </c>
    </row>
    <row r="60" spans="2:25" x14ac:dyDescent="0.25">
      <c r="B60" s="6" t="s">
        <v>52</v>
      </c>
    </row>
    <row r="61" spans="2:25" x14ac:dyDescent="0.25">
      <c r="B61" s="6" t="s">
        <v>53</v>
      </c>
    </row>
    <row r="62" spans="2:25" ht="15" customHeight="1" x14ac:dyDescent="0.25">
      <c r="B62" s="123" t="s">
        <v>86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2:25" ht="15" customHeight="1" x14ac:dyDescent="0.25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2:25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x14ac:dyDescent="0.25">
      <c r="B65" s="124" t="s">
        <v>35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</row>
    <row r="66" spans="2:22" x14ac:dyDescent="0.25">
      <c r="B66" s="125" t="s">
        <v>36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</row>
    <row r="67" spans="2:22" x14ac:dyDescent="0.25">
      <c r="B67" s="126" t="s">
        <v>37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</row>
    <row r="68" spans="2:22" x14ac:dyDescent="0.2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</row>
    <row r="69" spans="2:22" x14ac:dyDescent="0.2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</row>
    <row r="70" spans="2:22" x14ac:dyDescent="0.25">
      <c r="B70" s="126" t="s">
        <v>38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2:22" x14ac:dyDescent="0.2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2:22" x14ac:dyDescent="0.25">
      <c r="B72" s="122" t="s">
        <v>39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2:22" x14ac:dyDescent="0.25">
      <c r="B73" s="127" t="s">
        <v>40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</row>
    <row r="74" spans="2:22" x14ac:dyDescent="0.2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</row>
    <row r="75" spans="2:22" x14ac:dyDescent="0.25">
      <c r="B75" s="122" t="s">
        <v>41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</row>
    <row r="76" spans="2:22" x14ac:dyDescent="0.25">
      <c r="B76" s="122" t="s">
        <v>42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</row>
    <row r="77" spans="2:22" x14ac:dyDescent="0.25">
      <c r="B77" s="122" t="s">
        <v>43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2:22" x14ac:dyDescent="0.25">
      <c r="B78" s="122" t="s">
        <v>44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</row>
    <row r="80" spans="2:22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x14ac:dyDescent="0.25">
      <c r="B81" s="33" t="s">
        <v>45</v>
      </c>
    </row>
    <row r="82" spans="2:2" x14ac:dyDescent="0.25">
      <c r="B82" s="23" t="str">
        <f>Indice!B15</f>
        <v>Información al: 4/12/2020</v>
      </c>
    </row>
    <row r="83" spans="2:2" x14ac:dyDescent="0.25">
      <c r="B83" s="6" t="s">
        <v>29</v>
      </c>
    </row>
    <row r="85" spans="2:2" x14ac:dyDescent="0.25">
      <c r="B85" s="6" t="str">
        <f>+Indice!B16</f>
        <v>Actualización: 9/12/2020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Castellón Chacón Viviana Angélica</cp:lastModifiedBy>
  <dcterms:created xsi:type="dcterms:W3CDTF">2020-05-27T13:45:00Z</dcterms:created>
  <dcterms:modified xsi:type="dcterms:W3CDTF">2020-12-22T15:20:14Z</dcterms:modified>
</cp:coreProperties>
</file>