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xWindow="480" yWindow="255" windowWidth="8940" windowHeight="4050" tabRatio="888" activeTab="0"/>
  </bookViews>
  <sheets>
    <sheet name="Bonos Vig Sec" sheetId="1" r:id="rId1"/>
    <sheet name="Colocaciones" sheetId="2" r:id="rId2"/>
    <sheet name="Intereses y Amortizaciones" sheetId="3" r:id="rId3"/>
    <sheet name="Activos Securitizados" sheetId="4" r:id="rId4"/>
  </sheets>
  <definedNames>
    <definedName name="_xlnm.Print_Titles" localSheetId="3">'Activos Securitizados'!$2:$3</definedName>
  </definedNames>
  <calcPr fullCalcOnLoad="1"/>
</workbook>
</file>

<file path=xl/sharedStrings.xml><?xml version="1.0" encoding="utf-8"?>
<sst xmlns="http://schemas.openxmlformats.org/spreadsheetml/2006/main" count="2115" uniqueCount="720">
  <si>
    <t>20.12.01</t>
  </si>
  <si>
    <t>11.12.01</t>
  </si>
  <si>
    <t>AG</t>
  </si>
  <si>
    <t>BG</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</si>
  <si>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</si>
  <si>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</si>
  <si>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</si>
  <si>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</si>
  <si>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</si>
  <si>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</si>
  <si>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</si>
  <si>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</si>
  <si>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</si>
  <si>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</si>
  <si>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</si>
  <si>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</si>
  <si>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</si>
  <si>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</si>
  <si>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</si>
  <si>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</si>
  <si>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</si>
  <si>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</si>
  <si>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</si>
  <si>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</si>
  <si>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emisora</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</si>
  <si>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</si>
  <si>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</si>
  <si>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</si>
  <si>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</si>
  <si>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</si>
  <si>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</si>
  <si>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</si>
  <si>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</si>
  <si>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</si>
  <si>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</si>
  <si>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</si>
  <si>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</si>
  <si>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</si>
  <si>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</si>
  <si>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</si>
  <si>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</si>
  <si>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</si>
  <si>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</si>
  <si>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</si>
  <si>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</si>
  <si>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</si>
  <si>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</si>
  <si>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</si>
  <si>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</si>
  <si>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</si>
  <si>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</si>
  <si>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</si>
  <si>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</si>
  <si>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</si>
  <si>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</si>
  <si>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</si>
  <si>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</si>
  <si>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</si>
  <si>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</si>
  <si>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</si>
  <si>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</si>
  <si>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</si>
  <si>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</si>
  <si>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CA</t>
  </si>
  <si>
    <t>EA</t>
  </si>
  <si>
    <t>A1</t>
  </si>
  <si>
    <t>A2</t>
  </si>
  <si>
    <t>B1</t>
  </si>
  <si>
    <t>B</t>
  </si>
  <si>
    <t>A</t>
  </si>
  <si>
    <t>C</t>
  </si>
  <si>
    <t>C1</t>
  </si>
  <si>
    <t>10.12.96</t>
  </si>
  <si>
    <t>Transa Securitizadora</t>
  </si>
  <si>
    <t>BB</t>
  </si>
  <si>
    <t>BC</t>
  </si>
  <si>
    <t>CB</t>
  </si>
  <si>
    <t>CC</t>
  </si>
  <si>
    <t>CE</t>
  </si>
  <si>
    <t>DB</t>
  </si>
  <si>
    <t>30.05.97</t>
  </si>
  <si>
    <t>2A</t>
  </si>
  <si>
    <t>2B</t>
  </si>
  <si>
    <t>10.03.98</t>
  </si>
  <si>
    <t>3A</t>
  </si>
  <si>
    <t>3B</t>
  </si>
  <si>
    <t xml:space="preserve">Santander Securitizadora </t>
  </si>
  <si>
    <t>UF</t>
  </si>
  <si>
    <t>13.12.99</t>
  </si>
  <si>
    <t>AB</t>
  </si>
  <si>
    <t>EB</t>
  </si>
  <si>
    <t>Santander Securitizadora</t>
  </si>
  <si>
    <t>06.04.00</t>
  </si>
  <si>
    <t>1A</t>
  </si>
  <si>
    <t>1B</t>
  </si>
  <si>
    <t>20.04.00</t>
  </si>
  <si>
    <t>AC</t>
  </si>
  <si>
    <t>02.05.00</t>
  </si>
  <si>
    <t>25.09.00</t>
  </si>
  <si>
    <t>AD</t>
  </si>
  <si>
    <t>BD</t>
  </si>
  <si>
    <t>24.10.00</t>
  </si>
  <si>
    <t>4A</t>
  </si>
  <si>
    <t>4B</t>
  </si>
  <si>
    <t>TOTAL:</t>
  </si>
  <si>
    <t>TOTAL</t>
  </si>
  <si>
    <t>(1) Corresponde a las tasas de interés anuales a las cuales efectivamente se colocaron los bonos.</t>
  </si>
  <si>
    <t xml:space="preserve">    Para su cálculo se descontaron los gastos de colocación.</t>
  </si>
  <si>
    <t>12.12.00</t>
  </si>
  <si>
    <t>Securitizadra La Construcción</t>
  </si>
  <si>
    <t>15.01.01</t>
  </si>
  <si>
    <t>13.02.01</t>
  </si>
  <si>
    <t>AE</t>
  </si>
  <si>
    <t>BE</t>
  </si>
  <si>
    <t>15.03.01</t>
  </si>
  <si>
    <t>AF</t>
  </si>
  <si>
    <t>BF</t>
  </si>
  <si>
    <t>CF</t>
  </si>
  <si>
    <t>BCI Securitizadora S.A.</t>
  </si>
  <si>
    <t>24.07.01</t>
  </si>
  <si>
    <t>1A1</t>
  </si>
  <si>
    <t>1A2</t>
  </si>
  <si>
    <t>1B1</t>
  </si>
  <si>
    <t>1B2</t>
  </si>
  <si>
    <t>1C2</t>
  </si>
  <si>
    <t>10.08.01</t>
  </si>
  <si>
    <t>11.09.01</t>
  </si>
  <si>
    <t>13.09.01</t>
  </si>
  <si>
    <t>28.07.99</t>
  </si>
  <si>
    <t>11.04.02</t>
  </si>
  <si>
    <t xml:space="preserve">Banchile Securitizadora S.A. </t>
  </si>
  <si>
    <t>Securitizadora Bice S.A.</t>
  </si>
  <si>
    <t>14.06.02</t>
  </si>
  <si>
    <t>AH</t>
  </si>
  <si>
    <t>BH</t>
  </si>
  <si>
    <t>CH</t>
  </si>
  <si>
    <t>(3)        : Emisión inscrita y no colocada.</t>
  </si>
  <si>
    <t>03.07.02</t>
  </si>
  <si>
    <t>$</t>
  </si>
  <si>
    <t>Representante</t>
  </si>
  <si>
    <t>Tenedores de Bonos</t>
  </si>
  <si>
    <t>13.08.02</t>
  </si>
  <si>
    <t>ABH</t>
  </si>
  <si>
    <t>BBH</t>
  </si>
  <si>
    <t>CBH</t>
  </si>
  <si>
    <t>27.08.02</t>
  </si>
  <si>
    <t>Banco del Desarrollo</t>
  </si>
  <si>
    <t xml:space="preserve">BCI Securitizadora S.A. </t>
  </si>
  <si>
    <t>06.11.02</t>
  </si>
  <si>
    <t>26.11.02</t>
  </si>
  <si>
    <t>GA</t>
  </si>
  <si>
    <t>GB</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</si>
  <si>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</si>
  <si>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</si>
  <si>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</si>
  <si>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</si>
  <si>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</si>
  <si>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</si>
  <si>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</si>
  <si>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</si>
  <si>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</si>
  <si>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</si>
  <si>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</si>
  <si>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</si>
  <si>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</si>
  <si>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</si>
  <si>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</si>
  <si>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</si>
  <si>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</si>
  <si>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07.04.03</t>
  </si>
  <si>
    <t>16.04.03</t>
  </si>
  <si>
    <t>Securitizadora Interamericana</t>
  </si>
  <si>
    <t>ACF</t>
  </si>
  <si>
    <t>29.05.03</t>
  </si>
  <si>
    <t xml:space="preserve"> Fecha</t>
  </si>
  <si>
    <t>10.07.03</t>
  </si>
  <si>
    <t>09.09.03</t>
  </si>
  <si>
    <t>16.09.03</t>
  </si>
  <si>
    <t>KA</t>
  </si>
  <si>
    <t>KB</t>
  </si>
  <si>
    <t>5A1</t>
  </si>
  <si>
    <t>5B1</t>
  </si>
  <si>
    <t>5C1</t>
  </si>
  <si>
    <t>(4)        : El monto nominal colocado vigente se incrementa por la capitalización de intereses devengados y no pagados.</t>
  </si>
  <si>
    <t>Transa Securitizadora (4)</t>
  </si>
  <si>
    <t>Santander Securitizadora (4)</t>
  </si>
  <si>
    <t xml:space="preserve">Securitizadora Bice S.A. </t>
  </si>
  <si>
    <t>Securitizadora Bice S.A. (4)</t>
  </si>
  <si>
    <t xml:space="preserve">Securitizadora Interamericana </t>
  </si>
  <si>
    <t>Securitizadora Interamericana (4)</t>
  </si>
  <si>
    <t>Santander Securitizadora  (4)</t>
  </si>
  <si>
    <t xml:space="preserve">Transa Securitizadora </t>
  </si>
  <si>
    <t>Transa Securitizadora  (4)</t>
  </si>
  <si>
    <t xml:space="preserve">Securitizadora La Construcción </t>
  </si>
  <si>
    <t>Securitizadora La Construcción (4)</t>
  </si>
  <si>
    <t xml:space="preserve">BCI Securitizadora S.A.  (4) </t>
  </si>
  <si>
    <t xml:space="preserve">Securitizadora Bice S.A.  (4) </t>
  </si>
  <si>
    <t xml:space="preserve">Securitizadora Bice S.A. (4) </t>
  </si>
  <si>
    <t xml:space="preserve">B O N O S  S E C U R I T I Z A D O S </t>
  </si>
  <si>
    <t xml:space="preserve">BONOS  SECURITIZADOS </t>
  </si>
  <si>
    <t>COLOCADORES  Y  COLOCACIONES</t>
  </si>
  <si>
    <t>LA</t>
  </si>
  <si>
    <t>LB</t>
  </si>
  <si>
    <t>LC</t>
  </si>
  <si>
    <t>LD</t>
  </si>
  <si>
    <t>LE</t>
  </si>
  <si>
    <t>10.10.03</t>
  </si>
  <si>
    <t>Securitizadora Bice S.A.(4)</t>
  </si>
  <si>
    <t>BCI Securitizadora S.A. (4)</t>
  </si>
  <si>
    <t>16.12.03</t>
  </si>
  <si>
    <t>26.12.03</t>
  </si>
  <si>
    <t>MA</t>
  </si>
  <si>
    <t>MB</t>
  </si>
  <si>
    <t>MC</t>
  </si>
  <si>
    <t>NF</t>
  </si>
  <si>
    <t>NG</t>
  </si>
  <si>
    <t>NH</t>
  </si>
  <si>
    <t>NI</t>
  </si>
  <si>
    <t>NJ</t>
  </si>
  <si>
    <t>NK</t>
  </si>
  <si>
    <t xml:space="preserve">Securitizadora Bice S.A.(4) </t>
  </si>
  <si>
    <t>27.10.03</t>
  </si>
  <si>
    <t>09.02.04</t>
  </si>
  <si>
    <t>TAB+2,5</t>
  </si>
  <si>
    <t>23.02.04</t>
  </si>
  <si>
    <t>(5)        : Ex emisión N°334</t>
  </si>
  <si>
    <t>12.04.04</t>
  </si>
  <si>
    <t>15.04.04</t>
  </si>
  <si>
    <t>6A</t>
  </si>
  <si>
    <t>6A1</t>
  </si>
  <si>
    <t>6AA1</t>
  </si>
  <si>
    <t>6B1</t>
  </si>
  <si>
    <t>6C1</t>
  </si>
  <si>
    <t>25.06.04</t>
  </si>
  <si>
    <t>Activos</t>
  </si>
  <si>
    <t>de</t>
  </si>
  <si>
    <t>Respaldo</t>
  </si>
  <si>
    <t>M.H.</t>
  </si>
  <si>
    <t>C.L.</t>
  </si>
  <si>
    <t>O.R.E.</t>
  </si>
  <si>
    <t>M.H.+C.L.</t>
  </si>
  <si>
    <t>Otros</t>
  </si>
  <si>
    <t>F.F.</t>
  </si>
  <si>
    <t>C.L.     :  Contratos de Leasing</t>
  </si>
  <si>
    <t>M.H.     :  Mutuos Hipotecarios</t>
  </si>
  <si>
    <t>F.F.     :  Flujos Futuros</t>
  </si>
  <si>
    <t>O.R.E.:  Obligaciones con respaldo del Estado</t>
  </si>
  <si>
    <t>B.       :  Bonos</t>
  </si>
  <si>
    <t>Otros:  Incluye Pagarés y Depósitos a Plazo</t>
  </si>
  <si>
    <t>B.</t>
  </si>
  <si>
    <t>Banco del Estado de Chile</t>
  </si>
  <si>
    <t>11.08.04</t>
  </si>
  <si>
    <t>P2D</t>
  </si>
  <si>
    <t>P2E</t>
  </si>
  <si>
    <t>PL</t>
  </si>
  <si>
    <t>PM</t>
  </si>
  <si>
    <t>PN</t>
  </si>
  <si>
    <t>PO</t>
  </si>
  <si>
    <t>PP</t>
  </si>
  <si>
    <t>PQ</t>
  </si>
  <si>
    <t>Securitizadora Bice S.A.  (4)</t>
  </si>
  <si>
    <t>21.09.04</t>
  </si>
  <si>
    <t>07.09.04</t>
  </si>
  <si>
    <t>Transa Securitizadora S.A.</t>
  </si>
  <si>
    <t>Transa Securitizadora S.A.  (4)</t>
  </si>
  <si>
    <t>02.11.04</t>
  </si>
  <si>
    <t>03.11.04</t>
  </si>
  <si>
    <t>7A</t>
  </si>
  <si>
    <t>7B</t>
  </si>
  <si>
    <t>7C</t>
  </si>
  <si>
    <t>QC</t>
  </si>
  <si>
    <t>QD</t>
  </si>
  <si>
    <t>29.12.04</t>
  </si>
  <si>
    <t>RR</t>
  </si>
  <si>
    <t>RS</t>
  </si>
  <si>
    <t>RT</t>
  </si>
  <si>
    <t>RU</t>
  </si>
  <si>
    <t>RV</t>
  </si>
  <si>
    <t>RW</t>
  </si>
  <si>
    <t>S</t>
  </si>
  <si>
    <t>(8)        : Ex emisión N°380</t>
  </si>
  <si>
    <t>28.04.05</t>
  </si>
  <si>
    <t>26.05.05</t>
  </si>
  <si>
    <t>8A</t>
  </si>
  <si>
    <t>8B</t>
  </si>
  <si>
    <t>(9)        : Serie RV capitaliza intereses hasta el 21.10.05</t>
  </si>
  <si>
    <t>23.06.05</t>
  </si>
  <si>
    <t>7D</t>
  </si>
  <si>
    <t>7E</t>
  </si>
  <si>
    <t>Banchile Securitizadora S.A. (4)</t>
  </si>
  <si>
    <t>20.07.05</t>
  </si>
  <si>
    <t>26.07.05</t>
  </si>
  <si>
    <t>Securitizadora Bice S.A.  (10)</t>
  </si>
  <si>
    <t>Securitizadora Bice S.A.(4)  (10)</t>
  </si>
  <si>
    <t>Securitizadora Bice S.A.  (11)</t>
  </si>
  <si>
    <t>Securitizadora Bice S.A.  (6)  (11)</t>
  </si>
  <si>
    <t>Securitizadora Bice S.A.  (4)  (11)</t>
  </si>
  <si>
    <t>Securitizadora Bice S.A.  (12)</t>
  </si>
  <si>
    <t>Securitizadora Bice S.A. (4)   (12)</t>
  </si>
  <si>
    <t>Securitizadora Bice S.A.  (4)  (12)</t>
  </si>
  <si>
    <t>Securitizadora Bice S.A.  (9)  (12)</t>
  </si>
  <si>
    <t>12.08.05</t>
  </si>
  <si>
    <t xml:space="preserve">Santander Securitizadora   </t>
  </si>
  <si>
    <t>UA</t>
  </si>
  <si>
    <t>UB</t>
  </si>
  <si>
    <t>UC</t>
  </si>
  <si>
    <t>UD</t>
  </si>
  <si>
    <t>UE</t>
  </si>
  <si>
    <t>UG</t>
  </si>
  <si>
    <t>9A</t>
  </si>
  <si>
    <t>9B</t>
  </si>
  <si>
    <t>(6)        : En inscripción N°351, series N y O capitalizan intereses hasta el 21/07/2010, mientras que serie P capitaliza intereses hasta el 21/07/2007. En inscripción N°437, serie E capitaliza intereses hasta el 21/06/2005.</t>
  </si>
  <si>
    <t>Securitizadora Bice S.A.  (6)</t>
  </si>
  <si>
    <t>17.11.05</t>
  </si>
  <si>
    <t>13.10.05</t>
  </si>
  <si>
    <t>24.10.05</t>
  </si>
  <si>
    <t>10A</t>
  </si>
  <si>
    <t>10B</t>
  </si>
  <si>
    <t>21.11.05</t>
  </si>
  <si>
    <t>30.12.05</t>
  </si>
  <si>
    <t>Securitizadora Bice S.A. (13)</t>
  </si>
  <si>
    <t>Securitizadora Bice S.A. (4)  (13)</t>
  </si>
  <si>
    <t>(10)        : Ex emisión N°364.   (11): Ex emisión N°381.   (12): Ex emisión N°402.   (13): Ex emisión N°393.   (14): Ex emisión N°410,</t>
  </si>
  <si>
    <t>Securitizadora Bice S.A. (14)</t>
  </si>
  <si>
    <t>Securitizadora Bice S.A.  (4) (14)</t>
  </si>
  <si>
    <t>17.01.06</t>
  </si>
  <si>
    <t>21.02.06</t>
  </si>
  <si>
    <t>10.02.05</t>
  </si>
  <si>
    <t>12.04.05</t>
  </si>
  <si>
    <t>Securitizadora Interamericana S.A.(3)</t>
  </si>
  <si>
    <t>Transa Securitizadora S.A.(4)</t>
  </si>
  <si>
    <t>16.03.06</t>
  </si>
  <si>
    <t xml:space="preserve">Securitizadora Bice S.A.  </t>
  </si>
  <si>
    <t>AM</t>
  </si>
  <si>
    <t>BM</t>
  </si>
  <si>
    <t>CM</t>
  </si>
  <si>
    <t>Banchile Securitizadora S.A.  (4)</t>
  </si>
  <si>
    <t>WA</t>
  </si>
  <si>
    <t>WB</t>
  </si>
  <si>
    <t>WC</t>
  </si>
  <si>
    <t>ADT</t>
  </si>
  <si>
    <t>BDT</t>
  </si>
  <si>
    <t>31.08.06</t>
  </si>
  <si>
    <t>11A</t>
  </si>
  <si>
    <t>11B</t>
  </si>
  <si>
    <t>AL</t>
  </si>
  <si>
    <t>BL</t>
  </si>
  <si>
    <t>CL</t>
  </si>
  <si>
    <t>DL</t>
  </si>
  <si>
    <t>EL</t>
  </si>
  <si>
    <t>FL</t>
  </si>
  <si>
    <t>GL</t>
  </si>
  <si>
    <t>HL</t>
  </si>
  <si>
    <t>IL</t>
  </si>
  <si>
    <t>13.09.06</t>
  </si>
  <si>
    <t>12A</t>
  </si>
  <si>
    <t>12B</t>
  </si>
  <si>
    <t>26.09.06</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</si>
  <si>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</si>
  <si>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</si>
  <si>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</si>
  <si>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</si>
  <si>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</si>
  <si>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</si>
  <si>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</si>
  <si>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</si>
  <si>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</si>
  <si>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</si>
  <si>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</si>
  <si>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</si>
  <si>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</si>
  <si>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</si>
  <si>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</si>
  <si>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</si>
  <si>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</si>
  <si>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</si>
  <si>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</si>
  <si>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</si>
  <si>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</si>
  <si>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</si>
  <si>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</si>
  <si>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</si>
  <si>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</si>
  <si>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</si>
  <si>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</si>
  <si>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</si>
  <si>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</si>
  <si>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</si>
  <si>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</si>
  <si>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</si>
  <si>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</si>
  <si>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</si>
  <si>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</si>
  <si>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</si>
  <si>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</si>
  <si>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</si>
  <si>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</si>
  <si>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</si>
  <si>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</si>
  <si>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</si>
  <si>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</si>
  <si>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</si>
  <si>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</si>
  <si>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</si>
  <si>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</si>
  <si>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</si>
  <si>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</si>
  <si>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</si>
  <si>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</si>
  <si>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</si>
  <si>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</si>
  <si>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</si>
  <si>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</si>
  <si>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</si>
  <si>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</si>
  <si>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</si>
  <si>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</si>
  <si>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</si>
  <si>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</si>
  <si>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</si>
  <si>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</si>
  <si>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</si>
  <si>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</si>
  <si>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</si>
  <si>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</si>
  <si>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</si>
  <si>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</si>
  <si>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</si>
  <si>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310(*)</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</si>
  <si>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</si>
  <si>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</si>
  <si>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</si>
  <si>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</si>
  <si>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</si>
  <si>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</si>
  <si>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</si>
  <si>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</si>
  <si>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</si>
  <si>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</si>
  <si>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</si>
  <si>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</si>
  <si>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</si>
  <si>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BICE(cancelada y nunca colocada)</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</si>
  <si>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</si>
  <si>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</si>
  <si>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</si>
  <si>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</si>
  <si>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</si>
  <si>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</si>
  <si>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</si>
  <si>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</si>
  <si>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</si>
  <si>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</si>
  <si>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</si>
  <si>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</si>
  <si>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</si>
  <si>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</si>
  <si>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334(*)</t>
  </si>
  <si>
    <t>337(**)</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</si>
  <si>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</si>
  <si>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</si>
  <si>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</si>
  <si>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</si>
  <si>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</si>
  <si>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</si>
  <si>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351(***)</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</si>
  <si>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</si>
  <si>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</si>
  <si>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</si>
  <si>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</si>
  <si>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</si>
  <si>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</si>
  <si>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</si>
  <si>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</si>
  <si>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364(***)</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</si>
  <si>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</si>
  <si>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</si>
  <si>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</si>
  <si>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</si>
  <si>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</si>
  <si>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</si>
  <si>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</si>
  <si>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</si>
  <si>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</si>
  <si>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380(**)</t>
  </si>
  <si>
    <t>Hipotecaria Concreces S.A y Concreces Leasing S.A., respectivamente</t>
  </si>
  <si>
    <t>381(***)</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</si>
  <si>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</si>
  <si>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</si>
  <si>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</si>
  <si>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</si>
  <si>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</si>
  <si>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</si>
  <si>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</si>
  <si>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</si>
  <si>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</si>
  <si>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402(***)</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</si>
  <si>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</si>
  <si>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</si>
  <si>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</si>
  <si>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</si>
  <si>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</si>
  <si>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</si>
  <si>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425(**)</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</si>
  <si>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</si>
  <si>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</si>
  <si>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</si>
  <si>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</si>
  <si>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</si>
  <si>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</si>
  <si>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</si>
  <si>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</si>
  <si>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</si>
  <si>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</si>
  <si>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</si>
  <si>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</si>
  <si>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</si>
  <si>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</si>
  <si>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</si>
  <si>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</si>
  <si>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</si>
  <si>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</si>
  <si>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</si>
  <si>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</si>
  <si>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</si>
  <si>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t>
  </si>
  <si>
    <t>Emisiones fusionadas(N°310 y N°334)</t>
  </si>
  <si>
    <t>(**):</t>
  </si>
  <si>
    <t>Emisiones fusionadas(N°337, N°380 y N°425)</t>
  </si>
  <si>
    <t>(***):</t>
  </si>
  <si>
    <t>Emisiones fusionadas(N°351, N°364, N°381 y N°402)</t>
  </si>
  <si>
    <t>(1)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</si>
  <si>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VJ</t>
  </si>
  <si>
    <t>VK</t>
  </si>
  <si>
    <t>VL</t>
  </si>
  <si>
    <t>VM</t>
  </si>
  <si>
    <t>VN</t>
  </si>
  <si>
    <t>30.11.06</t>
  </si>
  <si>
    <t>VH</t>
  </si>
  <si>
    <t>VI</t>
  </si>
  <si>
    <t>29.11.06</t>
  </si>
  <si>
    <t>Transa Securitizadora S.A.  (4) (16)</t>
  </si>
  <si>
    <t>Vive Sociedad de Leasing Inmobiliario S.A.</t>
  </si>
  <si>
    <t>(15)        : Ex emisión N°425.   (16): Serie B original se transformó en series B y C. Con posterioridad la serie B transformada se convirtio en serie B1 y B2 subordinadas.</t>
  </si>
  <si>
    <t>6B2</t>
  </si>
  <si>
    <t>[16]</t>
  </si>
  <si>
    <t>30.01.07</t>
  </si>
  <si>
    <t>14A</t>
  </si>
  <si>
    <t>TE</t>
  </si>
  <si>
    <t>TF</t>
  </si>
  <si>
    <t>P3F</t>
  </si>
  <si>
    <t>P3G</t>
  </si>
  <si>
    <t>06.03.07</t>
  </si>
  <si>
    <t>07.03.07</t>
  </si>
  <si>
    <t>15.03.07</t>
  </si>
  <si>
    <t>Flujos Futuros  LIDER</t>
  </si>
  <si>
    <t>Flujos Futuros  La Polar</t>
  </si>
  <si>
    <t>9A1</t>
  </si>
  <si>
    <t>9B1</t>
  </si>
  <si>
    <t>9C1</t>
  </si>
  <si>
    <t>9D1</t>
  </si>
  <si>
    <t>9F1</t>
  </si>
  <si>
    <t>9E 1</t>
  </si>
  <si>
    <t>15A</t>
  </si>
  <si>
    <t>Administradora de Créditos Comerciales Presto Ltda.</t>
  </si>
  <si>
    <t>13C</t>
  </si>
  <si>
    <t>13D</t>
  </si>
  <si>
    <t>Itaú Chile Securitizadora S.A.</t>
  </si>
  <si>
    <t>Itaú Chile Securitizadora S.A.   (4)</t>
  </si>
  <si>
    <t>Itaú Chile Securitizadora S.A.  (4)</t>
  </si>
  <si>
    <t>Itaú Chile Securitizadora S.A.  (8)</t>
  </si>
  <si>
    <t>Itaú Chile Securitizadora S.A.(15)</t>
  </si>
  <si>
    <t>BCI Securitizadora S.A.(3)</t>
  </si>
  <si>
    <t>Servicios y Administración de Créditos Comerciales Presto S.A. y Administradora de Créditos Comerciales Presto Ltda.</t>
  </si>
  <si>
    <t>14C</t>
  </si>
  <si>
    <t xml:space="preserve">Santander Securitizadora(4)  </t>
  </si>
  <si>
    <t>06.06.07</t>
  </si>
  <si>
    <t>8C</t>
  </si>
  <si>
    <t>8D</t>
  </si>
  <si>
    <t>C.L: Leasing Chile. M.H.: Valoriza, Mutuocentro y Credycasa.</t>
  </si>
  <si>
    <t>31.07.07</t>
  </si>
  <si>
    <t>16B</t>
  </si>
  <si>
    <t>16D</t>
  </si>
  <si>
    <t>BCI Securitizadora S.A.(17)</t>
  </si>
  <si>
    <t>BCI Securitizadora S.A.(4)(17)</t>
  </si>
  <si>
    <t xml:space="preserve">(#): </t>
  </si>
  <si>
    <t>Emisiones fusionadas (N°450 y N°497)</t>
  </si>
  <si>
    <t>450(#)</t>
  </si>
  <si>
    <t>497(#)</t>
  </si>
  <si>
    <t>16.08.07</t>
  </si>
  <si>
    <t>10C</t>
  </si>
  <si>
    <t>10D</t>
  </si>
  <si>
    <t>10E</t>
  </si>
  <si>
    <t>10F</t>
  </si>
  <si>
    <t>28.08.07</t>
  </si>
  <si>
    <t>11C</t>
  </si>
  <si>
    <t>BCI Securitizadora S.A.(18)</t>
  </si>
  <si>
    <t>(%):</t>
  </si>
  <si>
    <t>Emisiones fusionadas (N°490 y N°508)</t>
  </si>
  <si>
    <t>490(%)</t>
  </si>
  <si>
    <t>508(%)</t>
  </si>
  <si>
    <t>16.10.07</t>
  </si>
  <si>
    <t>US$</t>
  </si>
  <si>
    <t>12C</t>
  </si>
  <si>
    <t xml:space="preserve">Securitizadora Bice S.A. (19)  </t>
  </si>
  <si>
    <t xml:space="preserve">Securitizadora Bice S.A. (19) </t>
  </si>
  <si>
    <t>Securitizadora Bice S.A. (4) (19)</t>
  </si>
  <si>
    <t>(&amp;):</t>
  </si>
  <si>
    <t>Emisiones fusionadas (N°437 y N°487)</t>
  </si>
  <si>
    <t>487(&amp;)</t>
  </si>
  <si>
    <t>437(&amp;)</t>
  </si>
  <si>
    <t>29.11.07</t>
  </si>
  <si>
    <t>14.12.07</t>
  </si>
  <si>
    <t>17A</t>
  </si>
  <si>
    <t>17C</t>
  </si>
  <si>
    <t>27.12.07</t>
  </si>
  <si>
    <t>Itaú Chile</t>
  </si>
  <si>
    <t>Itaú Chile(cancelada y nunca colocada)</t>
  </si>
  <si>
    <t>6D</t>
  </si>
  <si>
    <t>6E</t>
  </si>
  <si>
    <t xml:space="preserve">Interamericana </t>
  </si>
  <si>
    <t>11A2</t>
  </si>
  <si>
    <t>11C2</t>
  </si>
  <si>
    <t>11B2</t>
  </si>
  <si>
    <t>11D2</t>
  </si>
  <si>
    <t>11F2</t>
  </si>
  <si>
    <t>08.02.08</t>
  </si>
  <si>
    <t>18B</t>
  </si>
  <si>
    <t>18E</t>
  </si>
  <si>
    <t>10.06.08</t>
  </si>
  <si>
    <t>13A</t>
  </si>
  <si>
    <t>13B</t>
  </si>
  <si>
    <t>13E</t>
  </si>
  <si>
    <t xml:space="preserve">Delta Leasing Habitacional S.A.                       </t>
  </si>
  <si>
    <t>(+)</t>
  </si>
  <si>
    <t>518 (+)</t>
  </si>
  <si>
    <t>495 (+)</t>
  </si>
  <si>
    <t>Banchile Securitizadora S.A.(4)</t>
  </si>
  <si>
    <t>Yankee Bonds Pampa Calichera</t>
  </si>
  <si>
    <t>Yankee Bonds Endesa</t>
  </si>
  <si>
    <t>Itaú Chile Securitizadora S.A.(21)</t>
  </si>
  <si>
    <t xml:space="preserve">Banchile Securitizadora S.A.(4) </t>
  </si>
  <si>
    <t>RBS Securitizadora S.A.</t>
  </si>
  <si>
    <t>RBS Securitizadora S.A.(4)</t>
  </si>
  <si>
    <t>28.10.08</t>
  </si>
  <si>
    <t>19A</t>
  </si>
  <si>
    <t>19B</t>
  </si>
  <si>
    <t>19C</t>
  </si>
  <si>
    <t>Pagarés de aportes de financiamniento reembolsables</t>
  </si>
  <si>
    <t>188 personas jurídicas y naturales (acreedoras de pagarés emitidos por empresas de servicios sanitarios al amparo de la Ley de Servicios Sanitarios y del DFL N°70 del MOP de 1988).</t>
  </si>
  <si>
    <t>25.11.08</t>
  </si>
  <si>
    <t>Transa Securitizadora S.A.(3)</t>
  </si>
  <si>
    <t>9C</t>
  </si>
  <si>
    <t>9D</t>
  </si>
  <si>
    <t>Leasing Habitacional Chile S.A., Hipotecaria Valoriza S.A., Mutuocentro S.A.</t>
  </si>
  <si>
    <t>Transa Securitizadora S.A. (apoyada en su labor de administración por ACFIN)</t>
  </si>
  <si>
    <t>Yankee Bonds ENDESA</t>
  </si>
  <si>
    <t>Yankee Bonds Enersis S.A.</t>
  </si>
  <si>
    <t>Securitizadora Security S.A.</t>
  </si>
  <si>
    <t>16W</t>
  </si>
  <si>
    <t>15Y</t>
  </si>
  <si>
    <t>Securitizadora Security S.A.(4)</t>
  </si>
  <si>
    <t>Securitizadora Security S.A.  (4)</t>
  </si>
  <si>
    <t>Securitizadora Security S.A.(20)</t>
  </si>
  <si>
    <t xml:space="preserve">Securitizadora Security S.A.(20) </t>
  </si>
  <si>
    <t>Securitizadora Security S.A.(20) (4)</t>
  </si>
  <si>
    <t xml:space="preserve">Securitizadora Security S.A. </t>
  </si>
  <si>
    <t xml:space="preserve">Securitizadora Security S.A.(4) </t>
  </si>
  <si>
    <t xml:space="preserve">BICE </t>
  </si>
  <si>
    <t>20.03.09</t>
  </si>
  <si>
    <t>Flujos Futuros  Falabella</t>
  </si>
  <si>
    <t>Promotora CMR Falabella S.A.</t>
  </si>
  <si>
    <t>TAB+1,8</t>
  </si>
  <si>
    <t>21A</t>
  </si>
  <si>
    <t>21U</t>
  </si>
  <si>
    <t>21W</t>
  </si>
  <si>
    <t>21Y</t>
  </si>
  <si>
    <t>Securitizadora Security S.A. (3)</t>
  </si>
  <si>
    <t>27.04.09</t>
  </si>
  <si>
    <t>11È2</t>
  </si>
  <si>
    <t>13F</t>
  </si>
  <si>
    <t>14.05.09</t>
  </si>
  <si>
    <t>A3</t>
  </si>
  <si>
    <t>B3</t>
  </si>
  <si>
    <t>C3</t>
  </si>
  <si>
    <t>D3</t>
  </si>
  <si>
    <t>E3</t>
  </si>
  <si>
    <t>F3</t>
  </si>
  <si>
    <t>VALOR NOMINAL</t>
  </si>
  <si>
    <t xml:space="preserve">Securitizadora Bice S.A.   </t>
  </si>
  <si>
    <t>Banco de Chile</t>
  </si>
  <si>
    <t>Banco Santander Chile</t>
  </si>
  <si>
    <t>Banchile Corredores de Bolsa S.A.</t>
  </si>
  <si>
    <t>Banchile Securitizadora S.A.(*)</t>
  </si>
  <si>
    <t>BCI Securitizadora S.A.(*)</t>
  </si>
  <si>
    <t>BCI Corredor de Bolsa S.A.</t>
  </si>
  <si>
    <t>Securitizadora Security S.A. (20)</t>
  </si>
  <si>
    <t>(17)        : Ex emisión N°497         '(18)   : Ex emisión N°508      '(19)  :  Ex emisión N°487     '(20) : Ex emisión N°518    '(21) : Ex emisión N°523   '(22) : Ex emisión N°586</t>
  </si>
  <si>
    <t>Securitizadora Security S.A. (22)</t>
  </si>
  <si>
    <t>Securitizadora Security S.A. (22) (4)</t>
  </si>
  <si>
    <t>586 (+)</t>
  </si>
  <si>
    <t>Emisiones fusionadas (N°495; N°518 Y N°586)</t>
  </si>
  <si>
    <t>14.08.09</t>
  </si>
  <si>
    <t>Inversiones SCG S.A.</t>
  </si>
  <si>
    <t>24.08.09</t>
  </si>
  <si>
    <t>14B</t>
  </si>
  <si>
    <t>Flujos Futuros CCAF Los Héroes</t>
  </si>
  <si>
    <t>C.C.A.F. Los Héroes</t>
  </si>
  <si>
    <t>22A</t>
  </si>
  <si>
    <t>22C</t>
  </si>
  <si>
    <t>al 30 de Septiembre de 2009</t>
  </si>
  <si>
    <t>Septiembre del 2009</t>
  </si>
  <si>
    <t>*VALOR U.F.(30/09/09)=</t>
  </si>
  <si>
    <t>*US$ Promedio(30/09/09)=</t>
  </si>
  <si>
    <t>(2)        : Dólar promedio al 30 de septiembre de 2009 es de $550,36.-</t>
  </si>
  <si>
    <t>(1)        : U.F. al 30 de septiembre de 2009 es de $20.834,45.-</t>
  </si>
  <si>
    <t>17.09.09</t>
  </si>
  <si>
    <t>20A</t>
  </si>
  <si>
    <t>20C</t>
  </si>
  <si>
    <t>Flujos Futuros CCAF 18 de Septiembre</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</si>
</sst>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Ch$&quot;#,##0_);\(&quot;Ch$&quot;#,##0\)"/>
    <numFmt numFmtId="179" formatCode="&quot;Ch$&quot;#,##0_);[Red]\(&quot;Ch$&quot;#,##0\)"/>
    <numFmt numFmtId="180" formatCode="&quot;Ch$&quot;#,##0.00_);\(&quot;Ch$&quot;#,##0.00\)"/>
    <numFmt numFmtId="181" formatCode="&quot;Ch$&quot;#,##0.00_);[Red]\(&quot;Ch$&quot;#,##0.00\)"/>
    <numFmt numFmtId="182" formatCode="_(&quot;Ch$&quot;* #,##0_);_(&quot;Ch$&quot;* \(#,##0\);_(&quot;Ch$&quot;* &quot;-&quot;_);_(@_)"/>
    <numFmt numFmtId="183" formatCode="_(* #,##0_);_(* \(#,##0\);_(* &quot;-&quot;_);_(@_)"/>
    <numFmt numFmtId="184" formatCode="_(&quot;Ch$&quot;* #,##0.00_);_(&quot;Ch$&quot;* \(#,##0.00\);_(&quot;Ch$&quot;* &quot;-&quot;??_);_(@_)"/>
    <numFmt numFmtId="185" formatCode="_(* #,##0.00_);_(* \(#,##0.00\);_(* &quot;-&quot;??_);_(@_)"/>
    <numFmt numFmtId="186" formatCode="#,##0\ &quot;Pts&quot;;\-#,##0\ &quot;Pts&quot;"/>
    <numFmt numFmtId="187" formatCode="#,##0\ &quot;Pts&quot;;[Red]\-#,##0\ &quot;Pts&quot;"/>
    <numFmt numFmtId="188" formatCode="#,##0.00\ &quot;Pts&quot;;\-#,##0.00\ &quot;Pts&quot;"/>
    <numFmt numFmtId="189" formatCode="#,##0.00\ &quot;Pts&quot;;[Red]\-#,##0.00\ &quot;Pts&quot;"/>
    <numFmt numFmtId="190" formatCode="_-* #,##0\ &quot;Pts&quot;_-;\-* #,##0\ &quot;Pts&quot;_-;_-* &quot;-&quot;\ &quot;Pts&quot;_-;_-@_-"/>
    <numFmt numFmtId="191" formatCode="_-* #,##0\ _P_t_s_-;\-* #,##0\ _P_t_s_-;_-* &quot;-&quot;\ _P_t_s_-;_-@_-"/>
    <numFmt numFmtId="192" formatCode="_-* #,##0.00\ &quot;Pts&quot;_-;\-* #,##0.00\ &quot;Pts&quot;_-;_-* &quot;-&quot;??\ &quot;Pts&quot;_-;_-@_-"/>
    <numFmt numFmtId="193" formatCode="_-* #,##0.00\ _P_t_s_-;\-* #,##0.00\ _P_t_s_-;_-* &quot;-&quot;??\ _P_t_s_-;_-@_-"/>
    <numFmt numFmtId="194" formatCode="0.0_)"/>
    <numFmt numFmtId="195" formatCode="General_)"/>
    <numFmt numFmtId="196" formatCode=";;;"/>
    <numFmt numFmtId="197" formatCode="0.00_)"/>
    <numFmt numFmtId="198" formatCode="#,##0.0_);\(#,##0.0\)"/>
    <numFmt numFmtId="199" formatCode="dd/mm/yy"/>
    <numFmt numFmtId="200" formatCode="0.000_)"/>
    <numFmt numFmtId="201" formatCode="#,##0.00&quot; Pts&quot;_);\(#,##0.00&quot; Pts&quot;\)"/>
    <numFmt numFmtId="202" formatCode="0.0%"/>
    <numFmt numFmtId="203" formatCode="0.000"/>
    <numFmt numFmtId="204" formatCode="&quot;$&quot;\ #,##0"/>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0.0"/>
    <numFmt numFmtId="210" formatCode="0.000%"/>
    <numFmt numFmtId="211" formatCode="mmm/yyyy"/>
    <numFmt numFmtId="212" formatCode="_(* #,##0.0_);_(* \(#,##0.0\);_(* &quot;-&quot;??_);_(@_)"/>
    <numFmt numFmtId="213" formatCode="_(* #,##0_);_(* \(#,##0\);_(* &quot;-&quot;??_);_(@_)"/>
    <numFmt numFmtId="214" formatCode="#,##0.000"/>
    <numFmt numFmtId="215" formatCode="#,##0.0;\-#,##0.0"/>
    <numFmt numFmtId="216" formatCode="[$-340A]dddd\,\ dd&quot; de &quot;mmmm&quot; de &quot;yyyy"/>
    <numFmt numFmtId="217" formatCode="dd/mm/yy;@"/>
    <numFmt numFmtId="218" formatCode="0_)"/>
    <numFmt numFmtId="219" formatCode="#,##0.0"/>
    <numFmt numFmtId="220" formatCode="0.0000"/>
  </numFmts>
  <fonts count="13">
    <font>
      <sz val="10"/>
      <name val="Arial"/>
      <family val="0"/>
    </font>
    <font>
      <b/>
      <sz val="10"/>
      <name val="MS Sans Serif"/>
      <family val="0"/>
    </font>
    <font>
      <sz val="8"/>
      <name val="MS Sans Serif"/>
      <family val="0"/>
    </font>
    <font>
      <sz val="9.5"/>
      <name val="Courier"/>
      <family val="0"/>
    </font>
    <font>
      <b/>
      <u val="single"/>
      <sz val="10"/>
      <name val="MS Sans Serif"/>
      <family val="0"/>
    </font>
    <font>
      <b/>
      <sz val="8"/>
      <name val="MS Sans Serif"/>
      <family val="0"/>
    </font>
    <font>
      <sz val="8"/>
      <name val="Arial"/>
      <family val="0"/>
    </font>
    <font>
      <u val="single"/>
      <sz val="10"/>
      <color indexed="12"/>
      <name val="Arial"/>
      <family val="0"/>
    </font>
    <font>
      <u val="single"/>
      <sz val="10"/>
      <color indexed="36"/>
      <name val="Arial"/>
      <family val="0"/>
    </font>
    <font>
      <b/>
      <sz val="13.5"/>
      <name val="MS Sans Serif"/>
      <family val="0"/>
    </font>
    <font>
      <sz val="8"/>
      <name val="Courier"/>
      <family val="0"/>
    </font>
    <font>
      <b/>
      <sz val="8"/>
      <name val="Arial"/>
      <family val="2"/>
    </font>
    <font>
      <sz val="7"/>
      <name val="Arial"/>
      <family val="2"/>
    </font>
  </fonts>
  <fills count="4">
    <fill>
      <patternFill/>
    </fill>
    <fill>
      <patternFill patternType="gray125"/>
    </fill>
    <fill>
      <patternFill patternType="lightGray">
        <fgColor indexed="12"/>
      </patternFill>
    </fill>
    <fill>
      <patternFill patternType="solid">
        <fgColor indexed="9"/>
        <bgColor indexed="64"/>
      </patternFill>
    </fill>
  </fills>
  <borders count="10">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9" fontId="0" fillId="0" borderId="0" applyFont="0" applyFill="0" applyBorder="0" applyAlignment="0" applyProtection="0"/>
  </cellStyleXfs>
  <cellXfs count="188">
    <xf numFmtId="0" fontId="0" fillId="0" borderId="0" xfId="0" applyAlignment="1">
      <alignment/>
    </xf>
    <xf numFmtId="194" fontId="1" fillId="0" borderId="0" xfId="0" applyNumberFormat="1" applyFont="1" applyAlignment="1" applyProtection="1" quotePrefix="1">
      <alignment horizontal="left"/>
      <protection/>
    </xf>
    <xf numFmtId="0" fontId="2" fillId="0" borderId="0" xfId="0" applyFont="1" applyAlignment="1" applyProtection="1">
      <alignment/>
      <protection/>
    </xf>
    <xf numFmtId="0" fontId="2" fillId="0" borderId="0" xfId="0" applyFont="1" applyAlignment="1">
      <alignment/>
    </xf>
    <xf numFmtId="195" fontId="2" fillId="0" borderId="0" xfId="0" applyNumberFormat="1" applyFont="1" applyAlignment="1" applyProtection="1">
      <alignment/>
      <protection/>
    </xf>
    <xf numFmtId="194" fontId="2" fillId="0" borderId="0" xfId="0" applyNumberFormat="1" applyFont="1" applyAlignment="1" applyProtection="1">
      <alignment/>
      <protection/>
    </xf>
    <xf numFmtId="0" fontId="1" fillId="0" borderId="0" xfId="0" applyFont="1" applyAlignment="1" applyProtection="1">
      <alignment horizontal="left"/>
      <protection/>
    </xf>
    <xf numFmtId="0" fontId="1" fillId="0" borderId="0" xfId="0" applyFont="1" applyBorder="1" applyAlignment="1" applyProtection="1" quotePrefix="1">
      <alignment horizontal="left"/>
      <protection/>
    </xf>
    <xf numFmtId="0" fontId="2" fillId="0" borderId="0" xfId="0" applyFont="1" applyBorder="1" applyAlignment="1" applyProtection="1">
      <alignment/>
      <protection/>
    </xf>
    <xf numFmtId="0" fontId="2" fillId="0" borderId="0" xfId="0" applyFont="1" applyBorder="1" applyAlignment="1">
      <alignment/>
    </xf>
    <xf numFmtId="0" fontId="1" fillId="0" borderId="0" xfId="0" applyFont="1" applyAlignment="1" applyProtection="1" quotePrefix="1">
      <alignment horizontal="left"/>
      <protection/>
    </xf>
    <xf numFmtId="0" fontId="3" fillId="0" borderId="0" xfId="0" applyFont="1" applyAlignment="1">
      <alignment/>
    </xf>
    <xf numFmtId="194" fontId="2" fillId="0" borderId="0" xfId="0" applyNumberFormat="1" applyFont="1" applyAlignment="1">
      <alignment/>
    </xf>
    <xf numFmtId="0" fontId="2" fillId="0" borderId="0" xfId="0" applyFont="1" applyAlignment="1" applyProtection="1">
      <alignment horizontal="fill"/>
      <protection/>
    </xf>
    <xf numFmtId="194" fontId="2" fillId="0" borderId="0" xfId="0" applyNumberFormat="1" applyFont="1" applyAlignment="1" applyProtection="1">
      <alignment horizontal="fill"/>
      <protection/>
    </xf>
    <xf numFmtId="0" fontId="2" fillId="0" borderId="0" xfId="0" applyFont="1" applyBorder="1" applyAlignment="1" applyProtection="1">
      <alignment horizontal="fill"/>
      <protection/>
    </xf>
    <xf numFmtId="0" fontId="1" fillId="2" borderId="1" xfId="0" applyFont="1" applyFill="1" applyBorder="1" applyAlignment="1">
      <alignment horizontal="centerContinuous"/>
    </xf>
    <xf numFmtId="0" fontId="1" fillId="2" borderId="1" xfId="0" applyFont="1" applyFill="1" applyBorder="1" applyAlignment="1" applyProtection="1" quotePrefix="1">
      <alignment horizontal="left"/>
      <protection/>
    </xf>
    <xf numFmtId="194" fontId="1" fillId="2" borderId="1" xfId="0" applyNumberFormat="1" applyFont="1" applyFill="1" applyBorder="1" applyAlignment="1" applyProtection="1">
      <alignment/>
      <protection/>
    </xf>
    <xf numFmtId="0" fontId="1" fillId="2" borderId="1" xfId="0" applyFont="1" applyFill="1" applyBorder="1" applyAlignment="1" applyProtection="1">
      <alignment horizontal="center"/>
      <protection/>
    </xf>
    <xf numFmtId="0" fontId="1" fillId="2" borderId="2" xfId="0" applyFont="1" applyFill="1" applyBorder="1" applyAlignment="1" applyProtection="1">
      <alignment horizontal="center"/>
      <protection/>
    </xf>
    <xf numFmtId="0" fontId="1" fillId="2" borderId="3" xfId="0" applyFont="1" applyFill="1" applyBorder="1" applyAlignment="1">
      <alignment/>
    </xf>
    <xf numFmtId="0" fontId="1" fillId="2" borderId="1" xfId="0" applyFont="1" applyFill="1" applyBorder="1" applyAlignment="1">
      <alignment/>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xf>
    <xf numFmtId="194" fontId="1" fillId="2" borderId="0" xfId="0" applyNumberFormat="1" applyFont="1" applyFill="1" applyBorder="1" applyAlignment="1" applyProtection="1">
      <alignment/>
      <protection/>
    </xf>
    <xf numFmtId="0" fontId="1" fillId="2" borderId="0" xfId="0" applyFont="1" applyFill="1" applyBorder="1" applyAlignment="1" applyProtection="1">
      <alignment horizontal="center"/>
      <protection/>
    </xf>
    <xf numFmtId="0" fontId="1" fillId="2" borderId="0" xfId="0" applyFont="1" applyFill="1" applyBorder="1" applyAlignment="1" applyProtection="1">
      <alignment horizontal="right"/>
      <protection/>
    </xf>
    <xf numFmtId="0" fontId="1" fillId="2" borderId="4" xfId="0" applyFont="1" applyFill="1" applyBorder="1" applyAlignment="1" applyProtection="1" quotePrefix="1">
      <alignment horizontal="center"/>
      <protection/>
    </xf>
    <xf numFmtId="0" fontId="1" fillId="2" borderId="5" xfId="0" applyFont="1" applyFill="1" applyBorder="1" applyAlignment="1">
      <alignment/>
    </xf>
    <xf numFmtId="0" fontId="1" fillId="2" borderId="0" xfId="0" applyFont="1" applyFill="1" applyBorder="1" applyAlignment="1">
      <alignment horizontal="center"/>
    </xf>
    <xf numFmtId="0" fontId="1" fillId="2" borderId="4" xfId="0" applyFont="1" applyFill="1" applyBorder="1" applyAlignment="1">
      <alignment horizontal="center"/>
    </xf>
    <xf numFmtId="0" fontId="1" fillId="2" borderId="0" xfId="0" applyFont="1" applyFill="1" applyBorder="1" applyAlignment="1">
      <alignment/>
    </xf>
    <xf numFmtId="194" fontId="1" fillId="2" borderId="0" xfId="0" applyNumberFormat="1" applyFont="1" applyFill="1" applyBorder="1" applyAlignment="1" applyProtection="1">
      <alignment/>
      <protection/>
    </xf>
    <xf numFmtId="0" fontId="1" fillId="2" borderId="4" xfId="0" applyFont="1" applyFill="1" applyBorder="1" applyAlignment="1">
      <alignment/>
    </xf>
    <xf numFmtId="0" fontId="1" fillId="2" borderId="0" xfId="0" applyFont="1" applyFill="1" applyBorder="1" applyAlignment="1" quotePrefix="1">
      <alignment horizontal="center"/>
    </xf>
    <xf numFmtId="0" fontId="1" fillId="2" borderId="6" xfId="0" applyFont="1" applyFill="1" applyBorder="1" applyAlignment="1">
      <alignment/>
    </xf>
    <xf numFmtId="0" fontId="1" fillId="2" borderId="6" xfId="0" applyFont="1" applyFill="1" applyBorder="1" applyAlignment="1" applyProtection="1">
      <alignment horizontal="center"/>
      <protection/>
    </xf>
    <xf numFmtId="0" fontId="1" fillId="2" borderId="7" xfId="0" applyFont="1" applyFill="1" applyBorder="1" applyAlignment="1">
      <alignment/>
    </xf>
    <xf numFmtId="0" fontId="1" fillId="2" borderId="8" xfId="0" applyFont="1" applyFill="1" applyBorder="1" applyAlignment="1">
      <alignment/>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6" xfId="0" applyFont="1" applyFill="1" applyBorder="1" applyAlignment="1" quotePrefix="1">
      <alignment horizontal="center"/>
    </xf>
    <xf numFmtId="0" fontId="2" fillId="0" borderId="0" xfId="0" applyFont="1" applyAlignment="1" applyProtection="1">
      <alignment horizontal="center"/>
      <protection/>
    </xf>
    <xf numFmtId="37" fontId="2" fillId="0" borderId="0" xfId="0" applyNumberFormat="1" applyFont="1" applyAlignment="1" applyProtection="1">
      <alignment/>
      <protection/>
    </xf>
    <xf numFmtId="0" fontId="2" fillId="0" borderId="0" xfId="0" applyFont="1" applyAlignment="1" applyProtection="1" quotePrefix="1">
      <alignment horizontal="left"/>
      <protection/>
    </xf>
    <xf numFmtId="0" fontId="2" fillId="0" borderId="0" xfId="0" applyFont="1" applyAlignment="1" applyProtection="1">
      <alignment horizontal="left"/>
      <protection/>
    </xf>
    <xf numFmtId="0" fontId="2" fillId="0" borderId="0" xfId="0" applyFont="1" applyAlignment="1">
      <alignment horizontal="center"/>
    </xf>
    <xf numFmtId="0" fontId="2" fillId="0" borderId="0" xfId="0" applyFont="1" applyBorder="1" applyAlignment="1" quotePrefix="1">
      <alignment horizontal="left"/>
    </xf>
    <xf numFmtId="37" fontId="5" fillId="0" borderId="0" xfId="0" applyNumberFormat="1" applyFont="1" applyFill="1" applyBorder="1" applyAlignment="1" applyProtection="1">
      <alignment horizontal="center"/>
      <protection/>
    </xf>
    <xf numFmtId="0" fontId="2" fillId="0" borderId="0" xfId="0" applyFont="1" applyFill="1" applyBorder="1" applyAlignment="1">
      <alignment/>
    </xf>
    <xf numFmtId="194" fontId="2" fillId="0" borderId="0" xfId="0" applyNumberFormat="1" applyFont="1" applyFill="1" applyBorder="1" applyAlignment="1">
      <alignment/>
    </xf>
    <xf numFmtId="37" fontId="5" fillId="0" borderId="0" xfId="0" applyNumberFormat="1" applyFont="1" applyFill="1" applyBorder="1" applyAlignment="1" applyProtection="1">
      <alignment horizontal="right"/>
      <protection/>
    </xf>
    <xf numFmtId="37" fontId="5" fillId="0" borderId="0" xfId="0" applyNumberFormat="1" applyFont="1" applyFill="1" applyBorder="1" applyAlignment="1" applyProtection="1">
      <alignment/>
      <protection/>
    </xf>
    <xf numFmtId="37" fontId="2" fillId="0" borderId="0" xfId="0" applyNumberFormat="1" applyFont="1" applyFill="1" applyBorder="1" applyAlignment="1" applyProtection="1">
      <alignment/>
      <protection/>
    </xf>
    <xf numFmtId="37" fontId="5" fillId="0" borderId="0" xfId="0" applyNumberFormat="1" applyFont="1" applyFill="1" applyBorder="1" applyAlignment="1" applyProtection="1">
      <alignment horizontal="left"/>
      <protection/>
    </xf>
    <xf numFmtId="0" fontId="5" fillId="0" borderId="0" xfId="0" applyFont="1" applyFill="1" applyBorder="1" applyAlignment="1" applyProtection="1">
      <alignment horizontal="center"/>
      <protection/>
    </xf>
    <xf numFmtId="0" fontId="2" fillId="0" borderId="0" xfId="0" applyFont="1" applyAlignment="1" quotePrefix="1">
      <alignment horizontal="left"/>
    </xf>
    <xf numFmtId="0" fontId="2" fillId="0" borderId="0" xfId="0" applyFont="1" applyBorder="1" applyAlignment="1" applyProtection="1" quotePrefix="1">
      <alignment horizontal="left"/>
      <protection/>
    </xf>
    <xf numFmtId="37" fontId="2" fillId="0" borderId="0" xfId="0" applyNumberFormat="1" applyFont="1" applyBorder="1" applyAlignment="1" applyProtection="1">
      <alignment/>
      <protection/>
    </xf>
    <xf numFmtId="39" fontId="2" fillId="0" borderId="0" xfId="0" applyNumberFormat="1" applyFont="1" applyAlignment="1" applyProtection="1">
      <alignment/>
      <protection/>
    </xf>
    <xf numFmtId="197" fontId="2" fillId="0" borderId="0" xfId="0" applyNumberFormat="1" applyFont="1" applyAlignment="1" applyProtection="1">
      <alignment/>
      <protection/>
    </xf>
    <xf numFmtId="10" fontId="2" fillId="0" borderId="0" xfId="0" applyNumberFormat="1" applyFont="1" applyBorder="1" applyAlignment="1" applyProtection="1" quotePrefix="1">
      <alignment horizontal="center"/>
      <protection/>
    </xf>
    <xf numFmtId="4" fontId="2" fillId="0" borderId="0" xfId="0" applyNumberFormat="1" applyFont="1" applyAlignment="1">
      <alignment/>
    </xf>
    <xf numFmtId="0" fontId="2" fillId="0" borderId="0" xfId="0" applyFont="1" applyBorder="1" applyAlignment="1">
      <alignment horizontal="right"/>
    </xf>
    <xf numFmtId="0" fontId="2" fillId="0" borderId="0" xfId="0" applyFont="1" applyBorder="1" applyAlignment="1" applyProtection="1">
      <alignment horizontal="right"/>
      <protection/>
    </xf>
    <xf numFmtId="0" fontId="1" fillId="2" borderId="6" xfId="0" applyFont="1" applyFill="1" applyBorder="1" applyAlignment="1">
      <alignment horizontal="right"/>
    </xf>
    <xf numFmtId="0" fontId="2" fillId="0" borderId="0" xfId="0" applyFont="1" applyFill="1" applyBorder="1" applyAlignment="1">
      <alignment horizontal="right"/>
    </xf>
    <xf numFmtId="0" fontId="2" fillId="0" borderId="0" xfId="0" applyFont="1" applyAlignment="1">
      <alignment horizontal="center"/>
    </xf>
    <xf numFmtId="0" fontId="5" fillId="0" borderId="0" xfId="0" applyFont="1" applyBorder="1" applyAlignment="1">
      <alignment/>
    </xf>
    <xf numFmtId="0" fontId="2" fillId="0" borderId="0" xfId="0" applyFont="1" applyFill="1" applyBorder="1" applyAlignment="1">
      <alignment horizontal="center"/>
    </xf>
    <xf numFmtId="37" fontId="2" fillId="0" borderId="0" xfId="0" applyNumberFormat="1" applyFont="1" applyAlignment="1" applyProtection="1">
      <alignment horizontal="center"/>
      <protection/>
    </xf>
    <xf numFmtId="4" fontId="2" fillId="0" borderId="0" xfId="0" applyNumberFormat="1" applyFont="1" applyFill="1" applyBorder="1" applyAlignment="1">
      <alignment/>
    </xf>
    <xf numFmtId="196" fontId="2" fillId="0" borderId="0" xfId="0" applyNumberFormat="1" applyFont="1" applyFill="1" applyBorder="1" applyAlignment="1">
      <alignment/>
    </xf>
    <xf numFmtId="196" fontId="1" fillId="2" borderId="6" xfId="0" applyNumberFormat="1" applyFont="1" applyFill="1" applyBorder="1" applyAlignment="1" applyProtection="1">
      <alignment horizontal="center"/>
      <protection/>
    </xf>
    <xf numFmtId="201" fontId="2" fillId="0" borderId="0" xfId="0" applyNumberFormat="1" applyFont="1" applyAlignment="1" applyProtection="1">
      <alignment horizontal="center"/>
      <protection/>
    </xf>
    <xf numFmtId="196" fontId="1" fillId="2" borderId="8" xfId="0" applyNumberFormat="1" applyFont="1" applyFill="1" applyBorder="1" applyAlignment="1" applyProtection="1" quotePrefix="1">
      <alignment horizontal="right"/>
      <protection locked="0"/>
    </xf>
    <xf numFmtId="196" fontId="1" fillId="2" borderId="6" xfId="0" applyNumberFormat="1" applyFont="1" applyFill="1" applyBorder="1" applyAlignment="1" applyProtection="1" quotePrefix="1">
      <alignment horizontal="right"/>
      <protection locked="0"/>
    </xf>
    <xf numFmtId="37" fontId="5" fillId="0" borderId="9" xfId="0" applyNumberFormat="1" applyFont="1" applyFill="1" applyBorder="1" applyAlignment="1" applyProtection="1">
      <alignment horizontal="left"/>
      <protection/>
    </xf>
    <xf numFmtId="37" fontId="5" fillId="0" borderId="9" xfId="0" applyNumberFormat="1" applyFont="1" applyFill="1" applyBorder="1" applyAlignment="1" applyProtection="1">
      <alignment horizontal="center"/>
      <protection/>
    </xf>
    <xf numFmtId="0" fontId="2" fillId="0" borderId="9" xfId="0" applyFont="1" applyFill="1" applyBorder="1" applyAlignment="1">
      <alignment horizontal="center"/>
    </xf>
    <xf numFmtId="0" fontId="2" fillId="0" borderId="9" xfId="0" applyFont="1" applyFill="1" applyBorder="1" applyAlignment="1">
      <alignment/>
    </xf>
    <xf numFmtId="194" fontId="2" fillId="0" borderId="9" xfId="0" applyNumberFormat="1" applyFont="1" applyFill="1" applyBorder="1" applyAlignment="1">
      <alignment/>
    </xf>
    <xf numFmtId="37" fontId="5" fillId="0" borderId="9" xfId="0" applyNumberFormat="1" applyFont="1" applyFill="1" applyBorder="1" applyAlignment="1" applyProtection="1">
      <alignment horizontal="right"/>
      <protection/>
    </xf>
    <xf numFmtId="37" fontId="5" fillId="0" borderId="9" xfId="0" applyNumberFormat="1" applyFont="1" applyFill="1" applyBorder="1" applyAlignment="1" applyProtection="1">
      <alignment/>
      <protection/>
    </xf>
    <xf numFmtId="37" fontId="5" fillId="0" borderId="9" xfId="0" applyNumberFormat="1" applyFont="1" applyFill="1" applyBorder="1" applyAlignment="1" applyProtection="1">
      <alignment/>
      <protection/>
    </xf>
    <xf numFmtId="37" fontId="2" fillId="0" borderId="9" xfId="0" applyNumberFormat="1" applyFont="1" applyFill="1" applyBorder="1" applyAlignment="1" applyProtection="1">
      <alignment/>
      <protection/>
    </xf>
    <xf numFmtId="0" fontId="5" fillId="0" borderId="9" xfId="0" applyFont="1" applyFill="1" applyBorder="1" applyAlignment="1" applyProtection="1">
      <alignment horizontal="center"/>
      <protection/>
    </xf>
    <xf numFmtId="0" fontId="2" fillId="0" borderId="9" xfId="0" applyFont="1" applyFill="1" applyBorder="1" applyAlignment="1">
      <alignment horizontal="right"/>
    </xf>
    <xf numFmtId="0" fontId="2" fillId="0" borderId="0" xfId="0" applyFont="1" applyFill="1" applyAlignment="1" applyProtection="1">
      <alignment horizontal="left"/>
      <protection/>
    </xf>
    <xf numFmtId="0" fontId="2" fillId="0" borderId="0" xfId="0" applyFont="1" applyFill="1" applyAlignment="1">
      <alignment horizontal="center"/>
    </xf>
    <xf numFmtId="0" fontId="2" fillId="0" borderId="0" xfId="0" applyFont="1" applyFill="1" applyAlignment="1" applyProtection="1">
      <alignment horizontal="center"/>
      <protection/>
    </xf>
    <xf numFmtId="4" fontId="2" fillId="0" borderId="0" xfId="0" applyNumberFormat="1" applyFont="1" applyFill="1" applyAlignment="1" applyProtection="1">
      <alignment/>
      <protection/>
    </xf>
    <xf numFmtId="39" fontId="2" fillId="0" borderId="0" xfId="0" applyNumberFormat="1" applyFont="1" applyFill="1" applyAlignment="1" applyProtection="1">
      <alignment horizontal="center"/>
      <protection/>
    </xf>
    <xf numFmtId="37" fontId="2" fillId="0" borderId="0" xfId="0" applyNumberFormat="1" applyFont="1" applyFill="1" applyAlignment="1" applyProtection="1">
      <alignment/>
      <protection/>
    </xf>
    <xf numFmtId="0" fontId="2" fillId="0" borderId="0" xfId="0" applyFont="1" applyFill="1" applyAlignment="1">
      <alignment/>
    </xf>
    <xf numFmtId="37" fontId="2" fillId="0" borderId="0" xfId="0" applyNumberFormat="1" applyFont="1" applyFill="1" applyAlignment="1" applyProtection="1" quotePrefix="1">
      <alignment horizontal="center"/>
      <protection/>
    </xf>
    <xf numFmtId="0" fontId="2" fillId="0" borderId="0" xfId="0" applyFont="1" applyFill="1" applyAlignment="1" applyProtection="1">
      <alignment horizontal="center"/>
      <protection/>
    </xf>
    <xf numFmtId="199" fontId="2" fillId="0" borderId="0" xfId="0" applyNumberFormat="1" applyFont="1" applyFill="1" applyAlignment="1" applyProtection="1">
      <alignment horizontal="right"/>
      <protection/>
    </xf>
    <xf numFmtId="10" fontId="2" fillId="0" borderId="0" xfId="0" applyNumberFormat="1" applyFont="1" applyFill="1" applyBorder="1" applyAlignment="1" applyProtection="1" quotePrefix="1">
      <alignment horizontal="center"/>
      <protection/>
    </xf>
    <xf numFmtId="0" fontId="3" fillId="0" borderId="0" xfId="0" applyFont="1" applyFill="1" applyAlignment="1">
      <alignment/>
    </xf>
    <xf numFmtId="0" fontId="2" fillId="0" borderId="0" xfId="0" applyFont="1" applyFill="1" applyBorder="1" applyAlignment="1" applyProtection="1">
      <alignment horizontal="center"/>
      <protection/>
    </xf>
    <xf numFmtId="198" fontId="2" fillId="0" borderId="0" xfId="0" applyNumberFormat="1" applyFont="1" applyFill="1" applyAlignment="1" applyProtection="1">
      <alignment horizontal="center"/>
      <protection/>
    </xf>
    <xf numFmtId="0" fontId="2" fillId="0" borderId="0" xfId="0" applyFont="1" applyFill="1" applyAlignment="1" applyProtection="1">
      <alignment horizontal="left"/>
      <protection/>
    </xf>
    <xf numFmtId="199" fontId="2" fillId="0" borderId="0" xfId="0" applyNumberFormat="1" applyFont="1" applyFill="1" applyAlignment="1" applyProtection="1">
      <alignment horizontal="center"/>
      <protection/>
    </xf>
    <xf numFmtId="0" fontId="2" fillId="0" borderId="0" xfId="0" applyFont="1" applyFill="1" applyAlignment="1" applyProtection="1" quotePrefix="1">
      <alignment horizontal="center"/>
      <protection/>
    </xf>
    <xf numFmtId="214" fontId="2" fillId="0" borderId="0" xfId="0" applyNumberFormat="1" applyFont="1" applyFill="1" applyAlignment="1" applyProtection="1">
      <alignment/>
      <protection/>
    </xf>
    <xf numFmtId="3" fontId="2" fillId="0" borderId="0" xfId="0" applyNumberFormat="1" applyFont="1" applyFill="1" applyAlignment="1" applyProtection="1" quotePrefix="1">
      <alignment horizontal="center"/>
      <protection/>
    </xf>
    <xf numFmtId="4" fontId="2" fillId="0" borderId="0" xfId="0" applyNumberFormat="1" applyFont="1" applyFill="1" applyAlignment="1" applyProtection="1">
      <alignment horizontal="right"/>
      <protection/>
    </xf>
    <xf numFmtId="0" fontId="10" fillId="0" borderId="0" xfId="0" applyFont="1" applyFill="1" applyAlignment="1">
      <alignment/>
    </xf>
    <xf numFmtId="0" fontId="2" fillId="0" borderId="0" xfId="0" applyFont="1" applyFill="1" applyAlignment="1" applyProtection="1" quotePrefix="1">
      <alignment horizontal="left"/>
      <protection/>
    </xf>
    <xf numFmtId="0" fontId="2" fillId="0" borderId="0" xfId="0" applyFont="1" applyFill="1" applyAlignment="1">
      <alignment/>
    </xf>
    <xf numFmtId="194" fontId="2" fillId="0" borderId="0" xfId="0" applyNumberFormat="1" applyFont="1" applyFill="1" applyAlignment="1">
      <alignment/>
    </xf>
    <xf numFmtId="0" fontId="2" fillId="0" borderId="0" xfId="0" applyFont="1" applyFill="1" applyAlignment="1" quotePrefix="1">
      <alignment horizontal="left"/>
    </xf>
    <xf numFmtId="37" fontId="2" fillId="0" borderId="0" xfId="0" applyNumberFormat="1" applyFont="1" applyFill="1" applyAlignment="1" applyProtection="1">
      <alignment horizontal="center"/>
      <protection/>
    </xf>
    <xf numFmtId="37" fontId="2" fillId="0" borderId="0" xfId="0" applyNumberFormat="1" applyFont="1" applyFill="1" applyAlignment="1" applyProtection="1">
      <alignment/>
      <protection/>
    </xf>
    <xf numFmtId="0" fontId="2" fillId="0" borderId="0" xfId="0" applyFont="1" applyFill="1" applyBorder="1" applyAlignment="1" applyProtection="1" quotePrefix="1">
      <alignment horizontal="left"/>
      <protection/>
    </xf>
    <xf numFmtId="0" fontId="0" fillId="0" borderId="0" xfId="0" applyBorder="1" applyAlignment="1">
      <alignment/>
    </xf>
    <xf numFmtId="0" fontId="6" fillId="0" borderId="0" xfId="0" applyFont="1" applyBorder="1" applyAlignment="1">
      <alignment/>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Border="1" applyAlignment="1">
      <alignment vertical="top" wrapText="1"/>
    </xf>
    <xf numFmtId="0" fontId="6" fillId="0" borderId="9" xfId="0" applyFont="1" applyBorder="1" applyAlignment="1">
      <alignment horizontal="center" vertical="center" wrapText="1"/>
    </xf>
    <xf numFmtId="0" fontId="6" fillId="0" borderId="9" xfId="0" applyFont="1" applyBorder="1" applyAlignment="1">
      <alignment vertical="center" wrapText="1"/>
    </xf>
    <xf numFmtId="0" fontId="6" fillId="0" borderId="9" xfId="0" applyFont="1" applyBorder="1" applyAlignment="1">
      <alignment vertical="top" wrapText="1"/>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5" fillId="2" borderId="1" xfId="0" applyFont="1" applyFill="1" applyBorder="1" applyAlignment="1">
      <alignment/>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3" xfId="0" applyFont="1" applyFill="1" applyBorder="1" applyAlignment="1">
      <alignment/>
    </xf>
    <xf numFmtId="0" fontId="5" fillId="2" borderId="2" xfId="0" applyFont="1" applyFill="1" applyBorder="1" applyAlignment="1">
      <alignment/>
    </xf>
    <xf numFmtId="0" fontId="5" fillId="2" borderId="8" xfId="0" applyFont="1" applyFill="1" applyBorder="1" applyAlignment="1">
      <alignment vertical="center" wrapText="1"/>
    </xf>
    <xf numFmtId="0" fontId="5" fillId="2" borderId="7" xfId="0" applyFont="1" applyFill="1" applyBorder="1" applyAlignment="1">
      <alignment vertical="center" wrapText="1"/>
    </xf>
    <xf numFmtId="0" fontId="6" fillId="0" borderId="0" xfId="0" applyFont="1" applyFill="1" applyBorder="1" applyAlignment="1">
      <alignment vertical="top" wrapText="1"/>
    </xf>
    <xf numFmtId="0" fontId="6" fillId="0" borderId="9" xfId="0" applyFont="1" applyFill="1" applyBorder="1" applyAlignment="1">
      <alignment vertical="top" wrapText="1"/>
    </xf>
    <xf numFmtId="0" fontId="6" fillId="0" borderId="9" xfId="0" applyFont="1" applyFill="1" applyBorder="1" applyAlignment="1">
      <alignment vertical="center" wrapText="1"/>
    </xf>
    <xf numFmtId="0" fontId="6" fillId="0" borderId="9" xfId="0" applyFont="1" applyFill="1" applyBorder="1" applyAlignment="1">
      <alignment horizontal="center" vertical="center" wrapText="1"/>
    </xf>
    <xf numFmtId="3" fontId="2" fillId="0" borderId="0" xfId="0" applyNumberFormat="1" applyFont="1" applyFill="1" applyBorder="1" applyAlignment="1" applyProtection="1">
      <alignment/>
      <protection/>
    </xf>
    <xf numFmtId="14" fontId="2" fillId="0" borderId="0" xfId="0" applyNumberFormat="1" applyFont="1" applyFill="1" applyBorder="1" applyAlignment="1">
      <alignment/>
    </xf>
    <xf numFmtId="14" fontId="2" fillId="0" borderId="0" xfId="0" applyNumberFormat="1" applyFont="1" applyFill="1" applyBorder="1" applyAlignment="1">
      <alignment horizontal="right"/>
    </xf>
    <xf numFmtId="2" fontId="2" fillId="0" borderId="0" xfId="0" applyNumberFormat="1" applyFont="1" applyFill="1" applyBorder="1" applyAlignment="1">
      <alignment horizontal="right"/>
    </xf>
    <xf numFmtId="3" fontId="2" fillId="0" borderId="0" xfId="0" applyNumberFormat="1" applyFont="1" applyFill="1" applyAlignment="1">
      <alignment/>
    </xf>
    <xf numFmtId="218" fontId="2" fillId="0" borderId="0" xfId="0" applyNumberFormat="1" applyFont="1" applyAlignment="1" applyProtection="1" quotePrefix="1">
      <alignment horizontal="left"/>
      <protection/>
    </xf>
    <xf numFmtId="3" fontId="2" fillId="0" borderId="0" xfId="0" applyNumberFormat="1" applyFont="1" applyFill="1" applyAlignment="1" applyProtection="1">
      <alignment/>
      <protection/>
    </xf>
    <xf numFmtId="1" fontId="2" fillId="0" borderId="0" xfId="0" applyNumberFormat="1" applyFont="1" applyFill="1" applyAlignment="1" applyProtection="1">
      <alignment/>
      <protection/>
    </xf>
    <xf numFmtId="0" fontId="2" fillId="0" borderId="0" xfId="0" applyFont="1" applyFill="1" applyAlignment="1" quotePrefix="1">
      <alignment/>
    </xf>
    <xf numFmtId="0" fontId="2" fillId="0" borderId="0" xfId="0" applyNumberFormat="1" applyFont="1" applyFill="1" applyAlignment="1" applyProtection="1">
      <alignment horizontal="right"/>
      <protection/>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0" fillId="0" borderId="0" xfId="0" applyFill="1" applyBorder="1" applyAlignment="1">
      <alignment/>
    </xf>
    <xf numFmtId="0" fontId="6" fillId="0" borderId="0" xfId="0" applyFont="1" applyFill="1" applyBorder="1" applyAlignment="1">
      <alignment/>
    </xf>
    <xf numFmtId="0" fontId="6" fillId="0" borderId="0" xfId="0" applyFont="1" applyFill="1" applyBorder="1" applyAlignment="1">
      <alignment horizontal="right"/>
    </xf>
    <xf numFmtId="0" fontId="12" fillId="0" borderId="0" xfId="0" applyFont="1" applyFill="1" applyBorder="1" applyAlignment="1">
      <alignment horizontal="right"/>
    </xf>
    <xf numFmtId="217" fontId="6" fillId="0" borderId="9" xfId="0" applyNumberFormat="1" applyFont="1" applyFill="1" applyBorder="1" applyAlignment="1">
      <alignment vertical="center" wrapText="1"/>
    </xf>
    <xf numFmtId="217" fontId="6" fillId="0" borderId="0" xfId="0" applyNumberFormat="1" applyFont="1" applyFill="1" applyBorder="1" applyAlignment="1">
      <alignment vertical="center" wrapText="1"/>
    </xf>
    <xf numFmtId="0" fontId="6" fillId="0" borderId="1" xfId="0" applyFont="1" applyFill="1" applyBorder="1" applyAlignment="1">
      <alignment vertical="center" wrapText="1"/>
    </xf>
    <xf numFmtId="0" fontId="6" fillId="0" borderId="9" xfId="0" applyFont="1" applyFill="1" applyBorder="1" applyAlignment="1">
      <alignment horizontal="justify" vertical="center" wrapText="1"/>
    </xf>
    <xf numFmtId="0" fontId="6" fillId="0" borderId="0" xfId="0" applyFont="1" applyFill="1" applyBorder="1" applyAlignment="1">
      <alignment horizontal="center"/>
    </xf>
    <xf numFmtId="0" fontId="6" fillId="0" borderId="0" xfId="0" applyFont="1" applyFill="1" applyBorder="1" applyAlignment="1">
      <alignment horizontal="left"/>
    </xf>
    <xf numFmtId="0" fontId="11" fillId="0" borderId="0" xfId="0" applyFont="1" applyFill="1" applyBorder="1" applyAlignment="1">
      <alignment horizontal="center"/>
    </xf>
    <xf numFmtId="11" fontId="2" fillId="0" borderId="0" xfId="0" applyNumberFormat="1" applyFont="1" applyFill="1" applyAlignment="1" applyProtection="1">
      <alignment horizontal="center"/>
      <protection/>
    </xf>
    <xf numFmtId="0" fontId="2" fillId="0" borderId="0" xfId="0" applyFont="1" applyAlignment="1" applyProtection="1" quotePrefix="1">
      <alignment horizontal="left"/>
      <protection/>
    </xf>
    <xf numFmtId="0" fontId="9" fillId="2" borderId="3" xfId="0" applyFont="1" applyFill="1" applyBorder="1" applyAlignment="1" applyProtection="1">
      <alignment horizontal="center" vertical="center" wrapText="1"/>
      <protection/>
    </xf>
    <xf numFmtId="0" fontId="4" fillId="2" borderId="1" xfId="0" applyFont="1" applyFill="1" applyBorder="1" applyAlignment="1" applyProtection="1" quotePrefix="1">
      <alignment horizontal="center" vertical="center" wrapText="1"/>
      <protection/>
    </xf>
    <xf numFmtId="0" fontId="9" fillId="2" borderId="5" xfId="0" applyFont="1" applyFill="1" applyBorder="1" applyAlignment="1" applyProtection="1">
      <alignment horizontal="center" vertical="center" wrapText="1"/>
      <protection/>
    </xf>
    <xf numFmtId="0" fontId="0" fillId="0" borderId="0" xfId="0" applyFont="1" applyFill="1" applyBorder="1" applyAlignment="1">
      <alignment/>
    </xf>
    <xf numFmtId="14" fontId="2" fillId="0" borderId="0" xfId="0" applyNumberFormat="1" applyFont="1" applyFill="1" applyAlignment="1">
      <alignment/>
    </xf>
    <xf numFmtId="22" fontId="2" fillId="0" borderId="0" xfId="0" applyNumberFormat="1" applyFont="1" applyFill="1" applyAlignment="1">
      <alignment/>
    </xf>
    <xf numFmtId="3" fontId="2" fillId="0" borderId="0" xfId="0" applyNumberFormat="1" applyFont="1" applyFill="1" applyAlignment="1">
      <alignment/>
    </xf>
    <xf numFmtId="4" fontId="2" fillId="0" borderId="0" xfId="0" applyNumberFormat="1" applyFont="1" applyAlignment="1" applyProtection="1">
      <alignment horizontal="center"/>
      <protection/>
    </xf>
    <xf numFmtId="194" fontId="2" fillId="0" borderId="0" xfId="0" applyNumberFormat="1" applyFont="1" applyAlignment="1" quotePrefix="1">
      <alignment/>
    </xf>
    <xf numFmtId="37" fontId="2" fillId="0" borderId="0" xfId="0" applyNumberFormat="1" applyFont="1" applyAlignment="1">
      <alignment/>
    </xf>
    <xf numFmtId="214" fontId="2" fillId="0" borderId="0" xfId="0" applyNumberFormat="1" applyFont="1" applyFill="1" applyAlignment="1" applyProtection="1">
      <alignment horizontal="right"/>
      <protection/>
    </xf>
    <xf numFmtId="0" fontId="3" fillId="0" borderId="0" xfId="0" applyFont="1" applyFill="1" applyBorder="1" applyAlignment="1">
      <alignment/>
    </xf>
    <xf numFmtId="0" fontId="2" fillId="3" borderId="0" xfId="0" applyFont="1" applyFill="1" applyAlignment="1" applyProtection="1">
      <alignment horizontal="left"/>
      <protection/>
    </xf>
    <xf numFmtId="0" fontId="2" fillId="3" borderId="0" xfId="0" applyFont="1" applyFill="1" applyAlignment="1">
      <alignment horizontal="center"/>
    </xf>
    <xf numFmtId="0" fontId="2" fillId="3" borderId="0" xfId="0" applyFont="1" applyFill="1" applyAlignment="1" applyProtection="1">
      <alignment horizontal="center"/>
      <protection/>
    </xf>
    <xf numFmtId="4" fontId="2" fillId="3" borderId="0" xfId="0" applyNumberFormat="1" applyFont="1" applyFill="1" applyAlignment="1" applyProtection="1">
      <alignment/>
      <protection/>
    </xf>
    <xf numFmtId="39" fontId="2" fillId="3" borderId="0" xfId="0" applyNumberFormat="1" applyFont="1" applyFill="1" applyAlignment="1" applyProtection="1">
      <alignment horizontal="center"/>
      <protection/>
    </xf>
    <xf numFmtId="37" fontId="2" fillId="3" borderId="0" xfId="0" applyNumberFormat="1" applyFont="1" applyFill="1" applyAlignment="1" applyProtection="1">
      <alignment/>
      <protection/>
    </xf>
    <xf numFmtId="0" fontId="2" fillId="3" borderId="0" xfId="0" applyFont="1" applyFill="1" applyAlignment="1">
      <alignment/>
    </xf>
    <xf numFmtId="0" fontId="3" fillId="3" borderId="0" xfId="0" applyFont="1" applyFill="1" applyAlignment="1">
      <alignment/>
    </xf>
    <xf numFmtId="0" fontId="0" fillId="0" borderId="0" xfId="0" applyFont="1" applyAlignment="1">
      <alignment/>
    </xf>
    <xf numFmtId="199" fontId="2" fillId="0" borderId="0" xfId="0" applyNumberFormat="1" applyFont="1" applyFill="1" applyAlignment="1" applyProtection="1">
      <alignment horizontal="center"/>
      <protection/>
    </xf>
    <xf numFmtId="0" fontId="6" fillId="0" borderId="0" xfId="0" applyFont="1" applyFill="1" applyBorder="1" applyAlignment="1">
      <alignment horizontal="lef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X440"/>
  <sheetViews>
    <sheetView tabSelected="1" zoomScale="80" zoomScaleNormal="80" workbookViewId="0" topLeftCell="A1">
      <pane xSplit="2" ySplit="8" topLeftCell="C273" activePane="bottomRight" state="frozen"/>
      <selection pane="topLeft" activeCell="A1" sqref="A1"/>
      <selection pane="topRight" activeCell="C1" sqref="C1"/>
      <selection pane="bottomLeft" activeCell="A9" sqref="A9"/>
      <selection pane="bottomRight" activeCell="A305" sqref="A305"/>
    </sheetView>
  </sheetViews>
  <sheetFormatPr defaultColWidth="11.7109375" defaultRowHeight="12.75"/>
  <cols>
    <col min="1" max="1" width="37.28125" style="3" customWidth="1"/>
    <col min="2" max="2" width="6.7109375" style="48" customWidth="1"/>
    <col min="3" max="3" width="9.8515625" style="48" bestFit="1" customWidth="1"/>
    <col min="4" max="4" width="5.7109375" style="3" customWidth="1"/>
    <col min="5" max="5" width="13.8515625" style="12" bestFit="1" customWidth="1"/>
    <col min="6" max="6" width="7.7109375" style="3" bestFit="1" customWidth="1"/>
    <col min="7" max="7" width="9.57421875" style="3" bestFit="1" customWidth="1"/>
    <col min="8" max="8" width="9.8515625" style="3" bestFit="1" customWidth="1"/>
    <col min="9" max="9" width="13.7109375" style="3" bestFit="1" customWidth="1"/>
    <col min="10" max="10" width="19.8515625" style="3" bestFit="1" customWidth="1"/>
    <col min="11" max="11" width="16.7109375" style="3" bestFit="1" customWidth="1"/>
    <col min="12" max="13" width="16.140625" style="3" bestFit="1" customWidth="1"/>
    <col min="14" max="14" width="3.421875" style="3" customWidth="1"/>
    <col min="15" max="159" width="9.7109375" style="11" customWidth="1"/>
    <col min="160" max="16384" width="11.7109375" style="11" customWidth="1"/>
  </cols>
  <sheetData>
    <row r="1" spans="1:5" ht="12.75">
      <c r="A1" s="1" t="s">
        <v>5</v>
      </c>
      <c r="B1" s="44"/>
      <c r="D1" s="4"/>
      <c r="E1" s="5"/>
    </row>
    <row r="2" spans="1:5" ht="12.75">
      <c r="A2" s="1" t="s">
        <v>198</v>
      </c>
      <c r="B2" s="44"/>
      <c r="D2" s="4"/>
      <c r="E2" s="5"/>
    </row>
    <row r="3" spans="1:11" ht="12.75">
      <c r="A3" s="10" t="s">
        <v>710</v>
      </c>
      <c r="F3" s="3" t="s">
        <v>7</v>
      </c>
      <c r="K3" s="174"/>
    </row>
    <row r="4" spans="1:14" ht="12">
      <c r="A4" s="13"/>
      <c r="B4" s="44"/>
      <c r="C4" s="44"/>
      <c r="D4" s="13"/>
      <c r="E4" s="14"/>
      <c r="F4" s="13" t="s">
        <v>7</v>
      </c>
      <c r="G4" s="13"/>
      <c r="H4" s="13"/>
      <c r="I4" s="13"/>
      <c r="J4" s="13"/>
      <c r="K4" s="13"/>
      <c r="L4" s="13"/>
      <c r="M4" s="13"/>
      <c r="N4" s="13"/>
    </row>
    <row r="5" spans="1:14" ht="12.75" customHeight="1">
      <c r="A5" s="165" t="s">
        <v>8</v>
      </c>
      <c r="B5" s="166" t="s">
        <v>9</v>
      </c>
      <c r="C5" s="166"/>
      <c r="D5" s="17" t="s">
        <v>10</v>
      </c>
      <c r="E5" s="18"/>
      <c r="F5" s="19" t="s">
        <v>11</v>
      </c>
      <c r="G5" s="19" t="s">
        <v>12</v>
      </c>
      <c r="H5" s="19" t="s">
        <v>234</v>
      </c>
      <c r="I5" s="19" t="s">
        <v>13</v>
      </c>
      <c r="J5" s="19" t="s">
        <v>688</v>
      </c>
      <c r="K5" s="19" t="s">
        <v>14</v>
      </c>
      <c r="L5" s="19" t="s">
        <v>15</v>
      </c>
      <c r="M5" s="20" t="s">
        <v>16</v>
      </c>
      <c r="N5" s="185"/>
    </row>
    <row r="6" spans="1:14" ht="12.75" customHeight="1">
      <c r="A6" s="167"/>
      <c r="B6" s="27"/>
      <c r="C6" s="27"/>
      <c r="D6" s="25"/>
      <c r="E6" s="26"/>
      <c r="F6" s="25"/>
      <c r="G6" s="27" t="s">
        <v>25</v>
      </c>
      <c r="H6" s="27" t="s">
        <v>235</v>
      </c>
      <c r="I6" s="28" t="s">
        <v>26</v>
      </c>
      <c r="J6" s="27" t="s">
        <v>27</v>
      </c>
      <c r="K6" s="27" t="s">
        <v>28</v>
      </c>
      <c r="L6" s="27" t="s">
        <v>29</v>
      </c>
      <c r="M6" s="29" t="s">
        <v>30</v>
      </c>
      <c r="N6" s="185"/>
    </row>
    <row r="7" spans="1:14" ht="12.75" customHeight="1">
      <c r="A7" s="167"/>
      <c r="B7" s="27" t="s">
        <v>41</v>
      </c>
      <c r="C7" s="27" t="s">
        <v>174</v>
      </c>
      <c r="D7" s="33"/>
      <c r="E7" s="34" t="s">
        <v>42</v>
      </c>
      <c r="F7" s="25"/>
      <c r="G7" s="27" t="s">
        <v>43</v>
      </c>
      <c r="H7" s="27" t="s">
        <v>236</v>
      </c>
      <c r="I7" s="27" t="s">
        <v>44</v>
      </c>
      <c r="J7" s="27" t="s">
        <v>45</v>
      </c>
      <c r="K7" s="27" t="s">
        <v>46</v>
      </c>
      <c r="L7" s="27" t="s">
        <v>168</v>
      </c>
      <c r="M7" s="35"/>
      <c r="N7" s="185"/>
    </row>
    <row r="8" spans="1:14" ht="12.75">
      <c r="A8" s="77" t="s">
        <v>712</v>
      </c>
      <c r="B8" s="75"/>
      <c r="C8" s="75">
        <v>20834.45</v>
      </c>
      <c r="D8" s="78"/>
      <c r="E8" s="75"/>
      <c r="F8" s="75" t="s">
        <v>713</v>
      </c>
      <c r="G8" s="75">
        <v>550.36</v>
      </c>
      <c r="H8" s="37"/>
      <c r="I8" s="37"/>
      <c r="J8" s="41"/>
      <c r="K8" s="38" t="s">
        <v>57</v>
      </c>
      <c r="L8" s="37" t="s">
        <v>30</v>
      </c>
      <c r="M8" s="39"/>
      <c r="N8" s="185"/>
    </row>
    <row r="9" spans="1:14" ht="12">
      <c r="A9" s="13"/>
      <c r="B9" s="44"/>
      <c r="C9" s="172"/>
      <c r="D9" s="13"/>
      <c r="E9" s="14"/>
      <c r="F9" s="13"/>
      <c r="G9" s="44"/>
      <c r="H9" s="44"/>
      <c r="I9" s="44"/>
      <c r="J9" s="13"/>
      <c r="K9" s="13"/>
      <c r="L9" s="13"/>
      <c r="M9" s="13"/>
      <c r="N9" s="13"/>
    </row>
    <row r="10" spans="1:14" s="101" customFormat="1" ht="12">
      <c r="A10" s="90" t="s">
        <v>73</v>
      </c>
      <c r="B10" s="92">
        <v>193</v>
      </c>
      <c r="C10" s="92" t="s">
        <v>72</v>
      </c>
      <c r="D10" s="92" t="s">
        <v>60</v>
      </c>
      <c r="E10" s="93">
        <v>163</v>
      </c>
      <c r="F10" s="106" t="s">
        <v>69</v>
      </c>
      <c r="G10" s="94">
        <v>6.5</v>
      </c>
      <c r="H10" s="92" t="s">
        <v>237</v>
      </c>
      <c r="I10" s="103">
        <v>11.5</v>
      </c>
      <c r="J10" s="95">
        <v>0</v>
      </c>
      <c r="K10" s="95">
        <f aca="true" t="shared" si="0" ref="K10:K22">ROUND((J10*$C$8/1000),0)</f>
        <v>0</v>
      </c>
      <c r="L10" s="95"/>
      <c r="M10" s="95"/>
      <c r="N10" s="96"/>
    </row>
    <row r="11" spans="1:14" s="101" customFormat="1" ht="12">
      <c r="A11" s="90" t="s">
        <v>73</v>
      </c>
      <c r="B11" s="92">
        <v>193</v>
      </c>
      <c r="C11" s="92" t="s">
        <v>72</v>
      </c>
      <c r="D11" s="92" t="s">
        <v>60</v>
      </c>
      <c r="E11" s="93">
        <v>139</v>
      </c>
      <c r="F11" s="106" t="s">
        <v>68</v>
      </c>
      <c r="G11" s="94">
        <v>6.3</v>
      </c>
      <c r="H11" s="92" t="s">
        <v>237</v>
      </c>
      <c r="I11" s="103">
        <v>24.5</v>
      </c>
      <c r="J11" s="95">
        <v>126014.09</v>
      </c>
      <c r="K11" s="95">
        <f t="shared" si="0"/>
        <v>2625434</v>
      </c>
      <c r="L11" s="95">
        <v>40277</v>
      </c>
      <c r="M11" s="95">
        <v>2665711</v>
      </c>
      <c r="N11" s="96"/>
    </row>
    <row r="12" spans="1:14" s="101" customFormat="1" ht="12">
      <c r="A12" s="90" t="s">
        <v>73</v>
      </c>
      <c r="B12" s="92">
        <v>199</v>
      </c>
      <c r="C12" s="92" t="s">
        <v>80</v>
      </c>
      <c r="D12" s="92" t="s">
        <v>60</v>
      </c>
      <c r="E12" s="93">
        <v>168</v>
      </c>
      <c r="F12" s="106" t="s">
        <v>81</v>
      </c>
      <c r="G12" s="94">
        <v>6.5</v>
      </c>
      <c r="H12" s="92" t="s">
        <v>237</v>
      </c>
      <c r="I12" s="103">
        <v>11.5</v>
      </c>
      <c r="J12" s="95">
        <v>0</v>
      </c>
      <c r="K12" s="95">
        <f t="shared" si="0"/>
        <v>0</v>
      </c>
      <c r="L12" s="95"/>
      <c r="M12" s="95"/>
      <c r="N12" s="96"/>
    </row>
    <row r="13" spans="1:14" s="101" customFormat="1" ht="12">
      <c r="A13" s="90" t="s">
        <v>73</v>
      </c>
      <c r="B13" s="92">
        <v>199</v>
      </c>
      <c r="C13" s="92" t="s">
        <v>80</v>
      </c>
      <c r="D13" s="92" t="s">
        <v>60</v>
      </c>
      <c r="E13" s="93">
        <v>143</v>
      </c>
      <c r="F13" s="106" t="s">
        <v>82</v>
      </c>
      <c r="G13" s="94">
        <v>6.3</v>
      </c>
      <c r="H13" s="92" t="s">
        <v>237</v>
      </c>
      <c r="I13" s="103">
        <v>24.5</v>
      </c>
      <c r="J13" s="95">
        <v>130110.6</v>
      </c>
      <c r="K13" s="95">
        <f t="shared" si="0"/>
        <v>2710783</v>
      </c>
      <c r="L13" s="95">
        <v>41586</v>
      </c>
      <c r="M13" s="95">
        <v>2752369</v>
      </c>
      <c r="N13" s="96"/>
    </row>
    <row r="14" spans="1:14" s="101" customFormat="1" ht="12">
      <c r="A14" s="90" t="s">
        <v>73</v>
      </c>
      <c r="B14" s="92">
        <v>202</v>
      </c>
      <c r="C14" s="92" t="s">
        <v>83</v>
      </c>
      <c r="D14" s="92" t="s">
        <v>60</v>
      </c>
      <c r="E14" s="93">
        <v>230</v>
      </c>
      <c r="F14" s="106" t="s">
        <v>84</v>
      </c>
      <c r="G14" s="94">
        <v>7.4</v>
      </c>
      <c r="H14" s="92" t="s">
        <v>237</v>
      </c>
      <c r="I14" s="103">
        <v>5</v>
      </c>
      <c r="J14" s="95">
        <v>0</v>
      </c>
      <c r="K14" s="95">
        <f t="shared" si="0"/>
        <v>0</v>
      </c>
      <c r="L14" s="95"/>
      <c r="M14" s="95"/>
      <c r="N14" s="96"/>
    </row>
    <row r="15" spans="1:14" s="101" customFormat="1" ht="12">
      <c r="A15" s="90" t="s">
        <v>184</v>
      </c>
      <c r="B15" s="92">
        <v>202</v>
      </c>
      <c r="C15" s="92" t="s">
        <v>83</v>
      </c>
      <c r="D15" s="92" t="s">
        <v>60</v>
      </c>
      <c r="E15" s="93">
        <v>317</v>
      </c>
      <c r="F15" s="106" t="s">
        <v>85</v>
      </c>
      <c r="G15" s="94">
        <v>7.4</v>
      </c>
      <c r="H15" s="92" t="s">
        <v>237</v>
      </c>
      <c r="I15" s="103">
        <v>20</v>
      </c>
      <c r="J15" s="95">
        <v>210050.52</v>
      </c>
      <c r="K15" s="95">
        <f t="shared" si="0"/>
        <v>4376287</v>
      </c>
      <c r="L15" s="95">
        <v>78652</v>
      </c>
      <c r="M15" s="95">
        <v>4454939</v>
      </c>
      <c r="N15" s="96"/>
    </row>
    <row r="16" spans="1:14" s="101" customFormat="1" ht="12">
      <c r="A16" s="90" t="s">
        <v>91</v>
      </c>
      <c r="B16" s="92">
        <v>211</v>
      </c>
      <c r="C16" s="92" t="s">
        <v>128</v>
      </c>
      <c r="D16" s="92" t="s">
        <v>60</v>
      </c>
      <c r="E16" s="93">
        <v>290</v>
      </c>
      <c r="F16" s="92" t="s">
        <v>65</v>
      </c>
      <c r="G16" s="94">
        <v>6.9</v>
      </c>
      <c r="H16" s="92" t="s">
        <v>237</v>
      </c>
      <c r="I16" s="103">
        <v>20</v>
      </c>
      <c r="J16" s="95">
        <v>126821.96</v>
      </c>
      <c r="K16" s="95">
        <f t="shared" si="0"/>
        <v>2642266</v>
      </c>
      <c r="L16" s="95">
        <v>127348</v>
      </c>
      <c r="M16" s="95">
        <v>2769614</v>
      </c>
      <c r="N16" s="96"/>
    </row>
    <row r="17" spans="1:14" s="101" customFormat="1" ht="12">
      <c r="A17" s="90" t="s">
        <v>91</v>
      </c>
      <c r="B17" s="92">
        <v>211</v>
      </c>
      <c r="C17" s="92" t="s">
        <v>128</v>
      </c>
      <c r="D17" s="92" t="s">
        <v>60</v>
      </c>
      <c r="E17" s="93">
        <v>128</v>
      </c>
      <c r="F17" s="92" t="s">
        <v>66</v>
      </c>
      <c r="G17" s="94">
        <v>6.9</v>
      </c>
      <c r="H17" s="92" t="s">
        <v>237</v>
      </c>
      <c r="I17" s="103">
        <v>20</v>
      </c>
      <c r="J17" s="95">
        <v>55400.84</v>
      </c>
      <c r="K17" s="95">
        <f t="shared" si="0"/>
        <v>1154246</v>
      </c>
      <c r="L17" s="95">
        <v>55630</v>
      </c>
      <c r="M17" s="95">
        <v>1209876</v>
      </c>
      <c r="N17" s="96"/>
    </row>
    <row r="18" spans="1:14" s="101" customFormat="1" ht="12">
      <c r="A18" s="90" t="s">
        <v>185</v>
      </c>
      <c r="B18" s="92">
        <v>211</v>
      </c>
      <c r="C18" s="92" t="s">
        <v>128</v>
      </c>
      <c r="D18" s="92" t="s">
        <v>60</v>
      </c>
      <c r="E18" s="93">
        <v>22</v>
      </c>
      <c r="F18" s="92" t="s">
        <v>67</v>
      </c>
      <c r="G18" s="94">
        <v>6.9</v>
      </c>
      <c r="H18" s="92" t="s">
        <v>237</v>
      </c>
      <c r="I18" s="103">
        <v>20</v>
      </c>
      <c r="J18" s="95">
        <v>43297.76</v>
      </c>
      <c r="K18" s="95">
        <f t="shared" si="0"/>
        <v>902085</v>
      </c>
      <c r="L18" s="95">
        <v>43477</v>
      </c>
      <c r="M18" s="95">
        <v>945562</v>
      </c>
      <c r="N18" s="96"/>
    </row>
    <row r="19" spans="1:14" s="101" customFormat="1" ht="12">
      <c r="A19" s="90"/>
      <c r="B19" s="92"/>
      <c r="C19" s="92"/>
      <c r="D19" s="92"/>
      <c r="E19" s="93"/>
      <c r="F19" s="92"/>
      <c r="G19" s="94"/>
      <c r="H19" s="92"/>
      <c r="I19" s="103"/>
      <c r="J19" s="95"/>
      <c r="K19" s="95"/>
      <c r="L19" s="95"/>
      <c r="M19" s="95"/>
      <c r="N19" s="96"/>
    </row>
    <row r="20" spans="1:14" s="101" customFormat="1" ht="12">
      <c r="A20" s="90" t="s">
        <v>91</v>
      </c>
      <c r="B20" s="92">
        <v>221</v>
      </c>
      <c r="C20" s="92" t="s">
        <v>88</v>
      </c>
      <c r="D20" s="92" t="s">
        <v>60</v>
      </c>
      <c r="E20" s="93">
        <v>330</v>
      </c>
      <c r="F20" s="92" t="s">
        <v>89</v>
      </c>
      <c r="G20" s="94">
        <v>7.4</v>
      </c>
      <c r="H20" s="92" t="s">
        <v>240</v>
      </c>
      <c r="I20" s="103">
        <v>20</v>
      </c>
      <c r="J20" s="95">
        <v>230000</v>
      </c>
      <c r="K20" s="95">
        <f t="shared" si="0"/>
        <v>4791924</v>
      </c>
      <c r="L20" s="95">
        <v>247522</v>
      </c>
      <c r="M20" s="95">
        <v>5039446</v>
      </c>
      <c r="N20" s="96"/>
    </row>
    <row r="21" spans="1:14" s="101" customFormat="1" ht="12">
      <c r="A21" s="90" t="s">
        <v>91</v>
      </c>
      <c r="B21" s="92">
        <v>221</v>
      </c>
      <c r="C21" s="92" t="s">
        <v>88</v>
      </c>
      <c r="D21" s="92" t="s">
        <v>60</v>
      </c>
      <c r="E21" s="93">
        <v>43</v>
      </c>
      <c r="F21" s="92" t="s">
        <v>74</v>
      </c>
      <c r="G21" s="94">
        <v>7.4</v>
      </c>
      <c r="H21" s="92" t="s">
        <v>240</v>
      </c>
      <c r="I21" s="103">
        <v>20</v>
      </c>
      <c r="J21" s="95">
        <v>30000</v>
      </c>
      <c r="K21" s="95">
        <f t="shared" si="0"/>
        <v>625034</v>
      </c>
      <c r="L21" s="95">
        <v>32284</v>
      </c>
      <c r="M21" s="95">
        <v>657318</v>
      </c>
      <c r="N21" s="96"/>
    </row>
    <row r="22" spans="1:14" s="101" customFormat="1" ht="12">
      <c r="A22" s="90" t="s">
        <v>91</v>
      </c>
      <c r="B22" s="92">
        <v>221</v>
      </c>
      <c r="C22" s="92" t="s">
        <v>88</v>
      </c>
      <c r="D22" s="92" t="s">
        <v>60</v>
      </c>
      <c r="E22" s="93">
        <v>240</v>
      </c>
      <c r="F22" s="92" t="s">
        <v>76</v>
      </c>
      <c r="G22" s="94">
        <v>7.4</v>
      </c>
      <c r="H22" s="92" t="s">
        <v>240</v>
      </c>
      <c r="I22" s="103">
        <v>12</v>
      </c>
      <c r="J22" s="95">
        <v>36885.58</v>
      </c>
      <c r="K22" s="95">
        <f t="shared" si="0"/>
        <v>768491</v>
      </c>
      <c r="L22" s="95">
        <v>39695</v>
      </c>
      <c r="M22" s="95">
        <v>808186</v>
      </c>
      <c r="N22" s="96"/>
    </row>
    <row r="23" spans="1:14" s="101" customFormat="1" ht="12">
      <c r="A23" s="90" t="s">
        <v>91</v>
      </c>
      <c r="B23" s="92">
        <v>221</v>
      </c>
      <c r="C23" s="92" t="s">
        <v>88</v>
      </c>
      <c r="D23" s="92" t="s">
        <v>60</v>
      </c>
      <c r="E23" s="93">
        <v>55</v>
      </c>
      <c r="F23" s="92" t="s">
        <v>79</v>
      </c>
      <c r="G23" s="94">
        <v>7.4</v>
      </c>
      <c r="H23" s="92" t="s">
        <v>240</v>
      </c>
      <c r="I23" s="103">
        <v>12</v>
      </c>
      <c r="J23" s="95">
        <v>8462.22</v>
      </c>
      <c r="K23" s="95">
        <f>ROUND((J23*$C$8/1000),0)</f>
        <v>176306</v>
      </c>
      <c r="L23" s="95">
        <v>9171</v>
      </c>
      <c r="M23" s="95">
        <v>185477</v>
      </c>
      <c r="N23" s="96"/>
    </row>
    <row r="24" spans="1:14" s="101" customFormat="1" ht="12">
      <c r="A24" s="90" t="s">
        <v>185</v>
      </c>
      <c r="B24" s="92">
        <v>221</v>
      </c>
      <c r="C24" s="92" t="s">
        <v>88</v>
      </c>
      <c r="D24" s="92" t="s">
        <v>60</v>
      </c>
      <c r="E24" s="93">
        <v>50</v>
      </c>
      <c r="F24" s="92" t="s">
        <v>90</v>
      </c>
      <c r="G24" s="94">
        <v>7.4</v>
      </c>
      <c r="H24" s="92" t="s">
        <v>240</v>
      </c>
      <c r="I24" s="103">
        <v>20</v>
      </c>
      <c r="J24" s="95">
        <v>100689.5</v>
      </c>
      <c r="K24" s="95">
        <f>ROUND((J24*$C$8/1000),0)</f>
        <v>2097810</v>
      </c>
      <c r="L24" s="95">
        <v>107886</v>
      </c>
      <c r="M24" s="95">
        <v>2205696</v>
      </c>
      <c r="N24" s="96"/>
    </row>
    <row r="25" spans="1:14" s="101" customFormat="1" ht="12">
      <c r="A25" s="90" t="s">
        <v>658</v>
      </c>
      <c r="B25" s="92">
        <v>225</v>
      </c>
      <c r="C25" s="92" t="s">
        <v>92</v>
      </c>
      <c r="D25" s="92" t="s">
        <v>60</v>
      </c>
      <c r="E25" s="93">
        <v>427</v>
      </c>
      <c r="F25" s="92" t="s">
        <v>93</v>
      </c>
      <c r="G25" s="94">
        <v>7.5</v>
      </c>
      <c r="H25" s="92" t="s">
        <v>238</v>
      </c>
      <c r="I25" s="103">
        <v>24</v>
      </c>
      <c r="J25" s="95">
        <v>0</v>
      </c>
      <c r="K25" s="95">
        <f>ROUND((J25*$C$8/1000),0)</f>
        <v>0</v>
      </c>
      <c r="L25" s="95"/>
      <c r="M25" s="95"/>
      <c r="N25" s="96"/>
    </row>
    <row r="26" spans="1:14" s="101" customFormat="1" ht="12">
      <c r="A26" s="90" t="s">
        <v>661</v>
      </c>
      <c r="B26" s="92">
        <v>225</v>
      </c>
      <c r="C26" s="92" t="s">
        <v>92</v>
      </c>
      <c r="D26" s="92" t="s">
        <v>60</v>
      </c>
      <c r="E26" s="93">
        <v>36</v>
      </c>
      <c r="F26" s="92" t="s">
        <v>94</v>
      </c>
      <c r="G26" s="94">
        <v>7.5</v>
      </c>
      <c r="H26" s="92" t="s">
        <v>238</v>
      </c>
      <c r="I26" s="103">
        <v>24</v>
      </c>
      <c r="J26" s="95">
        <v>0</v>
      </c>
      <c r="K26" s="95">
        <f>ROUND((J26*$C$8/1000),0)</f>
        <v>0</v>
      </c>
      <c r="L26" s="95"/>
      <c r="M26" s="95"/>
      <c r="N26" s="96"/>
    </row>
    <row r="27" spans="1:14" s="101" customFormat="1" ht="12">
      <c r="A27" s="90"/>
      <c r="B27" s="92"/>
      <c r="C27" s="92"/>
      <c r="D27" s="92"/>
      <c r="E27" s="93"/>
      <c r="F27" s="92"/>
      <c r="G27" s="94"/>
      <c r="H27" s="92"/>
      <c r="I27" s="103"/>
      <c r="J27" s="95"/>
      <c r="K27" s="95"/>
      <c r="L27" s="95"/>
      <c r="M27" s="95"/>
      <c r="N27" s="96"/>
    </row>
    <row r="28" spans="1:14" s="101" customFormat="1" ht="12">
      <c r="A28" s="90" t="s">
        <v>658</v>
      </c>
      <c r="B28" s="92">
        <v>228</v>
      </c>
      <c r="C28" s="92" t="s">
        <v>97</v>
      </c>
      <c r="D28" s="92" t="s">
        <v>60</v>
      </c>
      <c r="E28" s="93">
        <v>433</v>
      </c>
      <c r="F28" s="92" t="s">
        <v>81</v>
      </c>
      <c r="G28" s="94">
        <v>7.5</v>
      </c>
      <c r="H28" s="92" t="s">
        <v>238</v>
      </c>
      <c r="I28" s="103">
        <v>21</v>
      </c>
      <c r="J28" s="95">
        <v>237345</v>
      </c>
      <c r="K28" s="95">
        <f>ROUND((J28*$C$8/1000),0)</f>
        <v>4944953</v>
      </c>
      <c r="L28" s="95">
        <v>91041</v>
      </c>
      <c r="M28" s="95">
        <v>5035994</v>
      </c>
      <c r="N28" s="96"/>
    </row>
    <row r="29" spans="1:14" s="101" customFormat="1" ht="12">
      <c r="A29" s="90" t="s">
        <v>661</v>
      </c>
      <c r="B29" s="92">
        <v>228</v>
      </c>
      <c r="C29" s="92" t="s">
        <v>97</v>
      </c>
      <c r="D29" s="92" t="s">
        <v>60</v>
      </c>
      <c r="E29" s="93">
        <v>60</v>
      </c>
      <c r="F29" s="92" t="s">
        <v>82</v>
      </c>
      <c r="G29" s="94">
        <v>7.5</v>
      </c>
      <c r="H29" s="92" t="s">
        <v>238</v>
      </c>
      <c r="I29" s="103">
        <v>21</v>
      </c>
      <c r="J29" s="95">
        <v>117133</v>
      </c>
      <c r="K29" s="95">
        <f>ROUND((J29*$C$8/1000),0)</f>
        <v>2440402</v>
      </c>
      <c r="L29" s="95">
        <v>44930</v>
      </c>
      <c r="M29" s="95">
        <v>2485332</v>
      </c>
      <c r="N29" s="96"/>
    </row>
    <row r="30" spans="1:14" s="101" customFormat="1" ht="12">
      <c r="A30" s="90" t="s">
        <v>263</v>
      </c>
      <c r="B30" s="92">
        <v>236</v>
      </c>
      <c r="C30" s="92" t="s">
        <v>101</v>
      </c>
      <c r="D30" s="92" t="s">
        <v>60</v>
      </c>
      <c r="E30" s="93">
        <v>403</v>
      </c>
      <c r="F30" s="106" t="s">
        <v>102</v>
      </c>
      <c r="G30" s="94">
        <v>7</v>
      </c>
      <c r="H30" s="92" t="s">
        <v>238</v>
      </c>
      <c r="I30" s="103">
        <v>19</v>
      </c>
      <c r="J30" s="95">
        <v>231100.19</v>
      </c>
      <c r="K30" s="95">
        <f>ROUND((J30*$C$8/1000),0)</f>
        <v>4814845</v>
      </c>
      <c r="L30" s="95">
        <v>109541</v>
      </c>
      <c r="M30" s="95">
        <v>4924386</v>
      </c>
      <c r="N30" s="96"/>
    </row>
    <row r="31" spans="1:14" s="101" customFormat="1" ht="12">
      <c r="A31" s="90" t="s">
        <v>264</v>
      </c>
      <c r="B31" s="92">
        <v>236</v>
      </c>
      <c r="C31" s="92" t="s">
        <v>101</v>
      </c>
      <c r="D31" s="92" t="s">
        <v>60</v>
      </c>
      <c r="E31" s="93">
        <v>35.5</v>
      </c>
      <c r="F31" s="106" t="s">
        <v>103</v>
      </c>
      <c r="G31" s="94">
        <v>6.5</v>
      </c>
      <c r="H31" s="92" t="s">
        <v>238</v>
      </c>
      <c r="I31" s="103">
        <v>20</v>
      </c>
      <c r="J31" s="95">
        <v>63894.67</v>
      </c>
      <c r="K31" s="95">
        <f>ROUND((J31*$C$8/1000),0)</f>
        <v>1331210</v>
      </c>
      <c r="L31" s="95">
        <v>0</v>
      </c>
      <c r="M31" s="95">
        <v>1331210</v>
      </c>
      <c r="N31" s="96"/>
    </row>
    <row r="32" spans="1:14" s="101" customFormat="1" ht="12">
      <c r="A32" s="90" t="s">
        <v>193</v>
      </c>
      <c r="B32" s="92">
        <v>239</v>
      </c>
      <c r="C32" s="92" t="s">
        <v>108</v>
      </c>
      <c r="D32" s="92" t="s">
        <v>60</v>
      </c>
      <c r="E32" s="93">
        <v>2100</v>
      </c>
      <c r="F32" s="92" t="s">
        <v>65</v>
      </c>
      <c r="G32" s="94">
        <v>6.8</v>
      </c>
      <c r="H32" s="92" t="s">
        <v>237</v>
      </c>
      <c r="I32" s="103">
        <v>4</v>
      </c>
      <c r="J32" s="95">
        <v>0</v>
      </c>
      <c r="K32" s="95">
        <v>0</v>
      </c>
      <c r="L32" s="95"/>
      <c r="M32" s="95"/>
      <c r="N32" s="96"/>
    </row>
    <row r="33" spans="1:14" s="101" customFormat="1" ht="12">
      <c r="A33" s="90" t="s">
        <v>193</v>
      </c>
      <c r="B33" s="92">
        <v>239</v>
      </c>
      <c r="C33" s="92" t="s">
        <v>108</v>
      </c>
      <c r="D33" s="92" t="s">
        <v>60</v>
      </c>
      <c r="E33" s="93">
        <v>590</v>
      </c>
      <c r="F33" s="92" t="s">
        <v>67</v>
      </c>
      <c r="G33" s="94">
        <v>6.8</v>
      </c>
      <c r="H33" s="92" t="s">
        <v>237</v>
      </c>
      <c r="I33" s="103">
        <v>14</v>
      </c>
      <c r="J33" s="95">
        <v>116605.73</v>
      </c>
      <c r="K33" s="95">
        <f>ROUND((J33*$C$8/1000),0)</f>
        <v>2429416</v>
      </c>
      <c r="L33" s="95">
        <v>2221</v>
      </c>
      <c r="M33" s="95">
        <v>2431637.16</v>
      </c>
      <c r="N33" s="96"/>
    </row>
    <row r="34" spans="1:14" s="101" customFormat="1" ht="12">
      <c r="A34" s="90" t="s">
        <v>194</v>
      </c>
      <c r="B34" s="92">
        <v>239</v>
      </c>
      <c r="C34" s="92" t="s">
        <v>108</v>
      </c>
      <c r="D34" s="92" t="s">
        <v>60</v>
      </c>
      <c r="E34" s="93">
        <v>48</v>
      </c>
      <c r="F34" s="92" t="s">
        <v>71</v>
      </c>
      <c r="G34" s="94">
        <v>6.8</v>
      </c>
      <c r="H34" s="92" t="s">
        <v>237</v>
      </c>
      <c r="I34" s="103">
        <v>14</v>
      </c>
      <c r="J34" s="95">
        <v>86298.17</v>
      </c>
      <c r="K34" s="95">
        <f>ROUND((J34*$C$8/1000),0)</f>
        <v>1797975</v>
      </c>
      <c r="L34" s="95">
        <v>0</v>
      </c>
      <c r="M34" s="95">
        <v>1797974.86</v>
      </c>
      <c r="N34" s="96"/>
    </row>
    <row r="35" spans="1:14" s="101" customFormat="1" ht="12">
      <c r="A35" s="90"/>
      <c r="B35" s="92"/>
      <c r="C35" s="92"/>
      <c r="D35" s="92"/>
      <c r="E35" s="93"/>
      <c r="F35" s="92"/>
      <c r="G35" s="94"/>
      <c r="H35" s="92"/>
      <c r="I35" s="103"/>
      <c r="J35" s="95"/>
      <c r="K35" s="95"/>
      <c r="L35" s="95"/>
      <c r="M35" s="95"/>
      <c r="N35" s="96"/>
    </row>
    <row r="36" spans="1:14" s="101" customFormat="1" ht="12">
      <c r="A36" s="90" t="s">
        <v>91</v>
      </c>
      <c r="B36" s="92">
        <v>245</v>
      </c>
      <c r="C36" s="92" t="s">
        <v>111</v>
      </c>
      <c r="D36" s="92" t="s">
        <v>60</v>
      </c>
      <c r="E36" s="93">
        <v>800</v>
      </c>
      <c r="F36" s="92" t="s">
        <v>112</v>
      </c>
      <c r="G36" s="94">
        <v>7</v>
      </c>
      <c r="H36" s="92" t="s">
        <v>240</v>
      </c>
      <c r="I36" s="94">
        <v>19.75</v>
      </c>
      <c r="J36" s="95">
        <v>323684.76</v>
      </c>
      <c r="K36" s="95">
        <f>ROUND((J36*$C$8/1000),0)</f>
        <v>6743794</v>
      </c>
      <c r="L36" s="95">
        <v>329664</v>
      </c>
      <c r="M36" s="95">
        <v>7073458</v>
      </c>
      <c r="N36" s="96"/>
    </row>
    <row r="37" spans="1:14" s="101" customFormat="1" ht="12">
      <c r="A37" s="90" t="s">
        <v>91</v>
      </c>
      <c r="B37" s="92">
        <v>245</v>
      </c>
      <c r="C37" s="92" t="s">
        <v>111</v>
      </c>
      <c r="D37" s="92" t="s">
        <v>60</v>
      </c>
      <c r="E37" s="93">
        <v>95</v>
      </c>
      <c r="F37" s="92" t="s">
        <v>113</v>
      </c>
      <c r="G37" s="94">
        <v>7</v>
      </c>
      <c r="H37" s="92" t="s">
        <v>240</v>
      </c>
      <c r="I37" s="94">
        <v>19.75</v>
      </c>
      <c r="J37" s="95">
        <v>38725.24</v>
      </c>
      <c r="K37" s="95">
        <f>ROUND((J37*$C$8/1000),0)</f>
        <v>806819</v>
      </c>
      <c r="L37" s="95">
        <v>39437</v>
      </c>
      <c r="M37" s="95">
        <v>846256</v>
      </c>
      <c r="N37" s="96"/>
    </row>
    <row r="38" spans="1:57" s="101" customFormat="1" ht="12">
      <c r="A38" s="90" t="s">
        <v>190</v>
      </c>
      <c r="B38" s="92">
        <v>245</v>
      </c>
      <c r="C38" s="92" t="s">
        <v>111</v>
      </c>
      <c r="D38" s="92" t="s">
        <v>60</v>
      </c>
      <c r="E38" s="93">
        <v>90</v>
      </c>
      <c r="F38" s="92" t="s">
        <v>78</v>
      </c>
      <c r="G38" s="94">
        <v>7</v>
      </c>
      <c r="H38" s="92" t="s">
        <v>240</v>
      </c>
      <c r="I38" s="94">
        <v>19.75</v>
      </c>
      <c r="J38" s="95">
        <v>148713.59</v>
      </c>
      <c r="K38" s="95">
        <f>ROUND((J38*$C$8/1000),0)</f>
        <v>3098366</v>
      </c>
      <c r="L38" s="95">
        <v>151474</v>
      </c>
      <c r="M38" s="95">
        <v>3249840</v>
      </c>
      <c r="N38" s="9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row>
    <row r="39" spans="1:14" s="101" customFormat="1" ht="12">
      <c r="A39" s="90" t="s">
        <v>91</v>
      </c>
      <c r="B39" s="92">
        <v>247</v>
      </c>
      <c r="C39" s="92" t="s">
        <v>114</v>
      </c>
      <c r="D39" s="92" t="s">
        <v>60</v>
      </c>
      <c r="E39" s="93">
        <v>470</v>
      </c>
      <c r="F39" s="92" t="s">
        <v>115</v>
      </c>
      <c r="G39" s="94">
        <v>6.3</v>
      </c>
      <c r="H39" s="92" t="s">
        <v>240</v>
      </c>
      <c r="I39" s="94">
        <v>25</v>
      </c>
      <c r="J39" s="95">
        <v>206690.76</v>
      </c>
      <c r="K39" s="95">
        <f aca="true" t="shared" si="1" ref="K39:K46">ROUND((J39*$C$8/1000),0)</f>
        <v>4306288</v>
      </c>
      <c r="L39" s="95">
        <v>144866</v>
      </c>
      <c r="M39" s="95">
        <v>4451154</v>
      </c>
      <c r="N39" s="96"/>
    </row>
    <row r="40" spans="1:14" s="101" customFormat="1" ht="12">
      <c r="A40" s="90" t="s">
        <v>91</v>
      </c>
      <c r="B40" s="92">
        <v>247</v>
      </c>
      <c r="C40" s="92" t="s">
        <v>114</v>
      </c>
      <c r="D40" s="92" t="s">
        <v>60</v>
      </c>
      <c r="E40" s="93">
        <v>25</v>
      </c>
      <c r="F40" s="92" t="s">
        <v>116</v>
      </c>
      <c r="G40" s="94">
        <v>6.3</v>
      </c>
      <c r="H40" s="92" t="s">
        <v>240</v>
      </c>
      <c r="I40" s="94">
        <v>25</v>
      </c>
      <c r="J40" s="95">
        <v>10945.08</v>
      </c>
      <c r="K40" s="95">
        <f t="shared" si="1"/>
        <v>228035</v>
      </c>
      <c r="L40" s="95">
        <v>7669</v>
      </c>
      <c r="M40" s="95">
        <v>235704</v>
      </c>
      <c r="N40" s="96"/>
    </row>
    <row r="41" spans="1:14" s="101" customFormat="1" ht="12">
      <c r="A41" s="90" t="s">
        <v>185</v>
      </c>
      <c r="B41" s="92">
        <v>247</v>
      </c>
      <c r="C41" s="92" t="s">
        <v>114</v>
      </c>
      <c r="D41" s="92" t="s">
        <v>60</v>
      </c>
      <c r="E41" s="93">
        <v>27</v>
      </c>
      <c r="F41" s="92" t="s">
        <v>117</v>
      </c>
      <c r="G41" s="94">
        <v>7.3</v>
      </c>
      <c r="H41" s="92" t="s">
        <v>240</v>
      </c>
      <c r="I41" s="94">
        <v>25</v>
      </c>
      <c r="J41" s="95">
        <v>49859.82</v>
      </c>
      <c r="K41" s="95">
        <f t="shared" si="1"/>
        <v>1038802</v>
      </c>
      <c r="L41" s="95">
        <v>35028</v>
      </c>
      <c r="M41" s="95">
        <v>1073830</v>
      </c>
      <c r="N41" s="96"/>
    </row>
    <row r="42" spans="1:14" s="101" customFormat="1" ht="12">
      <c r="A42" s="90" t="s">
        <v>147</v>
      </c>
      <c r="B42" s="92">
        <v>262</v>
      </c>
      <c r="C42" s="92" t="s">
        <v>119</v>
      </c>
      <c r="D42" s="92" t="s">
        <v>60</v>
      </c>
      <c r="E42" s="93">
        <v>405</v>
      </c>
      <c r="F42" s="92" t="s">
        <v>120</v>
      </c>
      <c r="G42" s="94">
        <v>5.75</v>
      </c>
      <c r="H42" s="92" t="s">
        <v>237</v>
      </c>
      <c r="I42" s="94">
        <v>6</v>
      </c>
      <c r="J42" s="95">
        <v>0</v>
      </c>
      <c r="K42" s="95">
        <f>ROUND((J42*$C$8/1000),0)</f>
        <v>0</v>
      </c>
      <c r="L42" s="95"/>
      <c r="M42" s="95"/>
      <c r="N42" s="96"/>
    </row>
    <row r="43" spans="1:14" s="101" customFormat="1" ht="12">
      <c r="A43" s="90" t="s">
        <v>147</v>
      </c>
      <c r="B43" s="92">
        <v>262</v>
      </c>
      <c r="C43" s="92" t="s">
        <v>119</v>
      </c>
      <c r="D43" s="92" t="s">
        <v>60</v>
      </c>
      <c r="E43" s="93">
        <v>104</v>
      </c>
      <c r="F43" s="92" t="s">
        <v>121</v>
      </c>
      <c r="G43" s="94">
        <v>5.75</v>
      </c>
      <c r="H43" s="92" t="s">
        <v>237</v>
      </c>
      <c r="I43" s="94">
        <v>6</v>
      </c>
      <c r="J43" s="95">
        <v>0</v>
      </c>
      <c r="K43" s="95">
        <f t="shared" si="1"/>
        <v>0</v>
      </c>
      <c r="L43" s="95"/>
      <c r="M43" s="95"/>
      <c r="N43" s="96"/>
    </row>
    <row r="44" spans="1:14" s="101" customFormat="1" ht="12">
      <c r="A44" s="90" t="s">
        <v>147</v>
      </c>
      <c r="B44" s="92">
        <v>262</v>
      </c>
      <c r="C44" s="92" t="s">
        <v>119</v>
      </c>
      <c r="D44" s="92" t="s">
        <v>60</v>
      </c>
      <c r="E44" s="93">
        <v>465</v>
      </c>
      <c r="F44" s="92" t="s">
        <v>122</v>
      </c>
      <c r="G44" s="94">
        <v>6.5</v>
      </c>
      <c r="H44" s="92" t="s">
        <v>237</v>
      </c>
      <c r="I44" s="94">
        <v>20</v>
      </c>
      <c r="J44" s="95">
        <v>57467.8</v>
      </c>
      <c r="K44" s="95">
        <f t="shared" si="1"/>
        <v>1197310</v>
      </c>
      <c r="L44" s="95">
        <v>18792</v>
      </c>
      <c r="M44" s="95">
        <v>1216102</v>
      </c>
      <c r="N44" s="96"/>
    </row>
    <row r="45" spans="1:14" s="101" customFormat="1" ht="12">
      <c r="A45" s="90" t="s">
        <v>147</v>
      </c>
      <c r="B45" s="92">
        <v>262</v>
      </c>
      <c r="C45" s="92" t="s">
        <v>119</v>
      </c>
      <c r="D45" s="92" t="s">
        <v>60</v>
      </c>
      <c r="E45" s="93">
        <v>121</v>
      </c>
      <c r="F45" s="92" t="s">
        <v>123</v>
      </c>
      <c r="G45" s="94">
        <v>6.5</v>
      </c>
      <c r="H45" s="92" t="s">
        <v>237</v>
      </c>
      <c r="I45" s="94">
        <v>20</v>
      </c>
      <c r="J45" s="95">
        <v>14874</v>
      </c>
      <c r="K45" s="95">
        <f t="shared" si="1"/>
        <v>309892</v>
      </c>
      <c r="L45" s="95">
        <v>4864</v>
      </c>
      <c r="M45" s="95">
        <v>314756</v>
      </c>
      <c r="N45" s="96"/>
    </row>
    <row r="46" spans="1:14" s="101" customFormat="1" ht="12">
      <c r="A46" s="90" t="s">
        <v>195</v>
      </c>
      <c r="B46" s="92">
        <v>262</v>
      </c>
      <c r="C46" s="92" t="s">
        <v>119</v>
      </c>
      <c r="D46" s="92" t="s">
        <v>60</v>
      </c>
      <c r="E46" s="93">
        <v>35</v>
      </c>
      <c r="F46" s="92" t="s">
        <v>124</v>
      </c>
      <c r="G46" s="94">
        <v>6.5</v>
      </c>
      <c r="H46" s="92" t="s">
        <v>237</v>
      </c>
      <c r="I46" s="94">
        <v>20</v>
      </c>
      <c r="J46" s="95">
        <v>57924.8</v>
      </c>
      <c r="K46" s="95">
        <f t="shared" si="1"/>
        <v>1206831</v>
      </c>
      <c r="L46" s="95">
        <v>18943</v>
      </c>
      <c r="M46" s="95">
        <v>1225774</v>
      </c>
      <c r="N46" s="96"/>
    </row>
    <row r="47" spans="1:14" s="101" customFormat="1" ht="12">
      <c r="A47" s="90"/>
      <c r="B47" s="92"/>
      <c r="C47" s="92"/>
      <c r="D47" s="92"/>
      <c r="E47" s="93"/>
      <c r="F47" s="92"/>
      <c r="G47" s="94"/>
      <c r="H47" s="92"/>
      <c r="I47" s="94"/>
      <c r="J47" s="95"/>
      <c r="K47" s="95"/>
      <c r="L47" s="95"/>
      <c r="M47" s="95"/>
      <c r="N47" s="96"/>
    </row>
    <row r="48" spans="1:14" s="101" customFormat="1" ht="12">
      <c r="A48" s="90" t="s">
        <v>658</v>
      </c>
      <c r="B48" s="92">
        <v>270</v>
      </c>
      <c r="C48" s="92" t="s">
        <v>126</v>
      </c>
      <c r="D48" s="92" t="s">
        <v>60</v>
      </c>
      <c r="E48" s="93">
        <v>450</v>
      </c>
      <c r="F48" s="92" t="s">
        <v>84</v>
      </c>
      <c r="G48" s="94">
        <v>7</v>
      </c>
      <c r="H48" s="92" t="s">
        <v>238</v>
      </c>
      <c r="I48" s="94">
        <v>21</v>
      </c>
      <c r="J48" s="95">
        <v>267743</v>
      </c>
      <c r="K48" s="95">
        <f aca="true" t="shared" si="2" ref="K48:K56">ROUND((J48*$C$8/1000),0)</f>
        <v>5578278</v>
      </c>
      <c r="L48" s="95">
        <v>95969</v>
      </c>
      <c r="M48" s="95">
        <v>5674247</v>
      </c>
      <c r="N48" s="96"/>
    </row>
    <row r="49" spans="1:14" s="101" customFormat="1" ht="12">
      <c r="A49" s="90" t="s">
        <v>661</v>
      </c>
      <c r="B49" s="92">
        <v>270</v>
      </c>
      <c r="C49" s="92" t="s">
        <v>126</v>
      </c>
      <c r="D49" s="92" t="s">
        <v>60</v>
      </c>
      <c r="E49" s="93">
        <v>80</v>
      </c>
      <c r="F49" s="92" t="s">
        <v>85</v>
      </c>
      <c r="G49" s="94">
        <v>7</v>
      </c>
      <c r="H49" s="92" t="s">
        <v>238</v>
      </c>
      <c r="I49" s="94">
        <v>21</v>
      </c>
      <c r="J49" s="95">
        <v>137455</v>
      </c>
      <c r="K49" s="95">
        <f t="shared" si="2"/>
        <v>2863799</v>
      </c>
      <c r="L49" s="95">
        <v>49269</v>
      </c>
      <c r="M49" s="95">
        <v>2913068</v>
      </c>
      <c r="N49" s="96"/>
    </row>
    <row r="50" spans="1:14" s="101" customFormat="1" ht="12">
      <c r="A50" s="90" t="s">
        <v>186</v>
      </c>
      <c r="B50" s="92">
        <v>271</v>
      </c>
      <c r="C50" s="92" t="s">
        <v>127</v>
      </c>
      <c r="D50" s="92" t="s">
        <v>60</v>
      </c>
      <c r="E50" s="93">
        <v>185</v>
      </c>
      <c r="F50" s="92" t="s">
        <v>61</v>
      </c>
      <c r="G50" s="94">
        <v>5.5</v>
      </c>
      <c r="H50" s="92" t="s">
        <v>240</v>
      </c>
      <c r="I50" s="94">
        <v>5</v>
      </c>
      <c r="J50" s="95">
        <v>0</v>
      </c>
      <c r="K50" s="95">
        <f t="shared" si="2"/>
        <v>0</v>
      </c>
      <c r="L50" s="95"/>
      <c r="M50" s="95"/>
      <c r="N50" s="96"/>
    </row>
    <row r="51" spans="1:14" s="101" customFormat="1" ht="12">
      <c r="A51" s="90" t="s">
        <v>186</v>
      </c>
      <c r="B51" s="92">
        <v>271</v>
      </c>
      <c r="C51" s="92" t="s">
        <v>127</v>
      </c>
      <c r="D51" s="92" t="s">
        <v>60</v>
      </c>
      <c r="E51" s="93">
        <v>47</v>
      </c>
      <c r="F51" s="92" t="s">
        <v>89</v>
      </c>
      <c r="G51" s="94">
        <v>5.5</v>
      </c>
      <c r="H51" s="92" t="s">
        <v>240</v>
      </c>
      <c r="I51" s="94">
        <v>5</v>
      </c>
      <c r="J51" s="95">
        <v>0</v>
      </c>
      <c r="K51" s="95">
        <f t="shared" si="2"/>
        <v>0</v>
      </c>
      <c r="L51" s="95"/>
      <c r="M51" s="95"/>
      <c r="N51" s="96"/>
    </row>
    <row r="52" spans="1:14" s="101" customFormat="1" ht="12">
      <c r="A52" s="90" t="s">
        <v>186</v>
      </c>
      <c r="B52" s="92">
        <v>271</v>
      </c>
      <c r="C52" s="92" t="s">
        <v>127</v>
      </c>
      <c r="D52" s="92" t="s">
        <v>60</v>
      </c>
      <c r="E52" s="93">
        <v>795</v>
      </c>
      <c r="F52" s="92" t="s">
        <v>96</v>
      </c>
      <c r="G52" s="94">
        <v>6.5</v>
      </c>
      <c r="H52" s="92" t="s">
        <v>240</v>
      </c>
      <c r="I52" s="94">
        <v>22.25</v>
      </c>
      <c r="J52" s="95">
        <v>404244.83</v>
      </c>
      <c r="K52" s="95">
        <f t="shared" si="2"/>
        <v>8422219</v>
      </c>
      <c r="L52" s="95">
        <v>57655</v>
      </c>
      <c r="M52" s="95">
        <v>8479874</v>
      </c>
      <c r="N52" s="96"/>
    </row>
    <row r="53" spans="1:14" s="101" customFormat="1" ht="12">
      <c r="A53" s="90" t="s">
        <v>186</v>
      </c>
      <c r="B53" s="92">
        <v>271</v>
      </c>
      <c r="C53" s="92" t="s">
        <v>127</v>
      </c>
      <c r="D53" s="92" t="s">
        <v>60</v>
      </c>
      <c r="E53" s="93">
        <v>203</v>
      </c>
      <c r="F53" s="92" t="s">
        <v>99</v>
      </c>
      <c r="G53" s="94">
        <v>6.5</v>
      </c>
      <c r="H53" s="92" t="s">
        <v>240</v>
      </c>
      <c r="I53" s="94">
        <v>22.25</v>
      </c>
      <c r="J53" s="95">
        <v>102898.67</v>
      </c>
      <c r="K53" s="95">
        <f t="shared" si="2"/>
        <v>2143837</v>
      </c>
      <c r="L53" s="95">
        <v>14675</v>
      </c>
      <c r="M53" s="95">
        <v>2158512</v>
      </c>
      <c r="N53" s="96"/>
    </row>
    <row r="54" spans="1:14" s="101" customFormat="1" ht="12">
      <c r="A54" s="90" t="s">
        <v>196</v>
      </c>
      <c r="B54" s="92">
        <v>271</v>
      </c>
      <c r="C54" s="92" t="s">
        <v>127</v>
      </c>
      <c r="D54" s="92" t="s">
        <v>60</v>
      </c>
      <c r="E54" s="93">
        <v>90</v>
      </c>
      <c r="F54" s="92" t="s">
        <v>112</v>
      </c>
      <c r="G54" s="94">
        <v>6.5</v>
      </c>
      <c r="H54" s="92" t="s">
        <v>240</v>
      </c>
      <c r="I54" s="94">
        <v>22.25</v>
      </c>
      <c r="J54" s="95">
        <v>148949.61</v>
      </c>
      <c r="K54" s="95">
        <f t="shared" si="2"/>
        <v>3103283</v>
      </c>
      <c r="L54" s="95">
        <v>21244</v>
      </c>
      <c r="M54" s="95">
        <v>3124527</v>
      </c>
      <c r="N54" s="96"/>
    </row>
    <row r="55" spans="1:14" s="101" customFormat="1" ht="12">
      <c r="A55" s="90" t="s">
        <v>91</v>
      </c>
      <c r="B55" s="92">
        <v>280</v>
      </c>
      <c r="C55" s="92" t="s">
        <v>1</v>
      </c>
      <c r="D55" s="92" t="s">
        <v>60</v>
      </c>
      <c r="E55" s="93">
        <v>1100</v>
      </c>
      <c r="F55" s="92" t="s">
        <v>2</v>
      </c>
      <c r="G55" s="94">
        <v>6.342</v>
      </c>
      <c r="H55" s="92" t="s">
        <v>239</v>
      </c>
      <c r="I55" s="94">
        <v>7.5</v>
      </c>
      <c r="J55" s="95">
        <v>0</v>
      </c>
      <c r="K55" s="95">
        <f t="shared" si="2"/>
        <v>0</v>
      </c>
      <c r="L55" s="95"/>
      <c r="M55" s="95"/>
      <c r="N55" s="96"/>
    </row>
    <row r="56" spans="1:14" s="101" customFormat="1" ht="12">
      <c r="A56" s="90" t="s">
        <v>91</v>
      </c>
      <c r="B56" s="92">
        <v>280</v>
      </c>
      <c r="C56" s="92" t="s">
        <v>1</v>
      </c>
      <c r="D56" s="92" t="s">
        <v>60</v>
      </c>
      <c r="E56" s="93">
        <v>1215</v>
      </c>
      <c r="F56" s="92" t="s">
        <v>3</v>
      </c>
      <c r="G56" s="94">
        <v>6.342</v>
      </c>
      <c r="H56" s="92" t="s">
        <v>239</v>
      </c>
      <c r="I56" s="94">
        <v>7.5</v>
      </c>
      <c r="J56" s="95">
        <v>0</v>
      </c>
      <c r="K56" s="95">
        <f t="shared" si="2"/>
        <v>0</v>
      </c>
      <c r="L56" s="95"/>
      <c r="M56" s="95"/>
      <c r="N56" s="96"/>
    </row>
    <row r="57" spans="1:14" s="101" customFormat="1" ht="12">
      <c r="A57" s="90"/>
      <c r="B57" s="92"/>
      <c r="C57" s="92"/>
      <c r="D57" s="102"/>
      <c r="E57" s="93"/>
      <c r="F57" s="92"/>
      <c r="G57" s="94"/>
      <c r="H57" s="92"/>
      <c r="I57" s="94"/>
      <c r="J57" s="95"/>
      <c r="K57" s="95"/>
      <c r="L57" s="95"/>
      <c r="M57" s="95"/>
      <c r="N57" s="96"/>
    </row>
    <row r="58" spans="1:14" s="101" customFormat="1" ht="12">
      <c r="A58" s="90" t="s">
        <v>186</v>
      </c>
      <c r="B58" s="92">
        <v>282</v>
      </c>
      <c r="C58" s="92" t="s">
        <v>0</v>
      </c>
      <c r="D58" s="92" t="s">
        <v>60</v>
      </c>
      <c r="E58" s="93">
        <v>280</v>
      </c>
      <c r="F58" s="92" t="s">
        <v>62</v>
      </c>
      <c r="G58" s="94">
        <v>5</v>
      </c>
      <c r="H58" s="92" t="s">
        <v>240</v>
      </c>
      <c r="I58" s="94">
        <v>5</v>
      </c>
      <c r="J58" s="95">
        <v>0</v>
      </c>
      <c r="K58" s="95">
        <f aca="true" t="shared" si="3" ref="K58:K64">ROUND((J58*$C$8/1000),0)</f>
        <v>0</v>
      </c>
      <c r="L58" s="95"/>
      <c r="M58" s="95"/>
      <c r="N58" s="96"/>
    </row>
    <row r="59" spans="1:14" s="101" customFormat="1" ht="12">
      <c r="A59" s="90" t="s">
        <v>186</v>
      </c>
      <c r="B59" s="92">
        <v>282</v>
      </c>
      <c r="C59" s="92" t="s">
        <v>0</v>
      </c>
      <c r="D59" s="92" t="s">
        <v>60</v>
      </c>
      <c r="E59" s="93">
        <v>73</v>
      </c>
      <c r="F59" s="92" t="s">
        <v>74</v>
      </c>
      <c r="G59" s="94">
        <v>5</v>
      </c>
      <c r="H59" s="92" t="s">
        <v>240</v>
      </c>
      <c r="I59" s="94">
        <v>5</v>
      </c>
      <c r="J59" s="95">
        <v>0</v>
      </c>
      <c r="K59" s="95">
        <f t="shared" si="3"/>
        <v>0</v>
      </c>
      <c r="L59" s="95"/>
      <c r="M59" s="95"/>
      <c r="N59" s="96"/>
    </row>
    <row r="60" spans="1:14" s="101" customFormat="1" ht="12">
      <c r="A60" s="90" t="s">
        <v>186</v>
      </c>
      <c r="B60" s="92">
        <v>282</v>
      </c>
      <c r="C60" s="92" t="s">
        <v>0</v>
      </c>
      <c r="D60" s="92" t="s">
        <v>60</v>
      </c>
      <c r="E60" s="93">
        <v>1090</v>
      </c>
      <c r="F60" s="92" t="s">
        <v>75</v>
      </c>
      <c r="G60" s="94">
        <v>6</v>
      </c>
      <c r="H60" s="92" t="s">
        <v>240</v>
      </c>
      <c r="I60" s="94">
        <v>25</v>
      </c>
      <c r="J60" s="95">
        <v>586588.23</v>
      </c>
      <c r="K60" s="95">
        <f t="shared" si="3"/>
        <v>12221243</v>
      </c>
      <c r="L60" s="95">
        <v>17816</v>
      </c>
      <c r="M60" s="95">
        <v>12239059</v>
      </c>
      <c r="N60" s="96"/>
    </row>
    <row r="61" spans="1:14" s="101" customFormat="1" ht="12">
      <c r="A61" s="90" t="s">
        <v>186</v>
      </c>
      <c r="B61" s="92">
        <v>282</v>
      </c>
      <c r="C61" s="92" t="s">
        <v>0</v>
      </c>
      <c r="D61" s="92" t="s">
        <v>60</v>
      </c>
      <c r="E61" s="93">
        <v>274</v>
      </c>
      <c r="F61" s="92" t="s">
        <v>100</v>
      </c>
      <c r="G61" s="94">
        <v>6</v>
      </c>
      <c r="H61" s="92" t="s">
        <v>240</v>
      </c>
      <c r="I61" s="94">
        <v>25</v>
      </c>
      <c r="J61" s="95">
        <v>145832.36</v>
      </c>
      <c r="K61" s="95">
        <f t="shared" si="3"/>
        <v>3038337</v>
      </c>
      <c r="L61" s="95">
        <v>4430</v>
      </c>
      <c r="M61" s="95">
        <v>3042767</v>
      </c>
      <c r="N61" s="96"/>
    </row>
    <row r="62" spans="1:14" s="101" customFormat="1" ht="12">
      <c r="A62" s="90" t="s">
        <v>197</v>
      </c>
      <c r="B62" s="92">
        <v>282</v>
      </c>
      <c r="C62" s="92" t="s">
        <v>0</v>
      </c>
      <c r="D62" s="92" t="s">
        <v>60</v>
      </c>
      <c r="E62" s="93">
        <v>197</v>
      </c>
      <c r="F62" s="92" t="s">
        <v>113</v>
      </c>
      <c r="G62" s="94">
        <v>6</v>
      </c>
      <c r="H62" s="92" t="s">
        <v>240</v>
      </c>
      <c r="I62" s="94">
        <v>25</v>
      </c>
      <c r="J62" s="95">
        <v>309447.29</v>
      </c>
      <c r="K62" s="95">
        <f t="shared" si="3"/>
        <v>6447164</v>
      </c>
      <c r="L62" s="95">
        <v>9399</v>
      </c>
      <c r="M62" s="95">
        <v>6456563</v>
      </c>
      <c r="N62" s="96"/>
    </row>
    <row r="63" spans="1:14" s="101" customFormat="1" ht="12">
      <c r="A63" s="90" t="s">
        <v>191</v>
      </c>
      <c r="B63" s="92">
        <v>283</v>
      </c>
      <c r="C63" s="92" t="s">
        <v>4</v>
      </c>
      <c r="D63" s="92" t="s">
        <v>60</v>
      </c>
      <c r="E63" s="93">
        <v>438</v>
      </c>
      <c r="F63" s="106" t="s">
        <v>157</v>
      </c>
      <c r="G63" s="94">
        <v>6</v>
      </c>
      <c r="H63" s="92" t="s">
        <v>238</v>
      </c>
      <c r="I63" s="94">
        <v>22</v>
      </c>
      <c r="J63" s="95">
        <v>340236.03</v>
      </c>
      <c r="K63" s="95">
        <f t="shared" si="3"/>
        <v>7088631</v>
      </c>
      <c r="L63" s="95">
        <v>138562</v>
      </c>
      <c r="M63" s="95">
        <v>7227193</v>
      </c>
      <c r="N63" s="96"/>
    </row>
    <row r="64" spans="1:14" s="101" customFormat="1" ht="12">
      <c r="A64" s="90" t="s">
        <v>192</v>
      </c>
      <c r="B64" s="92">
        <v>283</v>
      </c>
      <c r="C64" s="92" t="s">
        <v>4</v>
      </c>
      <c r="D64" s="92" t="s">
        <v>60</v>
      </c>
      <c r="E64" s="93">
        <v>122.8</v>
      </c>
      <c r="F64" s="92" t="s">
        <v>158</v>
      </c>
      <c r="G64" s="94">
        <v>6</v>
      </c>
      <c r="H64" s="92" t="s">
        <v>238</v>
      </c>
      <c r="I64" s="94">
        <v>22.5</v>
      </c>
      <c r="J64" s="95">
        <v>193820.47</v>
      </c>
      <c r="K64" s="95">
        <f t="shared" si="3"/>
        <v>4038143</v>
      </c>
      <c r="L64" s="95">
        <v>0</v>
      </c>
      <c r="M64" s="95">
        <v>4038143</v>
      </c>
      <c r="N64" s="96"/>
    </row>
    <row r="65" spans="1:14" s="101" customFormat="1" ht="12">
      <c r="A65" s="90" t="s">
        <v>186</v>
      </c>
      <c r="B65" s="92">
        <v>290</v>
      </c>
      <c r="C65" s="92" t="s">
        <v>129</v>
      </c>
      <c r="D65" s="92" t="s">
        <v>60</v>
      </c>
      <c r="E65" s="93">
        <v>1500</v>
      </c>
      <c r="F65" s="92" t="s">
        <v>63</v>
      </c>
      <c r="G65" s="94">
        <v>7</v>
      </c>
      <c r="H65" s="92" t="s">
        <v>249</v>
      </c>
      <c r="I65" s="94">
        <v>6</v>
      </c>
      <c r="J65" s="95">
        <v>0</v>
      </c>
      <c r="K65" s="95">
        <v>0</v>
      </c>
      <c r="L65" s="95"/>
      <c r="M65" s="95"/>
      <c r="N65" s="96"/>
    </row>
    <row r="66" spans="1:14" s="101" customFormat="1" ht="12">
      <c r="A66" s="90" t="s">
        <v>186</v>
      </c>
      <c r="B66" s="92">
        <v>290</v>
      </c>
      <c r="C66" s="92" t="s">
        <v>129</v>
      </c>
      <c r="D66" s="92" t="s">
        <v>60</v>
      </c>
      <c r="E66" s="93">
        <v>0.001</v>
      </c>
      <c r="F66" s="92" t="s">
        <v>77</v>
      </c>
      <c r="G66" s="94">
        <v>0</v>
      </c>
      <c r="H66" s="92" t="s">
        <v>249</v>
      </c>
      <c r="I66" s="94">
        <v>6</v>
      </c>
      <c r="J66" s="95">
        <v>0</v>
      </c>
      <c r="K66" s="95">
        <f>ROUND((J66*$C$8/1000),0)</f>
        <v>0</v>
      </c>
      <c r="L66" s="95"/>
      <c r="M66" s="95"/>
      <c r="N66" s="96"/>
    </row>
    <row r="67" spans="1:14" s="101" customFormat="1" ht="12">
      <c r="A67" s="90"/>
      <c r="B67" s="92"/>
      <c r="C67" s="92"/>
      <c r="D67" s="92"/>
      <c r="E67" s="93"/>
      <c r="F67" s="92"/>
      <c r="G67" s="94"/>
      <c r="H67" s="92"/>
      <c r="I67" s="94"/>
      <c r="J67" s="95"/>
      <c r="K67" s="95"/>
      <c r="L67" s="95"/>
      <c r="M67" s="95"/>
      <c r="N67" s="96"/>
    </row>
    <row r="68" spans="1:14" s="101" customFormat="1" ht="12">
      <c r="A68" s="90" t="s">
        <v>91</v>
      </c>
      <c r="B68" s="92">
        <v>294</v>
      </c>
      <c r="C68" s="105" t="s">
        <v>132</v>
      </c>
      <c r="D68" s="92" t="s">
        <v>60</v>
      </c>
      <c r="E68" s="93">
        <v>400</v>
      </c>
      <c r="F68" s="92" t="s">
        <v>133</v>
      </c>
      <c r="G68" s="94">
        <v>6.25</v>
      </c>
      <c r="H68" s="92" t="s">
        <v>240</v>
      </c>
      <c r="I68" s="94">
        <v>20.83</v>
      </c>
      <c r="J68" s="95">
        <v>188593.2</v>
      </c>
      <c r="K68" s="95">
        <f aca="true" t="shared" si="4" ref="K68:K75">ROUND((J68*$C$8/1000),0)</f>
        <v>3929236</v>
      </c>
      <c r="L68" s="95">
        <v>128420</v>
      </c>
      <c r="M68" s="95">
        <v>4057656</v>
      </c>
      <c r="N68" s="96"/>
    </row>
    <row r="69" spans="1:14" s="101" customFormat="1" ht="12">
      <c r="A69" s="90" t="s">
        <v>91</v>
      </c>
      <c r="B69" s="92">
        <v>294</v>
      </c>
      <c r="C69" s="105" t="s">
        <v>132</v>
      </c>
      <c r="D69" s="92" t="s">
        <v>60</v>
      </c>
      <c r="E69" s="93">
        <v>69</v>
      </c>
      <c r="F69" s="92" t="s">
        <v>134</v>
      </c>
      <c r="G69" s="94">
        <v>6.25</v>
      </c>
      <c r="H69" s="92" t="s">
        <v>240</v>
      </c>
      <c r="I69" s="94">
        <v>20.83</v>
      </c>
      <c r="J69" s="95">
        <v>33003.81</v>
      </c>
      <c r="K69" s="95">
        <f t="shared" si="4"/>
        <v>687616</v>
      </c>
      <c r="L69" s="95">
        <v>22474</v>
      </c>
      <c r="M69" s="95">
        <v>710090</v>
      </c>
      <c r="N69" s="96"/>
    </row>
    <row r="70" spans="1:14" s="101" customFormat="1" ht="12">
      <c r="A70" s="90" t="s">
        <v>185</v>
      </c>
      <c r="B70" s="92">
        <v>294</v>
      </c>
      <c r="C70" s="105" t="s">
        <v>132</v>
      </c>
      <c r="D70" s="92" t="s">
        <v>60</v>
      </c>
      <c r="E70" s="93">
        <v>31.8</v>
      </c>
      <c r="F70" s="92" t="s">
        <v>135</v>
      </c>
      <c r="G70" s="94">
        <v>6.75</v>
      </c>
      <c r="H70" s="92" t="s">
        <v>240</v>
      </c>
      <c r="I70" s="94">
        <v>20.83</v>
      </c>
      <c r="J70" s="95">
        <v>52470.35</v>
      </c>
      <c r="K70" s="95">
        <f t="shared" si="4"/>
        <v>1093191</v>
      </c>
      <c r="L70" s="95">
        <v>39366</v>
      </c>
      <c r="M70" s="95">
        <v>1132557</v>
      </c>
      <c r="N70" s="96"/>
    </row>
    <row r="71" spans="1:14" s="101" customFormat="1" ht="12">
      <c r="A71" s="90" t="s">
        <v>186</v>
      </c>
      <c r="B71" s="92">
        <v>299</v>
      </c>
      <c r="C71" s="105" t="s">
        <v>141</v>
      </c>
      <c r="D71" s="92" t="s">
        <v>60</v>
      </c>
      <c r="E71" s="109">
        <v>750</v>
      </c>
      <c r="F71" s="92" t="s">
        <v>64</v>
      </c>
      <c r="G71" s="94">
        <v>5</v>
      </c>
      <c r="H71" s="92" t="s">
        <v>249</v>
      </c>
      <c r="I71" s="94">
        <v>6</v>
      </c>
      <c r="J71" s="95">
        <v>0</v>
      </c>
      <c r="K71" s="95">
        <f t="shared" si="4"/>
        <v>0</v>
      </c>
      <c r="L71" s="95"/>
      <c r="M71" s="95"/>
      <c r="N71" s="96"/>
    </row>
    <row r="72" spans="1:14" s="101" customFormat="1" ht="12">
      <c r="A72" s="90" t="s">
        <v>196</v>
      </c>
      <c r="B72" s="92">
        <v>299</v>
      </c>
      <c r="C72" s="105" t="s">
        <v>141</v>
      </c>
      <c r="D72" s="92" t="s">
        <v>60</v>
      </c>
      <c r="E72" s="109">
        <v>0.001</v>
      </c>
      <c r="F72" s="92" t="s">
        <v>90</v>
      </c>
      <c r="G72" s="94">
        <v>0</v>
      </c>
      <c r="H72" s="92" t="s">
        <v>249</v>
      </c>
      <c r="I72" s="94">
        <v>6</v>
      </c>
      <c r="J72" s="95">
        <v>0</v>
      </c>
      <c r="K72" s="95">
        <f t="shared" si="4"/>
        <v>0</v>
      </c>
      <c r="L72" s="95"/>
      <c r="M72" s="95"/>
      <c r="N72" s="96"/>
    </row>
    <row r="73" spans="1:14" s="101" customFormat="1" ht="12">
      <c r="A73" s="90" t="s">
        <v>642</v>
      </c>
      <c r="B73" s="92">
        <v>300</v>
      </c>
      <c r="C73" s="92" t="s">
        <v>145</v>
      </c>
      <c r="D73" s="92" t="s">
        <v>60</v>
      </c>
      <c r="E73" s="93">
        <v>275</v>
      </c>
      <c r="F73" s="92" t="s">
        <v>142</v>
      </c>
      <c r="G73" s="94">
        <v>6.2</v>
      </c>
      <c r="H73" s="92" t="s">
        <v>238</v>
      </c>
      <c r="I73" s="94">
        <v>22.75</v>
      </c>
      <c r="J73" s="95">
        <v>182633</v>
      </c>
      <c r="K73" s="95">
        <f t="shared" si="4"/>
        <v>3805058</v>
      </c>
      <c r="L73" s="95">
        <v>5735</v>
      </c>
      <c r="M73" s="95">
        <v>3810793</v>
      </c>
      <c r="N73" s="96"/>
    </row>
    <row r="74" spans="1:14" s="101" customFormat="1" ht="12">
      <c r="A74" s="90" t="s">
        <v>642</v>
      </c>
      <c r="B74" s="92">
        <v>300</v>
      </c>
      <c r="C74" s="105" t="s">
        <v>145</v>
      </c>
      <c r="D74" s="92" t="s">
        <v>60</v>
      </c>
      <c r="E74" s="93">
        <v>74</v>
      </c>
      <c r="F74" s="92" t="s">
        <v>143</v>
      </c>
      <c r="G74" s="94">
        <v>6.2</v>
      </c>
      <c r="H74" s="92" t="s">
        <v>238</v>
      </c>
      <c r="I74" s="94">
        <v>22.75</v>
      </c>
      <c r="J74" s="95">
        <v>46572</v>
      </c>
      <c r="K74" s="95">
        <f t="shared" si="4"/>
        <v>970302</v>
      </c>
      <c r="L74" s="95">
        <v>1450</v>
      </c>
      <c r="M74" s="95">
        <v>971752</v>
      </c>
      <c r="N74" s="96"/>
    </row>
    <row r="75" spans="1:13" s="101" customFormat="1" ht="12">
      <c r="A75" s="90" t="s">
        <v>643</v>
      </c>
      <c r="B75" s="92">
        <v>300</v>
      </c>
      <c r="C75" s="105" t="s">
        <v>145</v>
      </c>
      <c r="D75" s="92" t="s">
        <v>60</v>
      </c>
      <c r="E75" s="93">
        <v>70</v>
      </c>
      <c r="F75" s="92" t="s">
        <v>144</v>
      </c>
      <c r="G75" s="94">
        <v>6.2</v>
      </c>
      <c r="H75" s="92" t="s">
        <v>238</v>
      </c>
      <c r="I75" s="94">
        <v>22.75</v>
      </c>
      <c r="J75" s="95">
        <v>70000</v>
      </c>
      <c r="K75" s="95">
        <f t="shared" si="4"/>
        <v>1458412</v>
      </c>
      <c r="L75" s="95">
        <v>800691</v>
      </c>
      <c r="M75" s="171">
        <v>2259103</v>
      </c>
    </row>
    <row r="76" spans="1:14" s="101" customFormat="1" ht="12">
      <c r="A76" s="90"/>
      <c r="B76" s="91"/>
      <c r="C76" s="91"/>
      <c r="D76" s="92"/>
      <c r="E76" s="93"/>
      <c r="F76" s="92"/>
      <c r="G76" s="94"/>
      <c r="H76" s="92"/>
      <c r="I76" s="94"/>
      <c r="J76" s="95"/>
      <c r="K76" s="95"/>
      <c r="L76" s="95"/>
      <c r="M76" s="95"/>
      <c r="N76" s="96"/>
    </row>
    <row r="77" spans="1:14" s="101" customFormat="1" ht="12">
      <c r="A77" s="90" t="s">
        <v>131</v>
      </c>
      <c r="B77" s="91">
        <v>316</v>
      </c>
      <c r="C77" s="91" t="s">
        <v>149</v>
      </c>
      <c r="D77" s="92" t="s">
        <v>60</v>
      </c>
      <c r="E77" s="93">
        <v>500</v>
      </c>
      <c r="F77" s="92" t="s">
        <v>150</v>
      </c>
      <c r="G77" s="94">
        <v>5</v>
      </c>
      <c r="H77" s="92" t="s">
        <v>249</v>
      </c>
      <c r="I77" s="94">
        <v>6.5</v>
      </c>
      <c r="J77" s="95">
        <v>0</v>
      </c>
      <c r="K77" s="95">
        <f aca="true" t="shared" si="5" ref="K77:K87">ROUND((J77*$C$8/1000),0)</f>
        <v>0</v>
      </c>
      <c r="L77" s="95"/>
      <c r="M77" s="95"/>
      <c r="N77" s="96"/>
    </row>
    <row r="78" spans="1:14" s="101" customFormat="1" ht="12">
      <c r="A78" s="90" t="s">
        <v>131</v>
      </c>
      <c r="B78" s="91">
        <v>316</v>
      </c>
      <c r="C78" s="91" t="s">
        <v>149</v>
      </c>
      <c r="D78" s="92" t="s">
        <v>60</v>
      </c>
      <c r="E78" s="175">
        <v>0.001</v>
      </c>
      <c r="F78" s="92" t="s">
        <v>151</v>
      </c>
      <c r="G78" s="94">
        <v>0</v>
      </c>
      <c r="H78" s="92" t="s">
        <v>249</v>
      </c>
      <c r="I78" s="94">
        <v>6.5</v>
      </c>
      <c r="J78" s="95">
        <v>0</v>
      </c>
      <c r="K78" s="95">
        <f t="shared" si="5"/>
        <v>0</v>
      </c>
      <c r="L78" s="95"/>
      <c r="M78" s="95"/>
      <c r="N78" s="96"/>
    </row>
    <row r="79" spans="1:14" s="101" customFormat="1" ht="12">
      <c r="A79" s="90" t="s">
        <v>658</v>
      </c>
      <c r="B79" s="91">
        <v>319</v>
      </c>
      <c r="C79" s="91" t="s">
        <v>155</v>
      </c>
      <c r="D79" s="92" t="s">
        <v>60</v>
      </c>
      <c r="E79" s="93">
        <v>950</v>
      </c>
      <c r="F79" s="92" t="s">
        <v>102</v>
      </c>
      <c r="G79" s="94">
        <v>6</v>
      </c>
      <c r="H79" s="92" t="s">
        <v>238</v>
      </c>
      <c r="I79" s="94">
        <v>22</v>
      </c>
      <c r="J79" s="95">
        <v>654248</v>
      </c>
      <c r="K79" s="95">
        <f t="shared" si="5"/>
        <v>13630897</v>
      </c>
      <c r="L79" s="95">
        <v>200018</v>
      </c>
      <c r="M79" s="95">
        <v>13830915</v>
      </c>
      <c r="N79" s="96"/>
    </row>
    <row r="80" spans="1:14" s="101" customFormat="1" ht="12">
      <c r="A80" s="90" t="s">
        <v>661</v>
      </c>
      <c r="B80" s="91">
        <v>319</v>
      </c>
      <c r="C80" s="91" t="s">
        <v>155</v>
      </c>
      <c r="D80" s="92" t="s">
        <v>60</v>
      </c>
      <c r="E80" s="93">
        <v>58</v>
      </c>
      <c r="F80" s="92" t="s">
        <v>103</v>
      </c>
      <c r="G80" s="94">
        <v>6</v>
      </c>
      <c r="H80" s="92" t="s">
        <v>238</v>
      </c>
      <c r="I80" s="94">
        <v>22</v>
      </c>
      <c r="J80" s="95">
        <v>84706</v>
      </c>
      <c r="K80" s="95">
        <f t="shared" si="5"/>
        <v>1764803</v>
      </c>
      <c r="L80" s="95">
        <v>25896</v>
      </c>
      <c r="M80" s="95">
        <v>1790699</v>
      </c>
      <c r="N80" s="96"/>
    </row>
    <row r="81" spans="1:14" s="101" customFormat="1" ht="12">
      <c r="A81" s="90" t="s">
        <v>661</v>
      </c>
      <c r="B81" s="91">
        <v>319</v>
      </c>
      <c r="C81" s="91" t="s">
        <v>155</v>
      </c>
      <c r="D81" s="92" t="s">
        <v>60</v>
      </c>
      <c r="E81" s="93">
        <v>100</v>
      </c>
      <c r="F81" s="92" t="s">
        <v>156</v>
      </c>
      <c r="G81" s="94">
        <v>6</v>
      </c>
      <c r="H81" s="92" t="s">
        <v>238</v>
      </c>
      <c r="I81" s="94">
        <v>22</v>
      </c>
      <c r="J81" s="95">
        <v>146045</v>
      </c>
      <c r="K81" s="95">
        <f t="shared" si="5"/>
        <v>3042767</v>
      </c>
      <c r="L81" s="95">
        <v>44650</v>
      </c>
      <c r="M81" s="95">
        <v>3087417</v>
      </c>
      <c r="N81" s="96"/>
    </row>
    <row r="82" spans="1:14" s="101" customFormat="1" ht="12">
      <c r="A82" s="90" t="s">
        <v>186</v>
      </c>
      <c r="B82" s="91">
        <v>322</v>
      </c>
      <c r="C82" s="91" t="s">
        <v>165</v>
      </c>
      <c r="D82" s="92" t="s">
        <v>60</v>
      </c>
      <c r="E82" s="93">
        <v>440</v>
      </c>
      <c r="F82" s="92" t="s">
        <v>159</v>
      </c>
      <c r="G82" s="94">
        <v>4</v>
      </c>
      <c r="H82" s="92" t="s">
        <v>240</v>
      </c>
      <c r="I82" s="94">
        <v>5</v>
      </c>
      <c r="J82" s="95">
        <v>0</v>
      </c>
      <c r="K82" s="95">
        <f t="shared" si="5"/>
        <v>0</v>
      </c>
      <c r="L82" s="95"/>
      <c r="M82" s="95"/>
      <c r="N82" s="96"/>
    </row>
    <row r="83" spans="1:14" s="101" customFormat="1" ht="12">
      <c r="A83" s="90" t="s">
        <v>186</v>
      </c>
      <c r="B83" s="91">
        <v>322</v>
      </c>
      <c r="C83" s="91" t="s">
        <v>165</v>
      </c>
      <c r="D83" s="92" t="s">
        <v>60</v>
      </c>
      <c r="E83" s="93">
        <v>114</v>
      </c>
      <c r="F83" s="92" t="s">
        <v>160</v>
      </c>
      <c r="G83" s="94">
        <v>4</v>
      </c>
      <c r="H83" s="92" t="s">
        <v>240</v>
      </c>
      <c r="I83" s="94">
        <v>5</v>
      </c>
      <c r="J83" s="95">
        <v>0</v>
      </c>
      <c r="K83" s="95">
        <f t="shared" si="5"/>
        <v>0</v>
      </c>
      <c r="L83" s="95"/>
      <c r="M83" s="95"/>
      <c r="N83" s="96"/>
    </row>
    <row r="84" spans="1:14" s="101" customFormat="1" ht="12">
      <c r="A84" s="90" t="s">
        <v>186</v>
      </c>
      <c r="B84" s="91">
        <v>322</v>
      </c>
      <c r="C84" s="91" t="s">
        <v>165</v>
      </c>
      <c r="D84" s="92" t="s">
        <v>60</v>
      </c>
      <c r="E84" s="93">
        <v>1500</v>
      </c>
      <c r="F84" s="92" t="s">
        <v>161</v>
      </c>
      <c r="G84" s="94">
        <v>5.8</v>
      </c>
      <c r="H84" s="92" t="s">
        <v>240</v>
      </c>
      <c r="I84" s="94">
        <v>19.25</v>
      </c>
      <c r="J84" s="95">
        <v>922097.4</v>
      </c>
      <c r="K84" s="95">
        <f t="shared" si="5"/>
        <v>19211392</v>
      </c>
      <c r="L84" s="95">
        <v>208729</v>
      </c>
      <c r="M84" s="95">
        <v>19420121</v>
      </c>
      <c r="N84" s="96"/>
    </row>
    <row r="85" spans="1:14" s="101" customFormat="1" ht="12">
      <c r="A85" s="90" t="s">
        <v>186</v>
      </c>
      <c r="B85" s="91">
        <v>322</v>
      </c>
      <c r="C85" s="91" t="s">
        <v>165</v>
      </c>
      <c r="D85" s="92" t="s">
        <v>60</v>
      </c>
      <c r="E85" s="93">
        <v>374</v>
      </c>
      <c r="F85" s="92" t="s">
        <v>162</v>
      </c>
      <c r="G85" s="94">
        <v>5.8</v>
      </c>
      <c r="H85" s="92" t="s">
        <v>240</v>
      </c>
      <c r="I85" s="94">
        <v>19.25</v>
      </c>
      <c r="J85" s="95">
        <v>230524.34</v>
      </c>
      <c r="K85" s="95">
        <f t="shared" si="5"/>
        <v>4802848</v>
      </c>
      <c r="L85" s="95">
        <v>52182</v>
      </c>
      <c r="M85" s="95">
        <v>4855030</v>
      </c>
      <c r="N85" s="96"/>
    </row>
    <row r="86" spans="1:14" s="101" customFormat="1" ht="12">
      <c r="A86" s="90" t="s">
        <v>207</v>
      </c>
      <c r="B86" s="91">
        <v>322</v>
      </c>
      <c r="C86" s="91" t="s">
        <v>165</v>
      </c>
      <c r="D86" s="92" t="s">
        <v>60</v>
      </c>
      <c r="E86" s="93">
        <v>314</v>
      </c>
      <c r="F86" s="92" t="s">
        <v>163</v>
      </c>
      <c r="G86" s="94">
        <v>5.8</v>
      </c>
      <c r="H86" s="92" t="s">
        <v>240</v>
      </c>
      <c r="I86" s="94">
        <v>19</v>
      </c>
      <c r="J86" s="95">
        <v>384562.25</v>
      </c>
      <c r="K86" s="95">
        <f t="shared" si="5"/>
        <v>8012143</v>
      </c>
      <c r="L86" s="95">
        <v>87049</v>
      </c>
      <c r="M86" s="95">
        <v>8099192</v>
      </c>
      <c r="N86" s="96"/>
    </row>
    <row r="87" spans="1:14" s="101" customFormat="1" ht="12">
      <c r="A87" s="90" t="s">
        <v>187</v>
      </c>
      <c r="B87" s="91">
        <v>322</v>
      </c>
      <c r="C87" s="91" t="s">
        <v>165</v>
      </c>
      <c r="D87" s="92" t="s">
        <v>60</v>
      </c>
      <c r="E87" s="93">
        <v>28</v>
      </c>
      <c r="F87" s="92" t="s">
        <v>164</v>
      </c>
      <c r="G87" s="94">
        <v>5.8</v>
      </c>
      <c r="H87" s="92" t="s">
        <v>240</v>
      </c>
      <c r="I87" s="94">
        <v>19</v>
      </c>
      <c r="J87" s="95">
        <v>40393.81</v>
      </c>
      <c r="K87" s="95">
        <f t="shared" si="5"/>
        <v>841583</v>
      </c>
      <c r="L87" s="95">
        <v>9144</v>
      </c>
      <c r="M87" s="95">
        <v>850727</v>
      </c>
      <c r="N87" s="96"/>
    </row>
    <row r="88" spans="1:14" s="101" customFormat="1" ht="12">
      <c r="A88" s="90"/>
      <c r="B88" s="91"/>
      <c r="C88" s="91"/>
      <c r="D88" s="92"/>
      <c r="E88" s="93"/>
      <c r="F88" s="92"/>
      <c r="G88" s="94"/>
      <c r="H88" s="92"/>
      <c r="I88" s="94"/>
      <c r="J88" s="95"/>
      <c r="K88" s="95"/>
      <c r="L88" s="95"/>
      <c r="M88" s="95"/>
      <c r="N88" s="96"/>
    </row>
    <row r="89" spans="1:14" s="101" customFormat="1" ht="12">
      <c r="A89" s="90" t="s">
        <v>642</v>
      </c>
      <c r="B89" s="91">
        <v>330</v>
      </c>
      <c r="C89" s="91" t="s">
        <v>169</v>
      </c>
      <c r="D89" s="92" t="s">
        <v>60</v>
      </c>
      <c r="E89" s="93">
        <v>1000</v>
      </c>
      <c r="F89" s="92" t="s">
        <v>172</v>
      </c>
      <c r="G89" s="94">
        <v>5</v>
      </c>
      <c r="H89" s="92" t="s">
        <v>242</v>
      </c>
      <c r="I89" s="94">
        <v>11</v>
      </c>
      <c r="J89" s="95">
        <v>380000</v>
      </c>
      <c r="K89" s="95">
        <f>ROUND((J89*$C$8/1000),0)</f>
        <v>7917091</v>
      </c>
      <c r="L89" s="95">
        <v>31178</v>
      </c>
      <c r="M89" s="95">
        <v>7948269</v>
      </c>
      <c r="N89" s="96"/>
    </row>
    <row r="90" spans="1:232" s="101" customFormat="1" ht="12">
      <c r="A90" s="90" t="s">
        <v>567</v>
      </c>
      <c r="B90" s="91">
        <v>337</v>
      </c>
      <c r="C90" s="91" t="s">
        <v>175</v>
      </c>
      <c r="D90" s="92" t="s">
        <v>60</v>
      </c>
      <c r="E90" s="93">
        <v>400</v>
      </c>
      <c r="F90" s="92" t="s">
        <v>69</v>
      </c>
      <c r="G90" s="94">
        <v>6.3</v>
      </c>
      <c r="H90" s="92" t="s">
        <v>238</v>
      </c>
      <c r="I90" s="94">
        <v>19.5</v>
      </c>
      <c r="J90" s="95">
        <v>271475</v>
      </c>
      <c r="K90" s="95">
        <f aca="true" t="shared" si="6" ref="K90:K96">ROUND((J90*$C$8/1000),0)</f>
        <v>5656032</v>
      </c>
      <c r="L90" s="95">
        <v>33684</v>
      </c>
      <c r="M90" s="95">
        <v>5689716</v>
      </c>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0"/>
      <c r="BR90" s="90"/>
      <c r="BS90" s="90"/>
      <c r="BT90" s="90"/>
      <c r="BU90" s="90"/>
      <c r="BV90" s="90"/>
      <c r="BW90" s="90"/>
      <c r="BX90" s="90"/>
      <c r="BY90" s="90"/>
      <c r="BZ90" s="90"/>
      <c r="CA90" s="90"/>
      <c r="CB90" s="90"/>
      <c r="CC90" s="90"/>
      <c r="CD90" s="90"/>
      <c r="CE90" s="90"/>
      <c r="CF90" s="90"/>
      <c r="CG90" s="90"/>
      <c r="CH90" s="90"/>
      <c r="CI90" s="90"/>
      <c r="CJ90" s="90"/>
      <c r="CK90" s="90"/>
      <c r="CL90" s="90"/>
      <c r="CM90" s="90"/>
      <c r="CN90" s="90"/>
      <c r="CO90" s="90"/>
      <c r="CP90" s="90"/>
      <c r="CQ90" s="90"/>
      <c r="CR90" s="90"/>
      <c r="CS90" s="90"/>
      <c r="CT90" s="90"/>
      <c r="CU90" s="90"/>
      <c r="CV90" s="90"/>
      <c r="CW90" s="90"/>
      <c r="CX90" s="90"/>
      <c r="CY90" s="90"/>
      <c r="CZ90" s="90"/>
      <c r="DA90" s="90"/>
      <c r="DB90" s="90"/>
      <c r="DC90" s="90"/>
      <c r="DD90" s="90"/>
      <c r="DE90" s="90"/>
      <c r="DF90" s="90"/>
      <c r="DG90" s="90"/>
      <c r="DH90" s="90"/>
      <c r="DI90" s="90"/>
      <c r="DJ90" s="90"/>
      <c r="DK90" s="90"/>
      <c r="DL90" s="90"/>
      <c r="DM90" s="90"/>
      <c r="DN90" s="90"/>
      <c r="DO90" s="90"/>
      <c r="DP90" s="90"/>
      <c r="DQ90" s="90"/>
      <c r="DR90" s="90"/>
      <c r="DS90" s="90"/>
      <c r="DT90" s="90"/>
      <c r="DU90" s="90"/>
      <c r="DV90" s="90"/>
      <c r="DW90" s="90"/>
      <c r="DX90" s="90"/>
      <c r="DY90" s="90"/>
      <c r="DZ90" s="90"/>
      <c r="EA90" s="90"/>
      <c r="EB90" s="90"/>
      <c r="EC90" s="90"/>
      <c r="ED90" s="90"/>
      <c r="EE90" s="90"/>
      <c r="EF90" s="90"/>
      <c r="EG90" s="90"/>
      <c r="EH90" s="90"/>
      <c r="EI90" s="90"/>
      <c r="EJ90" s="90"/>
      <c r="EK90" s="90"/>
      <c r="EL90" s="90"/>
      <c r="EM90" s="90"/>
      <c r="EN90" s="90"/>
      <c r="EO90" s="90"/>
      <c r="EP90" s="90"/>
      <c r="EQ90" s="90"/>
      <c r="ER90" s="90"/>
      <c r="ES90" s="90"/>
      <c r="ET90" s="90"/>
      <c r="EU90" s="90"/>
      <c r="EV90" s="90"/>
      <c r="EW90" s="90"/>
      <c r="EX90" s="90"/>
      <c r="EY90" s="90"/>
      <c r="EZ90" s="90"/>
      <c r="FA90" s="90"/>
      <c r="FB90" s="90"/>
      <c r="FC90" s="90"/>
      <c r="FD90" s="90"/>
      <c r="FE90" s="90"/>
      <c r="FF90" s="90"/>
      <c r="FG90" s="90"/>
      <c r="FH90" s="90"/>
      <c r="FI90" s="90"/>
      <c r="FJ90" s="90"/>
      <c r="FK90" s="90"/>
      <c r="FL90" s="90"/>
      <c r="FM90" s="90"/>
      <c r="FN90" s="90"/>
      <c r="FO90" s="90"/>
      <c r="FP90" s="90"/>
      <c r="FQ90" s="90"/>
      <c r="FR90" s="90"/>
      <c r="FS90" s="90"/>
      <c r="FT90" s="90"/>
      <c r="FU90" s="90"/>
      <c r="FV90" s="90"/>
      <c r="FW90" s="90"/>
      <c r="FX90" s="90"/>
      <c r="FY90" s="90"/>
      <c r="FZ90" s="90"/>
      <c r="GA90" s="90"/>
      <c r="GB90" s="90"/>
      <c r="GC90" s="90"/>
      <c r="GD90" s="90"/>
      <c r="GE90" s="90"/>
      <c r="GF90" s="90"/>
      <c r="GG90" s="90"/>
      <c r="GH90" s="90"/>
      <c r="GI90" s="90"/>
      <c r="GJ90" s="90"/>
      <c r="GK90" s="90"/>
      <c r="GL90" s="90"/>
      <c r="GM90" s="90"/>
      <c r="GN90" s="90"/>
      <c r="GO90" s="90"/>
      <c r="GP90" s="90"/>
      <c r="GQ90" s="90"/>
      <c r="GR90" s="90"/>
      <c r="GS90" s="90"/>
      <c r="GT90" s="90"/>
      <c r="GU90" s="90"/>
      <c r="GV90" s="90"/>
      <c r="GW90" s="90"/>
      <c r="GX90" s="90"/>
      <c r="GY90" s="90"/>
      <c r="GZ90" s="90"/>
      <c r="HA90" s="90"/>
      <c r="HB90" s="90"/>
      <c r="HC90" s="90"/>
      <c r="HD90" s="90"/>
      <c r="HE90" s="90"/>
      <c r="HF90" s="90"/>
      <c r="HG90" s="90"/>
      <c r="HH90" s="90"/>
      <c r="HI90" s="90"/>
      <c r="HJ90" s="90"/>
      <c r="HK90" s="90"/>
      <c r="HL90" s="90"/>
      <c r="HM90" s="90"/>
      <c r="HN90" s="90"/>
      <c r="HO90" s="90"/>
      <c r="HP90" s="90"/>
      <c r="HQ90" s="90"/>
      <c r="HR90" s="90"/>
      <c r="HS90" s="90"/>
      <c r="HT90" s="90"/>
      <c r="HU90" s="90"/>
      <c r="HV90" s="90"/>
      <c r="HW90" s="90"/>
      <c r="HX90" s="90"/>
    </row>
    <row r="91" spans="1:232" s="101" customFormat="1" ht="12">
      <c r="A91" s="90" t="s">
        <v>567</v>
      </c>
      <c r="B91" s="91">
        <v>337</v>
      </c>
      <c r="C91" s="91" t="s">
        <v>175</v>
      </c>
      <c r="D91" s="92" t="s">
        <v>60</v>
      </c>
      <c r="E91" s="93">
        <v>74</v>
      </c>
      <c r="F91" s="92" t="s">
        <v>68</v>
      </c>
      <c r="G91" s="94">
        <v>6.3</v>
      </c>
      <c r="H91" s="92" t="s">
        <v>238</v>
      </c>
      <c r="I91" s="94">
        <v>19.5</v>
      </c>
      <c r="J91" s="95">
        <v>50250</v>
      </c>
      <c r="K91" s="95">
        <f t="shared" si="6"/>
        <v>1046931</v>
      </c>
      <c r="L91" s="95">
        <v>6233</v>
      </c>
      <c r="M91" s="95">
        <v>1053164</v>
      </c>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c r="BA91" s="90"/>
      <c r="BB91" s="90"/>
      <c r="BC91" s="90"/>
      <c r="BD91" s="90"/>
      <c r="BE91" s="90"/>
      <c r="BF91" s="90"/>
      <c r="BG91" s="90"/>
      <c r="BH91" s="90"/>
      <c r="BI91" s="90"/>
      <c r="BJ91" s="90"/>
      <c r="BK91" s="90"/>
      <c r="BL91" s="90"/>
      <c r="BM91" s="90"/>
      <c r="BN91" s="90"/>
      <c r="BO91" s="90"/>
      <c r="BP91" s="90"/>
      <c r="BQ91" s="90"/>
      <c r="BR91" s="90"/>
      <c r="BS91" s="90"/>
      <c r="BT91" s="90"/>
      <c r="BU91" s="90"/>
      <c r="BV91" s="90"/>
      <c r="BW91" s="90"/>
      <c r="BX91" s="90"/>
      <c r="BY91" s="90"/>
      <c r="BZ91" s="90"/>
      <c r="CA91" s="90"/>
      <c r="CB91" s="90"/>
      <c r="CC91" s="90"/>
      <c r="CD91" s="90"/>
      <c r="CE91" s="90"/>
      <c r="CF91" s="90"/>
      <c r="CG91" s="90"/>
      <c r="CH91" s="90"/>
      <c r="CI91" s="90"/>
      <c r="CJ91" s="90"/>
      <c r="CK91" s="90"/>
      <c r="CL91" s="90"/>
      <c r="CM91" s="90"/>
      <c r="CN91" s="90"/>
      <c r="CO91" s="90"/>
      <c r="CP91" s="90"/>
      <c r="CQ91" s="90"/>
      <c r="CR91" s="90"/>
      <c r="CS91" s="90"/>
      <c r="CT91" s="90"/>
      <c r="CU91" s="90"/>
      <c r="CV91" s="90"/>
      <c r="CW91" s="90"/>
      <c r="CX91" s="90"/>
      <c r="CY91" s="90"/>
      <c r="CZ91" s="90"/>
      <c r="DA91" s="90"/>
      <c r="DB91" s="90"/>
      <c r="DC91" s="90"/>
      <c r="DD91" s="90"/>
      <c r="DE91" s="90"/>
      <c r="DF91" s="90"/>
      <c r="DG91" s="90"/>
      <c r="DH91" s="90"/>
      <c r="DI91" s="90"/>
      <c r="DJ91" s="90"/>
      <c r="DK91" s="90"/>
      <c r="DL91" s="90"/>
      <c r="DM91" s="90"/>
      <c r="DN91" s="90"/>
      <c r="DO91" s="90"/>
      <c r="DP91" s="90"/>
      <c r="DQ91" s="90"/>
      <c r="DR91" s="90"/>
      <c r="DS91" s="90"/>
      <c r="DT91" s="90"/>
      <c r="DU91" s="90"/>
      <c r="DV91" s="90"/>
      <c r="DW91" s="90"/>
      <c r="DX91" s="90"/>
      <c r="DY91" s="90"/>
      <c r="DZ91" s="90"/>
      <c r="EA91" s="90"/>
      <c r="EB91" s="90"/>
      <c r="EC91" s="90"/>
      <c r="ED91" s="90"/>
      <c r="EE91" s="90"/>
      <c r="EF91" s="90"/>
      <c r="EG91" s="90"/>
      <c r="EH91" s="90"/>
      <c r="EI91" s="90"/>
      <c r="EJ91" s="90"/>
      <c r="EK91" s="90"/>
      <c r="EL91" s="90"/>
      <c r="EM91" s="90"/>
      <c r="EN91" s="90"/>
      <c r="EO91" s="90"/>
      <c r="EP91" s="90"/>
      <c r="EQ91" s="90"/>
      <c r="ER91" s="90"/>
      <c r="ES91" s="90"/>
      <c r="ET91" s="90"/>
      <c r="EU91" s="90"/>
      <c r="EV91" s="90"/>
      <c r="EW91" s="90"/>
      <c r="EX91" s="90"/>
      <c r="EY91" s="90"/>
      <c r="EZ91" s="90"/>
      <c r="FA91" s="90"/>
      <c r="FB91" s="90"/>
      <c r="FC91" s="90"/>
      <c r="FD91" s="90"/>
      <c r="FE91" s="90"/>
      <c r="FF91" s="90"/>
      <c r="FG91" s="90"/>
      <c r="FH91" s="90"/>
      <c r="FI91" s="90"/>
      <c r="FJ91" s="90"/>
      <c r="FK91" s="90"/>
      <c r="FL91" s="90"/>
      <c r="FM91" s="90"/>
      <c r="FN91" s="90"/>
      <c r="FO91" s="90"/>
      <c r="FP91" s="90"/>
      <c r="FQ91" s="90"/>
      <c r="FR91" s="90"/>
      <c r="FS91" s="90"/>
      <c r="FT91" s="90"/>
      <c r="FU91" s="90"/>
      <c r="FV91" s="90"/>
      <c r="FW91" s="90"/>
      <c r="FX91" s="90"/>
      <c r="FY91" s="90"/>
      <c r="FZ91" s="90"/>
      <c r="GA91" s="90"/>
      <c r="GB91" s="90"/>
      <c r="GC91" s="90"/>
      <c r="GD91" s="90"/>
      <c r="GE91" s="90"/>
      <c r="GF91" s="90"/>
      <c r="GG91" s="90"/>
      <c r="GH91" s="90"/>
      <c r="GI91" s="90"/>
      <c r="GJ91" s="90"/>
      <c r="GK91" s="90"/>
      <c r="GL91" s="90"/>
      <c r="GM91" s="90"/>
      <c r="GN91" s="90"/>
      <c r="GO91" s="90"/>
      <c r="GP91" s="90"/>
      <c r="GQ91" s="90"/>
      <c r="GR91" s="90"/>
      <c r="GS91" s="90"/>
      <c r="GT91" s="90"/>
      <c r="GU91" s="90"/>
      <c r="GV91" s="90"/>
      <c r="GW91" s="90"/>
      <c r="GX91" s="90"/>
      <c r="GY91" s="90"/>
      <c r="GZ91" s="90"/>
      <c r="HA91" s="90"/>
      <c r="HB91" s="90"/>
      <c r="HC91" s="90"/>
      <c r="HD91" s="90"/>
      <c r="HE91" s="90"/>
      <c r="HF91" s="90"/>
      <c r="HG91" s="90"/>
      <c r="HH91" s="90"/>
      <c r="HI91" s="90"/>
      <c r="HJ91" s="90"/>
      <c r="HK91" s="90"/>
      <c r="HL91" s="90"/>
      <c r="HM91" s="90"/>
      <c r="HN91" s="90"/>
      <c r="HO91" s="90"/>
      <c r="HP91" s="90"/>
      <c r="HQ91" s="90"/>
      <c r="HR91" s="90"/>
      <c r="HS91" s="90"/>
      <c r="HT91" s="90"/>
      <c r="HU91" s="90"/>
      <c r="HV91" s="90"/>
      <c r="HW91" s="90"/>
      <c r="HX91" s="90"/>
    </row>
    <row r="92" spans="1:232" s="101" customFormat="1" ht="12">
      <c r="A92" s="90" t="s">
        <v>568</v>
      </c>
      <c r="B92" s="91">
        <v>337</v>
      </c>
      <c r="C92" s="91" t="s">
        <v>175</v>
      </c>
      <c r="D92" s="92" t="s">
        <v>60</v>
      </c>
      <c r="E92" s="93">
        <v>38</v>
      </c>
      <c r="F92" s="92" t="s">
        <v>70</v>
      </c>
      <c r="G92" s="94">
        <v>7</v>
      </c>
      <c r="H92" s="92" t="s">
        <v>238</v>
      </c>
      <c r="I92" s="94">
        <v>19.75</v>
      </c>
      <c r="J92" s="95">
        <v>38000</v>
      </c>
      <c r="K92" s="95">
        <f t="shared" si="6"/>
        <v>791709</v>
      </c>
      <c r="L92" s="95">
        <v>424676</v>
      </c>
      <c r="M92" s="95">
        <v>1216385</v>
      </c>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c r="BB92" s="90"/>
      <c r="BC92" s="90"/>
      <c r="BD92" s="90"/>
      <c r="BE92" s="90"/>
      <c r="BF92" s="90"/>
      <c r="BG92" s="90"/>
      <c r="BH92" s="90"/>
      <c r="BI92" s="90"/>
      <c r="BJ92" s="90"/>
      <c r="BK92" s="90"/>
      <c r="BL92" s="90"/>
      <c r="BM92" s="90"/>
      <c r="BN92" s="90"/>
      <c r="BO92" s="90"/>
      <c r="BP92" s="90"/>
      <c r="BQ92" s="90"/>
      <c r="BR92" s="90"/>
      <c r="BS92" s="90"/>
      <c r="BT92" s="90"/>
      <c r="BU92" s="90"/>
      <c r="BV92" s="90"/>
      <c r="BW92" s="90"/>
      <c r="BX92" s="90"/>
      <c r="BY92" s="90"/>
      <c r="BZ92" s="90"/>
      <c r="CA92" s="90"/>
      <c r="CB92" s="90"/>
      <c r="CC92" s="90"/>
      <c r="CD92" s="90"/>
      <c r="CE92" s="90"/>
      <c r="CF92" s="90"/>
      <c r="CG92" s="90"/>
      <c r="CH92" s="90"/>
      <c r="CI92" s="90"/>
      <c r="CJ92" s="90"/>
      <c r="CK92" s="90"/>
      <c r="CL92" s="90"/>
      <c r="CM92" s="90"/>
      <c r="CN92" s="90"/>
      <c r="CO92" s="90"/>
      <c r="CP92" s="90"/>
      <c r="CQ92" s="90"/>
      <c r="CR92" s="90"/>
      <c r="CS92" s="90"/>
      <c r="CT92" s="90"/>
      <c r="CU92" s="90"/>
      <c r="CV92" s="90"/>
      <c r="CW92" s="90"/>
      <c r="CX92" s="90"/>
      <c r="CY92" s="90"/>
      <c r="CZ92" s="90"/>
      <c r="DA92" s="90"/>
      <c r="DB92" s="90"/>
      <c r="DC92" s="90"/>
      <c r="DD92" s="90"/>
      <c r="DE92" s="90"/>
      <c r="DF92" s="90"/>
      <c r="DG92" s="90"/>
      <c r="DH92" s="90"/>
      <c r="DI92" s="90"/>
      <c r="DJ92" s="90"/>
      <c r="DK92" s="90"/>
      <c r="DL92" s="90"/>
      <c r="DM92" s="90"/>
      <c r="DN92" s="90"/>
      <c r="DO92" s="90"/>
      <c r="DP92" s="90"/>
      <c r="DQ92" s="90"/>
      <c r="DR92" s="90"/>
      <c r="DS92" s="90"/>
      <c r="DT92" s="90"/>
      <c r="DU92" s="90"/>
      <c r="DV92" s="90"/>
      <c r="DW92" s="90"/>
      <c r="DX92" s="90"/>
      <c r="DY92" s="90"/>
      <c r="DZ92" s="90"/>
      <c r="EA92" s="90"/>
      <c r="EB92" s="90"/>
      <c r="EC92" s="90"/>
      <c r="ED92" s="90"/>
      <c r="EE92" s="90"/>
      <c r="EF92" s="90"/>
      <c r="EG92" s="90"/>
      <c r="EH92" s="90"/>
      <c r="EI92" s="90"/>
      <c r="EJ92" s="90"/>
      <c r="EK92" s="90"/>
      <c r="EL92" s="90"/>
      <c r="EM92" s="90"/>
      <c r="EN92" s="90"/>
      <c r="EO92" s="90"/>
      <c r="EP92" s="90"/>
      <c r="EQ92" s="90"/>
      <c r="ER92" s="90"/>
      <c r="ES92" s="90"/>
      <c r="ET92" s="90"/>
      <c r="EU92" s="90"/>
      <c r="EV92" s="90"/>
      <c r="EW92" s="90"/>
      <c r="EX92" s="90"/>
      <c r="EY92" s="90"/>
      <c r="EZ92" s="90"/>
      <c r="FA92" s="90"/>
      <c r="FB92" s="90"/>
      <c r="FC92" s="90"/>
      <c r="FD92" s="90"/>
      <c r="FE92" s="90"/>
      <c r="FF92" s="90"/>
      <c r="FG92" s="90"/>
      <c r="FH92" s="90"/>
      <c r="FI92" s="90"/>
      <c r="FJ92" s="90"/>
      <c r="FK92" s="90"/>
      <c r="FL92" s="90"/>
      <c r="FM92" s="90"/>
      <c r="FN92" s="90"/>
      <c r="FO92" s="90"/>
      <c r="FP92" s="90"/>
      <c r="FQ92" s="90"/>
      <c r="FR92" s="90"/>
      <c r="FS92" s="90"/>
      <c r="FT92" s="90"/>
      <c r="FU92" s="90"/>
      <c r="FV92" s="90"/>
      <c r="FW92" s="90"/>
      <c r="FX92" s="90"/>
      <c r="FY92" s="90"/>
      <c r="FZ92" s="90"/>
      <c r="GA92" s="90"/>
      <c r="GB92" s="90"/>
      <c r="GC92" s="90"/>
      <c r="GD92" s="90"/>
      <c r="GE92" s="90"/>
      <c r="GF92" s="90"/>
      <c r="GG92" s="90"/>
      <c r="GH92" s="90"/>
      <c r="GI92" s="90"/>
      <c r="GJ92" s="90"/>
      <c r="GK92" s="90"/>
      <c r="GL92" s="90"/>
      <c r="GM92" s="90"/>
      <c r="GN92" s="90"/>
      <c r="GO92" s="90"/>
      <c r="GP92" s="90"/>
      <c r="GQ92" s="90"/>
      <c r="GR92" s="90"/>
      <c r="GS92" s="90"/>
      <c r="GT92" s="90"/>
      <c r="GU92" s="90"/>
      <c r="GV92" s="90"/>
      <c r="GW92" s="90"/>
      <c r="GX92" s="90"/>
      <c r="GY92" s="90"/>
      <c r="GZ92" s="90"/>
      <c r="HA92" s="90"/>
      <c r="HB92" s="90"/>
      <c r="HC92" s="90"/>
      <c r="HD92" s="90"/>
      <c r="HE92" s="90"/>
      <c r="HF92" s="90"/>
      <c r="HG92" s="90"/>
      <c r="HH92" s="90"/>
      <c r="HI92" s="90"/>
      <c r="HJ92" s="90"/>
      <c r="HK92" s="90"/>
      <c r="HL92" s="90"/>
      <c r="HM92" s="90"/>
      <c r="HN92" s="90"/>
      <c r="HO92" s="90"/>
      <c r="HP92" s="90"/>
      <c r="HQ92" s="90"/>
      <c r="HR92" s="90"/>
      <c r="HS92" s="90"/>
      <c r="HT92" s="90"/>
      <c r="HU92" s="90"/>
      <c r="HV92" s="90"/>
      <c r="HW92" s="90"/>
      <c r="HX92" s="90"/>
    </row>
    <row r="93" spans="1:232" s="110" customFormat="1" ht="12">
      <c r="A93" s="90" t="s">
        <v>570</v>
      </c>
      <c r="B93" s="91">
        <v>337</v>
      </c>
      <c r="C93" s="91" t="s">
        <v>262</v>
      </c>
      <c r="D93" s="92" t="s">
        <v>60</v>
      </c>
      <c r="E93" s="93">
        <v>539</v>
      </c>
      <c r="F93" s="92" t="s">
        <v>252</v>
      </c>
      <c r="G93" s="94">
        <v>5</v>
      </c>
      <c r="H93" s="91" t="s">
        <v>240</v>
      </c>
      <c r="I93" s="94">
        <v>19.5</v>
      </c>
      <c r="J93" s="95">
        <v>398810</v>
      </c>
      <c r="K93" s="95">
        <f t="shared" si="6"/>
        <v>8308987</v>
      </c>
      <c r="L93" s="95">
        <v>73521</v>
      </c>
      <c r="M93" s="95">
        <v>8382508</v>
      </c>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90"/>
      <c r="BB93" s="90"/>
      <c r="BC93" s="90"/>
      <c r="BD93" s="90"/>
      <c r="BE93" s="90"/>
      <c r="BF93" s="90"/>
      <c r="BG93" s="90"/>
      <c r="BH93" s="90"/>
      <c r="BI93" s="90"/>
      <c r="BJ93" s="90"/>
      <c r="BK93" s="90"/>
      <c r="BL93" s="90"/>
      <c r="BM93" s="90"/>
      <c r="BN93" s="90"/>
      <c r="BO93" s="90"/>
      <c r="BP93" s="90"/>
      <c r="BQ93" s="90"/>
      <c r="BR93" s="90"/>
      <c r="BS93" s="90"/>
      <c r="BT93" s="90"/>
      <c r="BU93" s="90"/>
      <c r="BV93" s="90"/>
      <c r="BW93" s="90"/>
      <c r="BX93" s="90"/>
      <c r="BY93" s="90"/>
      <c r="BZ93" s="90"/>
      <c r="CA93" s="90"/>
      <c r="CB93" s="90"/>
      <c r="CC93" s="90"/>
      <c r="CD93" s="90"/>
      <c r="CE93" s="90"/>
      <c r="CF93" s="90"/>
      <c r="CG93" s="90"/>
      <c r="CH93" s="90"/>
      <c r="CI93" s="90"/>
      <c r="CJ93" s="90"/>
      <c r="CK93" s="90"/>
      <c r="CL93" s="90"/>
      <c r="CM93" s="90"/>
      <c r="CN93" s="90"/>
      <c r="CO93" s="90"/>
      <c r="CP93" s="90"/>
      <c r="CQ93" s="90"/>
      <c r="CR93" s="90"/>
      <c r="CS93" s="90"/>
      <c r="CT93" s="90"/>
      <c r="CU93" s="90"/>
      <c r="CV93" s="90"/>
      <c r="CW93" s="90"/>
      <c r="CX93" s="90"/>
      <c r="CY93" s="90"/>
      <c r="CZ93" s="90"/>
      <c r="DA93" s="90"/>
      <c r="DB93" s="90"/>
      <c r="DC93" s="90"/>
      <c r="DD93" s="90"/>
      <c r="DE93" s="90"/>
      <c r="DF93" s="90"/>
      <c r="DG93" s="90"/>
      <c r="DH93" s="90"/>
      <c r="DI93" s="90"/>
      <c r="DJ93" s="90"/>
      <c r="DK93" s="90"/>
      <c r="DL93" s="90"/>
      <c r="DM93" s="90"/>
      <c r="DN93" s="90"/>
      <c r="DO93" s="90"/>
      <c r="DP93" s="90"/>
      <c r="DQ93" s="90"/>
      <c r="DR93" s="90"/>
      <c r="DS93" s="90"/>
      <c r="DT93" s="90"/>
      <c r="DU93" s="90"/>
      <c r="DV93" s="90"/>
      <c r="DW93" s="90"/>
      <c r="DX93" s="90"/>
      <c r="DY93" s="90"/>
      <c r="DZ93" s="90"/>
      <c r="EA93" s="90"/>
      <c r="EB93" s="90"/>
      <c r="EC93" s="90"/>
      <c r="ED93" s="90"/>
      <c r="EE93" s="90"/>
      <c r="EF93" s="90"/>
      <c r="EG93" s="90"/>
      <c r="EH93" s="90"/>
      <c r="EI93" s="90"/>
      <c r="EJ93" s="90"/>
      <c r="EK93" s="90"/>
      <c r="EL93" s="90"/>
      <c r="EM93" s="90"/>
      <c r="EN93" s="90"/>
      <c r="EO93" s="90"/>
      <c r="EP93" s="90"/>
      <c r="EQ93" s="90"/>
      <c r="ER93" s="90"/>
      <c r="ES93" s="90"/>
      <c r="ET93" s="90"/>
      <c r="EU93" s="90"/>
      <c r="EV93" s="90"/>
      <c r="EW93" s="90"/>
      <c r="EX93" s="90"/>
      <c r="EY93" s="90"/>
      <c r="EZ93" s="90"/>
      <c r="FA93" s="90"/>
      <c r="FB93" s="90"/>
      <c r="FC93" s="90"/>
      <c r="FD93" s="90"/>
      <c r="FE93" s="90"/>
      <c r="FF93" s="90"/>
      <c r="FG93" s="90"/>
      <c r="FH93" s="90"/>
      <c r="FI93" s="90"/>
      <c r="FJ93" s="90"/>
      <c r="FK93" s="90"/>
      <c r="FL93" s="90"/>
      <c r="FM93" s="90"/>
      <c r="FN93" s="90"/>
      <c r="FO93" s="90"/>
      <c r="FP93" s="90"/>
      <c r="FQ93" s="90"/>
      <c r="FR93" s="90"/>
      <c r="FS93" s="90"/>
      <c r="FT93" s="90"/>
      <c r="FU93" s="90"/>
      <c r="FV93" s="90"/>
      <c r="FW93" s="90"/>
      <c r="FX93" s="90"/>
      <c r="FY93" s="90"/>
      <c r="FZ93" s="90"/>
      <c r="GA93" s="90"/>
      <c r="GB93" s="90"/>
      <c r="GC93" s="90"/>
      <c r="GD93" s="90"/>
      <c r="GE93" s="90"/>
      <c r="GF93" s="90"/>
      <c r="GG93" s="90"/>
      <c r="GH93" s="90"/>
      <c r="GI93" s="90"/>
      <c r="GJ93" s="90"/>
      <c r="GK93" s="90"/>
      <c r="GL93" s="90"/>
      <c r="GM93" s="90"/>
      <c r="GN93" s="90"/>
      <c r="GO93" s="90"/>
      <c r="GP93" s="90"/>
      <c r="GQ93" s="90"/>
      <c r="GR93" s="90"/>
      <c r="GS93" s="90"/>
      <c r="GT93" s="90"/>
      <c r="GU93" s="90"/>
      <c r="GV93" s="90"/>
      <c r="GW93" s="90"/>
      <c r="GX93" s="90"/>
      <c r="GY93" s="90"/>
      <c r="GZ93" s="90"/>
      <c r="HA93" s="90"/>
      <c r="HB93" s="90"/>
      <c r="HC93" s="90"/>
      <c r="HD93" s="90"/>
      <c r="HE93" s="90"/>
      <c r="HF93" s="90"/>
      <c r="HG93" s="90"/>
      <c r="HH93" s="90"/>
      <c r="HI93" s="90"/>
      <c r="HJ93" s="90"/>
      <c r="HK93" s="90"/>
      <c r="HL93" s="90"/>
      <c r="HM93" s="90"/>
      <c r="HN93" s="90"/>
      <c r="HO93" s="90"/>
      <c r="HP93" s="90"/>
      <c r="HQ93" s="90"/>
      <c r="HR93" s="90"/>
      <c r="HS93" s="90"/>
      <c r="HT93" s="90"/>
      <c r="HU93" s="90"/>
      <c r="HV93" s="90"/>
      <c r="HW93" s="90"/>
      <c r="HX93" s="90"/>
    </row>
    <row r="94" spans="1:232" s="110" customFormat="1" ht="12">
      <c r="A94" s="90" t="s">
        <v>570</v>
      </c>
      <c r="B94" s="91">
        <v>337</v>
      </c>
      <c r="C94" s="91" t="s">
        <v>262</v>
      </c>
      <c r="D94" s="92" t="s">
        <v>60</v>
      </c>
      <c r="E94" s="93">
        <v>40</v>
      </c>
      <c r="F94" s="92" t="s">
        <v>253</v>
      </c>
      <c r="G94" s="94">
        <v>7.5</v>
      </c>
      <c r="H94" s="91" t="s">
        <v>240</v>
      </c>
      <c r="I94" s="94">
        <v>19.75</v>
      </c>
      <c r="J94" s="95">
        <v>40000</v>
      </c>
      <c r="K94" s="95">
        <f t="shared" si="6"/>
        <v>833378</v>
      </c>
      <c r="L94" s="95">
        <v>378769</v>
      </c>
      <c r="M94" s="95">
        <v>1212147</v>
      </c>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90"/>
      <c r="BA94" s="90"/>
      <c r="BB94" s="90"/>
      <c r="BC94" s="90"/>
      <c r="BD94" s="90"/>
      <c r="BE94" s="90"/>
      <c r="BF94" s="90"/>
      <c r="BG94" s="90"/>
      <c r="BH94" s="90"/>
      <c r="BI94" s="90"/>
      <c r="BJ94" s="90"/>
      <c r="BK94" s="90"/>
      <c r="BL94" s="90"/>
      <c r="BM94" s="90"/>
      <c r="BN94" s="90"/>
      <c r="BO94" s="90"/>
      <c r="BP94" s="90"/>
      <c r="BQ94" s="90"/>
      <c r="BR94" s="90"/>
      <c r="BS94" s="90"/>
      <c r="BT94" s="90"/>
      <c r="BU94" s="90"/>
      <c r="BV94" s="90"/>
      <c r="BW94" s="90"/>
      <c r="BX94" s="90"/>
      <c r="BY94" s="90"/>
      <c r="BZ94" s="90"/>
      <c r="CA94" s="90"/>
      <c r="CB94" s="90"/>
      <c r="CC94" s="90"/>
      <c r="CD94" s="90"/>
      <c r="CE94" s="90"/>
      <c r="CF94" s="90"/>
      <c r="CG94" s="90"/>
      <c r="CH94" s="90"/>
      <c r="CI94" s="90"/>
      <c r="CJ94" s="90"/>
      <c r="CK94" s="90"/>
      <c r="CL94" s="90"/>
      <c r="CM94" s="90"/>
      <c r="CN94" s="90"/>
      <c r="CO94" s="90"/>
      <c r="CP94" s="90"/>
      <c r="CQ94" s="90"/>
      <c r="CR94" s="90"/>
      <c r="CS94" s="90"/>
      <c r="CT94" s="90"/>
      <c r="CU94" s="90"/>
      <c r="CV94" s="90"/>
      <c r="CW94" s="90"/>
      <c r="CX94" s="90"/>
      <c r="CY94" s="90"/>
      <c r="CZ94" s="90"/>
      <c r="DA94" s="90"/>
      <c r="DB94" s="90"/>
      <c r="DC94" s="90"/>
      <c r="DD94" s="90"/>
      <c r="DE94" s="90"/>
      <c r="DF94" s="90"/>
      <c r="DG94" s="90"/>
      <c r="DH94" s="90"/>
      <c r="DI94" s="90"/>
      <c r="DJ94" s="90"/>
      <c r="DK94" s="90"/>
      <c r="DL94" s="90"/>
      <c r="DM94" s="90"/>
      <c r="DN94" s="90"/>
      <c r="DO94" s="90"/>
      <c r="DP94" s="90"/>
      <c r="DQ94" s="90"/>
      <c r="DR94" s="90"/>
      <c r="DS94" s="90"/>
      <c r="DT94" s="90"/>
      <c r="DU94" s="90"/>
      <c r="DV94" s="90"/>
      <c r="DW94" s="90"/>
      <c r="DX94" s="90"/>
      <c r="DY94" s="90"/>
      <c r="DZ94" s="90"/>
      <c r="EA94" s="90"/>
      <c r="EB94" s="90"/>
      <c r="EC94" s="90"/>
      <c r="ED94" s="90"/>
      <c r="EE94" s="90"/>
      <c r="EF94" s="90"/>
      <c r="EG94" s="90"/>
      <c r="EH94" s="90"/>
      <c r="EI94" s="90"/>
      <c r="EJ94" s="90"/>
      <c r="EK94" s="90"/>
      <c r="EL94" s="90"/>
      <c r="EM94" s="90"/>
      <c r="EN94" s="90"/>
      <c r="EO94" s="90"/>
      <c r="EP94" s="90"/>
      <c r="EQ94" s="90"/>
      <c r="ER94" s="90"/>
      <c r="ES94" s="90"/>
      <c r="ET94" s="90"/>
      <c r="EU94" s="90"/>
      <c r="EV94" s="90"/>
      <c r="EW94" s="90"/>
      <c r="EX94" s="90"/>
      <c r="EY94" s="90"/>
      <c r="EZ94" s="90"/>
      <c r="FA94" s="90"/>
      <c r="FB94" s="90"/>
      <c r="FC94" s="90"/>
      <c r="FD94" s="90"/>
      <c r="FE94" s="90"/>
      <c r="FF94" s="90"/>
      <c r="FG94" s="90"/>
      <c r="FH94" s="90"/>
      <c r="FI94" s="90"/>
      <c r="FJ94" s="90"/>
      <c r="FK94" s="90"/>
      <c r="FL94" s="90"/>
      <c r="FM94" s="90"/>
      <c r="FN94" s="90"/>
      <c r="FO94" s="90"/>
      <c r="FP94" s="90"/>
      <c r="FQ94" s="90"/>
      <c r="FR94" s="90"/>
      <c r="FS94" s="90"/>
      <c r="FT94" s="90"/>
      <c r="FU94" s="90"/>
      <c r="FV94" s="90"/>
      <c r="FW94" s="90"/>
      <c r="FX94" s="90"/>
      <c r="FY94" s="90"/>
      <c r="FZ94" s="90"/>
      <c r="GA94" s="90"/>
      <c r="GB94" s="90"/>
      <c r="GC94" s="90"/>
      <c r="GD94" s="90"/>
      <c r="GE94" s="90"/>
      <c r="GF94" s="90"/>
      <c r="GG94" s="90"/>
      <c r="GH94" s="90"/>
      <c r="GI94" s="90"/>
      <c r="GJ94" s="90"/>
      <c r="GK94" s="90"/>
      <c r="GL94" s="90"/>
      <c r="GM94" s="90"/>
      <c r="GN94" s="90"/>
      <c r="GO94" s="90"/>
      <c r="GP94" s="90"/>
      <c r="GQ94" s="90"/>
      <c r="GR94" s="90"/>
      <c r="GS94" s="90"/>
      <c r="GT94" s="90"/>
      <c r="GU94" s="90"/>
      <c r="GV94" s="90"/>
      <c r="GW94" s="90"/>
      <c r="GX94" s="90"/>
      <c r="GY94" s="90"/>
      <c r="GZ94" s="90"/>
      <c r="HA94" s="90"/>
      <c r="HB94" s="90"/>
      <c r="HC94" s="90"/>
      <c r="HD94" s="90"/>
      <c r="HE94" s="90"/>
      <c r="HF94" s="90"/>
      <c r="HG94" s="90"/>
      <c r="HH94" s="90"/>
      <c r="HI94" s="90"/>
      <c r="HJ94" s="90"/>
      <c r="HK94" s="90"/>
      <c r="HL94" s="90"/>
      <c r="HM94" s="90"/>
      <c r="HN94" s="90"/>
      <c r="HO94" s="90"/>
      <c r="HP94" s="90"/>
      <c r="HQ94" s="90"/>
      <c r="HR94" s="90"/>
      <c r="HS94" s="90"/>
      <c r="HT94" s="90"/>
      <c r="HU94" s="90"/>
      <c r="HV94" s="90"/>
      <c r="HW94" s="90"/>
      <c r="HX94" s="90"/>
    </row>
    <row r="95" spans="1:14" s="101" customFormat="1" ht="12">
      <c r="A95" s="90" t="s">
        <v>571</v>
      </c>
      <c r="B95" s="91">
        <v>337</v>
      </c>
      <c r="C95" s="91" t="s">
        <v>291</v>
      </c>
      <c r="D95" s="92" t="s">
        <v>60</v>
      </c>
      <c r="E95" s="93">
        <v>512</v>
      </c>
      <c r="F95" s="92" t="s">
        <v>550</v>
      </c>
      <c r="G95" s="94">
        <v>4.5</v>
      </c>
      <c r="H95" s="92" t="s">
        <v>238</v>
      </c>
      <c r="I95" s="94">
        <v>19.5</v>
      </c>
      <c r="J95" s="95">
        <v>401328</v>
      </c>
      <c r="K95" s="95">
        <f t="shared" si="6"/>
        <v>8361448</v>
      </c>
      <c r="L95" s="95">
        <v>35837</v>
      </c>
      <c r="M95" s="95">
        <v>8397285</v>
      </c>
      <c r="N95" s="96"/>
    </row>
    <row r="96" spans="1:14" s="101" customFormat="1" ht="12">
      <c r="A96" s="90" t="s">
        <v>571</v>
      </c>
      <c r="B96" s="91">
        <v>337</v>
      </c>
      <c r="C96" s="91" t="s">
        <v>291</v>
      </c>
      <c r="D96" s="92" t="s">
        <v>60</v>
      </c>
      <c r="E96" s="93">
        <v>45</v>
      </c>
      <c r="F96" s="92" t="s">
        <v>551</v>
      </c>
      <c r="G96" s="94">
        <v>8</v>
      </c>
      <c r="H96" s="92" t="s">
        <v>238</v>
      </c>
      <c r="I96" s="94">
        <v>19.75</v>
      </c>
      <c r="J96" s="95">
        <v>45000</v>
      </c>
      <c r="K96" s="95">
        <f t="shared" si="6"/>
        <v>937550</v>
      </c>
      <c r="L96" s="95">
        <v>372522</v>
      </c>
      <c r="M96" s="95">
        <v>1310072</v>
      </c>
      <c r="N96" s="96"/>
    </row>
    <row r="97" spans="1:232" s="101" customFormat="1" ht="12">
      <c r="A97" s="90"/>
      <c r="B97" s="91"/>
      <c r="C97" s="91"/>
      <c r="D97" s="92"/>
      <c r="E97" s="93"/>
      <c r="F97" s="92"/>
      <c r="G97" s="94"/>
      <c r="H97" s="92"/>
      <c r="I97" s="94"/>
      <c r="J97" s="95"/>
      <c r="K97" s="95"/>
      <c r="L97" s="95"/>
      <c r="M97" s="95"/>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c r="BB97" s="90"/>
      <c r="BC97" s="90"/>
      <c r="BD97" s="90"/>
      <c r="BE97" s="90"/>
      <c r="BF97" s="90"/>
      <c r="BG97" s="90"/>
      <c r="BH97" s="90"/>
      <c r="BI97" s="90"/>
      <c r="BJ97" s="90"/>
      <c r="BK97" s="90"/>
      <c r="BL97" s="90"/>
      <c r="BM97" s="90"/>
      <c r="BN97" s="90"/>
      <c r="BO97" s="90"/>
      <c r="BP97" s="90"/>
      <c r="BQ97" s="90"/>
      <c r="BR97" s="90"/>
      <c r="BS97" s="90"/>
      <c r="BT97" s="90"/>
      <c r="BU97" s="90"/>
      <c r="BV97" s="90"/>
      <c r="BW97" s="90"/>
      <c r="BX97" s="90"/>
      <c r="BY97" s="90"/>
      <c r="BZ97" s="90"/>
      <c r="CA97" s="90"/>
      <c r="CB97" s="90"/>
      <c r="CC97" s="90"/>
      <c r="CD97" s="90"/>
      <c r="CE97" s="90"/>
      <c r="CF97" s="90"/>
      <c r="CG97" s="90"/>
      <c r="CH97" s="90"/>
      <c r="CI97" s="90"/>
      <c r="CJ97" s="90"/>
      <c r="CK97" s="90"/>
      <c r="CL97" s="90"/>
      <c r="CM97" s="90"/>
      <c r="CN97" s="90"/>
      <c r="CO97" s="90"/>
      <c r="CP97" s="90"/>
      <c r="CQ97" s="90"/>
      <c r="CR97" s="90"/>
      <c r="CS97" s="90"/>
      <c r="CT97" s="90"/>
      <c r="CU97" s="90"/>
      <c r="CV97" s="90"/>
      <c r="CW97" s="90"/>
      <c r="CX97" s="90"/>
      <c r="CY97" s="90"/>
      <c r="CZ97" s="90"/>
      <c r="DA97" s="90"/>
      <c r="DB97" s="90"/>
      <c r="DC97" s="90"/>
      <c r="DD97" s="90"/>
      <c r="DE97" s="90"/>
      <c r="DF97" s="90"/>
      <c r="DG97" s="90"/>
      <c r="DH97" s="90"/>
      <c r="DI97" s="90"/>
      <c r="DJ97" s="90"/>
      <c r="DK97" s="90"/>
      <c r="DL97" s="90"/>
      <c r="DM97" s="90"/>
      <c r="DN97" s="90"/>
      <c r="DO97" s="90"/>
      <c r="DP97" s="90"/>
      <c r="DQ97" s="90"/>
      <c r="DR97" s="90"/>
      <c r="DS97" s="90"/>
      <c r="DT97" s="90"/>
      <c r="DU97" s="90"/>
      <c r="DV97" s="90"/>
      <c r="DW97" s="90"/>
      <c r="DX97" s="90"/>
      <c r="DY97" s="90"/>
      <c r="DZ97" s="90"/>
      <c r="EA97" s="90"/>
      <c r="EB97" s="90"/>
      <c r="EC97" s="90"/>
      <c r="ED97" s="90"/>
      <c r="EE97" s="90"/>
      <c r="EF97" s="90"/>
      <c r="EG97" s="90"/>
      <c r="EH97" s="90"/>
      <c r="EI97" s="90"/>
      <c r="EJ97" s="90"/>
      <c r="EK97" s="90"/>
      <c r="EL97" s="90"/>
      <c r="EM97" s="90"/>
      <c r="EN97" s="90"/>
      <c r="EO97" s="90"/>
      <c r="EP97" s="90"/>
      <c r="EQ97" s="90"/>
      <c r="ER97" s="90"/>
      <c r="ES97" s="90"/>
      <c r="ET97" s="90"/>
      <c r="EU97" s="90"/>
      <c r="EV97" s="90"/>
      <c r="EW97" s="90"/>
      <c r="EX97" s="90"/>
      <c r="EY97" s="90"/>
      <c r="EZ97" s="90"/>
      <c r="FA97" s="90"/>
      <c r="FB97" s="90"/>
      <c r="FC97" s="90"/>
      <c r="FD97" s="90"/>
      <c r="FE97" s="90"/>
      <c r="FF97" s="90"/>
      <c r="FG97" s="90"/>
      <c r="FH97" s="90"/>
      <c r="FI97" s="90"/>
      <c r="FJ97" s="90"/>
      <c r="FK97" s="90"/>
      <c r="FL97" s="90"/>
      <c r="FM97" s="90"/>
      <c r="FN97" s="90"/>
      <c r="FO97" s="90"/>
      <c r="FP97" s="90"/>
      <c r="FQ97" s="90"/>
      <c r="FR97" s="90"/>
      <c r="FS97" s="90"/>
      <c r="FT97" s="90"/>
      <c r="FU97" s="90"/>
      <c r="FV97" s="90"/>
      <c r="FW97" s="90"/>
      <c r="FX97" s="90"/>
      <c r="FY97" s="90"/>
      <c r="FZ97" s="90"/>
      <c r="GA97" s="90"/>
      <c r="GB97" s="90"/>
      <c r="GC97" s="90"/>
      <c r="GD97" s="90"/>
      <c r="GE97" s="90"/>
      <c r="GF97" s="90"/>
      <c r="GG97" s="90"/>
      <c r="GH97" s="90"/>
      <c r="GI97" s="90"/>
      <c r="GJ97" s="90"/>
      <c r="GK97" s="90"/>
      <c r="GL97" s="90"/>
      <c r="GM97" s="90"/>
      <c r="GN97" s="90"/>
      <c r="GO97" s="90"/>
      <c r="GP97" s="90"/>
      <c r="GQ97" s="90"/>
      <c r="GR97" s="90"/>
      <c r="GS97" s="90"/>
      <c r="GT97" s="90"/>
      <c r="GU97" s="90"/>
      <c r="GV97" s="90"/>
      <c r="GW97" s="90"/>
      <c r="GX97" s="90"/>
      <c r="GY97" s="90"/>
      <c r="GZ97" s="90"/>
      <c r="HA97" s="90"/>
      <c r="HB97" s="90"/>
      <c r="HC97" s="90"/>
      <c r="HD97" s="90"/>
      <c r="HE97" s="90"/>
      <c r="HF97" s="90"/>
      <c r="HG97" s="90"/>
      <c r="HH97" s="90"/>
      <c r="HI97" s="90"/>
      <c r="HJ97" s="90"/>
      <c r="HK97" s="90"/>
      <c r="HL97" s="90"/>
      <c r="HM97" s="90"/>
      <c r="HN97" s="90"/>
      <c r="HO97" s="90"/>
      <c r="HP97" s="90"/>
      <c r="HQ97" s="90"/>
      <c r="HR97" s="90"/>
      <c r="HS97" s="90"/>
      <c r="HT97" s="90"/>
      <c r="HU97" s="90"/>
      <c r="HV97" s="90"/>
      <c r="HW97" s="90"/>
      <c r="HX97" s="90"/>
    </row>
    <row r="98" spans="1:14" s="101" customFormat="1" ht="12">
      <c r="A98" s="90" t="s">
        <v>658</v>
      </c>
      <c r="B98" s="91">
        <v>341</v>
      </c>
      <c r="C98" s="91" t="s">
        <v>176</v>
      </c>
      <c r="D98" s="92" t="s">
        <v>60</v>
      </c>
      <c r="E98" s="93">
        <v>320</v>
      </c>
      <c r="F98" s="92" t="s">
        <v>180</v>
      </c>
      <c r="G98" s="94">
        <v>5.8</v>
      </c>
      <c r="H98" s="92" t="s">
        <v>237</v>
      </c>
      <c r="I98" s="94">
        <v>23.75</v>
      </c>
      <c r="J98" s="95">
        <v>179668</v>
      </c>
      <c r="K98" s="95">
        <f>ROUND((J98*$C$8/1000),0)</f>
        <v>3743284</v>
      </c>
      <c r="L98" s="95">
        <v>53135</v>
      </c>
      <c r="M98" s="95">
        <v>3796419</v>
      </c>
      <c r="N98" s="96"/>
    </row>
    <row r="99" spans="1:14" s="101" customFormat="1" ht="12">
      <c r="A99" s="90" t="s">
        <v>661</v>
      </c>
      <c r="B99" s="91">
        <v>341</v>
      </c>
      <c r="C99" s="91" t="s">
        <v>176</v>
      </c>
      <c r="D99" s="92" t="s">
        <v>60</v>
      </c>
      <c r="E99" s="93">
        <v>6</v>
      </c>
      <c r="F99" s="92" t="s">
        <v>181</v>
      </c>
      <c r="G99" s="94">
        <v>7.5</v>
      </c>
      <c r="H99" s="92" t="s">
        <v>237</v>
      </c>
      <c r="I99" s="94">
        <v>23.75</v>
      </c>
      <c r="J99" s="95">
        <v>9094</v>
      </c>
      <c r="K99" s="95">
        <f>ROUND((J99*$C$8/1000),0)</f>
        <v>189468</v>
      </c>
      <c r="L99" s="95">
        <v>3457</v>
      </c>
      <c r="M99" s="95">
        <v>192925</v>
      </c>
      <c r="N99" s="96"/>
    </row>
    <row r="100" spans="1:14" s="101" customFormat="1" ht="12">
      <c r="A100" s="90" t="s">
        <v>661</v>
      </c>
      <c r="B100" s="91">
        <v>341</v>
      </c>
      <c r="C100" s="91" t="s">
        <v>176</v>
      </c>
      <c r="D100" s="92" t="s">
        <v>60</v>
      </c>
      <c r="E100" s="93">
        <v>15.2</v>
      </c>
      <c r="F100" s="92" t="s">
        <v>182</v>
      </c>
      <c r="G100" s="94">
        <v>7.5</v>
      </c>
      <c r="H100" s="92" t="s">
        <v>237</v>
      </c>
      <c r="I100" s="94">
        <v>23.75</v>
      </c>
      <c r="J100" s="95">
        <v>23038</v>
      </c>
      <c r="K100" s="95">
        <f>ROUND((J100*$C$8/1000),0)</f>
        <v>479984</v>
      </c>
      <c r="L100" s="95">
        <v>8757</v>
      </c>
      <c r="M100" s="95">
        <v>488741</v>
      </c>
      <c r="N100" s="96"/>
    </row>
    <row r="101" spans="1:14" s="101" customFormat="1" ht="12">
      <c r="A101" s="90" t="s">
        <v>186</v>
      </c>
      <c r="B101" s="91">
        <v>342</v>
      </c>
      <c r="C101" s="91" t="s">
        <v>177</v>
      </c>
      <c r="D101" s="92" t="s">
        <v>138</v>
      </c>
      <c r="E101" s="93">
        <v>13200000</v>
      </c>
      <c r="F101" s="92" t="s">
        <v>178</v>
      </c>
      <c r="G101" s="94">
        <v>5.5</v>
      </c>
      <c r="H101" s="92" t="s">
        <v>241</v>
      </c>
      <c r="I101" s="94">
        <v>4</v>
      </c>
      <c r="J101" s="95">
        <v>0</v>
      </c>
      <c r="K101" s="95">
        <f aca="true" t="shared" si="7" ref="K101:K106">ROUND((J101/1000),0)</f>
        <v>0</v>
      </c>
      <c r="L101" s="95"/>
      <c r="M101" s="95"/>
      <c r="N101" s="96"/>
    </row>
    <row r="102" spans="1:14" s="101" customFormat="1" ht="12">
      <c r="A102" s="90" t="s">
        <v>187</v>
      </c>
      <c r="B102" s="91">
        <v>342</v>
      </c>
      <c r="C102" s="91" t="s">
        <v>177</v>
      </c>
      <c r="D102" s="92" t="s">
        <v>138</v>
      </c>
      <c r="E102" s="93">
        <v>2900000</v>
      </c>
      <c r="F102" s="92" t="s">
        <v>179</v>
      </c>
      <c r="G102" s="94">
        <v>10</v>
      </c>
      <c r="H102" s="92" t="s">
        <v>241</v>
      </c>
      <c r="I102" s="94">
        <v>4</v>
      </c>
      <c r="J102" s="95">
        <v>0</v>
      </c>
      <c r="K102" s="95">
        <f t="shared" si="7"/>
        <v>0</v>
      </c>
      <c r="L102" s="95"/>
      <c r="M102" s="95"/>
      <c r="N102" s="96"/>
    </row>
    <row r="103" spans="1:14" s="101" customFormat="1" ht="12">
      <c r="A103" s="90" t="s">
        <v>320</v>
      </c>
      <c r="B103" s="91">
        <v>342</v>
      </c>
      <c r="C103" s="91" t="s">
        <v>266</v>
      </c>
      <c r="D103" s="92" t="s">
        <v>138</v>
      </c>
      <c r="E103" s="93">
        <v>15500000</v>
      </c>
      <c r="F103" s="92" t="s">
        <v>270</v>
      </c>
      <c r="G103" s="94">
        <v>4.5</v>
      </c>
      <c r="H103" s="91" t="s">
        <v>241</v>
      </c>
      <c r="I103" s="94">
        <v>4</v>
      </c>
      <c r="J103" s="95">
        <v>0</v>
      </c>
      <c r="K103" s="95">
        <v>0</v>
      </c>
      <c r="L103" s="95"/>
      <c r="M103" s="95"/>
      <c r="N103" s="96"/>
    </row>
    <row r="104" spans="1:14" s="101" customFormat="1" ht="12">
      <c r="A104" s="90" t="s">
        <v>321</v>
      </c>
      <c r="B104" s="91">
        <v>342</v>
      </c>
      <c r="C104" s="91" t="s">
        <v>266</v>
      </c>
      <c r="D104" s="92" t="s">
        <v>138</v>
      </c>
      <c r="E104" s="93">
        <v>100000</v>
      </c>
      <c r="F104" s="92" t="s">
        <v>271</v>
      </c>
      <c r="G104" s="94">
        <v>10</v>
      </c>
      <c r="H104" s="91" t="s">
        <v>241</v>
      </c>
      <c r="I104" s="94">
        <v>4.25</v>
      </c>
      <c r="J104" s="95">
        <v>0</v>
      </c>
      <c r="K104" s="95">
        <f t="shared" si="7"/>
        <v>0</v>
      </c>
      <c r="L104" s="95"/>
      <c r="M104" s="95"/>
      <c r="N104" s="96"/>
    </row>
    <row r="105" spans="1:14" s="101" customFormat="1" ht="12">
      <c r="A105" s="90" t="s">
        <v>323</v>
      </c>
      <c r="B105" s="91">
        <v>342</v>
      </c>
      <c r="C105" s="91" t="s">
        <v>328</v>
      </c>
      <c r="D105" s="92" t="s">
        <v>138</v>
      </c>
      <c r="E105" s="146">
        <v>15860000</v>
      </c>
      <c r="F105" s="92" t="s">
        <v>548</v>
      </c>
      <c r="G105" s="94">
        <v>4.5</v>
      </c>
      <c r="H105" s="91" t="s">
        <v>241</v>
      </c>
      <c r="I105" s="94">
        <v>4</v>
      </c>
      <c r="J105" s="95">
        <v>0</v>
      </c>
      <c r="K105" s="95">
        <f t="shared" si="7"/>
        <v>0</v>
      </c>
      <c r="L105" s="95"/>
      <c r="M105" s="95"/>
      <c r="N105" s="96"/>
    </row>
    <row r="106" spans="1:14" s="101" customFormat="1" ht="12">
      <c r="A106" s="90" t="s">
        <v>324</v>
      </c>
      <c r="B106" s="91">
        <v>342</v>
      </c>
      <c r="C106" s="91" t="s">
        <v>328</v>
      </c>
      <c r="D106" s="92" t="s">
        <v>138</v>
      </c>
      <c r="E106" s="146">
        <v>100000</v>
      </c>
      <c r="F106" s="92" t="s">
        <v>549</v>
      </c>
      <c r="G106" s="94">
        <v>10</v>
      </c>
      <c r="H106" s="91" t="s">
        <v>241</v>
      </c>
      <c r="I106" s="94">
        <v>4.25</v>
      </c>
      <c r="J106" s="95">
        <v>0</v>
      </c>
      <c r="K106" s="95">
        <f t="shared" si="7"/>
        <v>0</v>
      </c>
      <c r="L106" s="95"/>
      <c r="M106" s="95"/>
      <c r="N106" s="96"/>
    </row>
    <row r="107" spans="1:14" s="101" customFormat="1" ht="12">
      <c r="A107" s="90"/>
      <c r="B107" s="91"/>
      <c r="C107" s="91"/>
      <c r="D107" s="92"/>
      <c r="E107" s="93"/>
      <c r="F107" s="92"/>
      <c r="G107" s="94"/>
      <c r="H107" s="92"/>
      <c r="I107" s="94"/>
      <c r="J107" s="95"/>
      <c r="K107" s="95"/>
      <c r="L107" s="95"/>
      <c r="M107" s="95"/>
      <c r="N107" s="96"/>
    </row>
    <row r="108" spans="1:14" s="101" customFormat="1" ht="12">
      <c r="A108" s="90" t="s">
        <v>186</v>
      </c>
      <c r="B108" s="91">
        <v>351</v>
      </c>
      <c r="C108" s="91" t="s">
        <v>221</v>
      </c>
      <c r="D108" s="92" t="s">
        <v>60</v>
      </c>
      <c r="E108" s="93">
        <v>400</v>
      </c>
      <c r="F108" s="92" t="s">
        <v>201</v>
      </c>
      <c r="G108" s="94">
        <v>6.5</v>
      </c>
      <c r="H108" s="92" t="s">
        <v>240</v>
      </c>
      <c r="I108" s="94">
        <v>20</v>
      </c>
      <c r="J108" s="95">
        <v>280791.74</v>
      </c>
      <c r="K108" s="95">
        <f>ROUND((J108*$C$8/1000),0)</f>
        <v>5850141</v>
      </c>
      <c r="L108" s="95">
        <v>63476</v>
      </c>
      <c r="M108" s="95">
        <v>5913617</v>
      </c>
      <c r="N108" s="96"/>
    </row>
    <row r="109" spans="1:14" s="101" customFormat="1" ht="12">
      <c r="A109" s="90" t="s">
        <v>186</v>
      </c>
      <c r="B109" s="91">
        <v>351</v>
      </c>
      <c r="C109" s="91" t="s">
        <v>221</v>
      </c>
      <c r="D109" s="92" t="s">
        <v>60</v>
      </c>
      <c r="E109" s="93">
        <v>155</v>
      </c>
      <c r="F109" s="92" t="s">
        <v>202</v>
      </c>
      <c r="G109" s="94">
        <v>6.5</v>
      </c>
      <c r="H109" s="92" t="s">
        <v>240</v>
      </c>
      <c r="I109" s="94">
        <v>20</v>
      </c>
      <c r="J109" s="95">
        <v>108807.01</v>
      </c>
      <c r="K109" s="95">
        <f>ROUND((J109*$C$8/1000),0)</f>
        <v>2266934</v>
      </c>
      <c r="L109" s="95">
        <v>24597</v>
      </c>
      <c r="M109" s="95">
        <v>2291531</v>
      </c>
      <c r="N109" s="96"/>
    </row>
    <row r="110" spans="1:14" s="101" customFormat="1" ht="12">
      <c r="A110" s="90" t="s">
        <v>220</v>
      </c>
      <c r="B110" s="91">
        <v>351</v>
      </c>
      <c r="C110" s="91" t="s">
        <v>221</v>
      </c>
      <c r="D110" s="92" t="s">
        <v>60</v>
      </c>
      <c r="E110" s="93">
        <v>21</v>
      </c>
      <c r="F110" s="92" t="s">
        <v>203</v>
      </c>
      <c r="G110" s="94">
        <v>5</v>
      </c>
      <c r="H110" s="92" t="s">
        <v>240</v>
      </c>
      <c r="I110" s="94">
        <v>5.5</v>
      </c>
      <c r="J110" s="95">
        <v>0</v>
      </c>
      <c r="K110" s="95">
        <f>ROUND((J110*$C$8/1000),0)</f>
        <v>0</v>
      </c>
      <c r="L110" s="95"/>
      <c r="M110" s="95"/>
      <c r="N110" s="96"/>
    </row>
    <row r="111" spans="1:14" s="101" customFormat="1" ht="12">
      <c r="A111" s="90" t="s">
        <v>197</v>
      </c>
      <c r="B111" s="91">
        <v>351</v>
      </c>
      <c r="C111" s="91" t="s">
        <v>221</v>
      </c>
      <c r="D111" s="92" t="s">
        <v>60</v>
      </c>
      <c r="E111" s="93">
        <v>60</v>
      </c>
      <c r="F111" s="92" t="s">
        <v>204</v>
      </c>
      <c r="G111" s="94">
        <v>6.5</v>
      </c>
      <c r="H111" s="92" t="s">
        <v>240</v>
      </c>
      <c r="I111" s="94">
        <v>20</v>
      </c>
      <c r="J111" s="95">
        <v>86180.99</v>
      </c>
      <c r="K111" s="95">
        <f>ROUND((J111*$C$8/1000),0)</f>
        <v>1795534</v>
      </c>
      <c r="L111" s="95">
        <v>19482</v>
      </c>
      <c r="M111" s="95">
        <v>1815016</v>
      </c>
      <c r="N111" s="96"/>
    </row>
    <row r="112" spans="1:14" s="101" customFormat="1" ht="12">
      <c r="A112" s="90" t="s">
        <v>197</v>
      </c>
      <c r="B112" s="91">
        <v>351</v>
      </c>
      <c r="C112" s="91" t="s">
        <v>221</v>
      </c>
      <c r="D112" s="92" t="s">
        <v>60</v>
      </c>
      <c r="E112" s="93">
        <v>2</v>
      </c>
      <c r="F112" s="92" t="s">
        <v>205</v>
      </c>
      <c r="G112" s="94">
        <v>6.5</v>
      </c>
      <c r="H112" s="92" t="s">
        <v>240</v>
      </c>
      <c r="I112" s="94">
        <v>21</v>
      </c>
      <c r="J112" s="95">
        <v>2872.7</v>
      </c>
      <c r="K112" s="95">
        <f>ROUND((J112*$C$8/1000),0)</f>
        <v>59851</v>
      </c>
      <c r="L112" s="95">
        <v>650</v>
      </c>
      <c r="M112" s="95">
        <v>60501</v>
      </c>
      <c r="N112" s="96"/>
    </row>
    <row r="113" spans="1:14" s="101" customFormat="1" ht="12">
      <c r="A113" s="90" t="s">
        <v>292</v>
      </c>
      <c r="B113" s="91">
        <v>351</v>
      </c>
      <c r="C113" s="91" t="s">
        <v>210</v>
      </c>
      <c r="D113" s="92" t="s">
        <v>60</v>
      </c>
      <c r="E113" s="93">
        <v>160</v>
      </c>
      <c r="F113" s="92" t="s">
        <v>214</v>
      </c>
      <c r="G113" s="94">
        <v>5.3</v>
      </c>
      <c r="H113" s="92" t="s">
        <v>240</v>
      </c>
      <c r="I113" s="94">
        <v>6</v>
      </c>
      <c r="J113" s="95">
        <v>11453.66</v>
      </c>
      <c r="K113" s="95">
        <f aca="true" t="shared" si="8" ref="K113:K125">ROUND((J113*$C$8/1000),0)</f>
        <v>238631</v>
      </c>
      <c r="L113" s="95">
        <v>2373</v>
      </c>
      <c r="M113" s="95">
        <v>241004</v>
      </c>
      <c r="N113" s="96"/>
    </row>
    <row r="114" spans="1:14" s="101" customFormat="1" ht="12">
      <c r="A114" s="90" t="s">
        <v>292</v>
      </c>
      <c r="B114" s="91">
        <v>351</v>
      </c>
      <c r="C114" s="91" t="s">
        <v>210</v>
      </c>
      <c r="D114" s="92" t="s">
        <v>60</v>
      </c>
      <c r="E114" s="93">
        <v>60</v>
      </c>
      <c r="F114" s="92" t="s">
        <v>215</v>
      </c>
      <c r="G114" s="94">
        <v>5.3</v>
      </c>
      <c r="H114" s="92" t="s">
        <v>240</v>
      </c>
      <c r="I114" s="94">
        <v>6</v>
      </c>
      <c r="J114" s="95">
        <v>4295.09</v>
      </c>
      <c r="K114" s="95">
        <f t="shared" si="8"/>
        <v>89486</v>
      </c>
      <c r="L114" s="95">
        <v>890</v>
      </c>
      <c r="M114" s="95">
        <v>90376</v>
      </c>
      <c r="N114" s="96"/>
    </row>
    <row r="115" spans="1:14" s="101" customFormat="1" ht="12">
      <c r="A115" s="90" t="s">
        <v>292</v>
      </c>
      <c r="B115" s="91">
        <v>351</v>
      </c>
      <c r="C115" s="91" t="s">
        <v>210</v>
      </c>
      <c r="D115" s="92" t="s">
        <v>60</v>
      </c>
      <c r="E115" s="93">
        <v>600</v>
      </c>
      <c r="F115" s="92" t="s">
        <v>216</v>
      </c>
      <c r="G115" s="94">
        <v>6.5</v>
      </c>
      <c r="H115" s="92" t="s">
        <v>240</v>
      </c>
      <c r="I115" s="94">
        <v>22.5</v>
      </c>
      <c r="J115" s="95">
        <v>508849.54</v>
      </c>
      <c r="K115" s="95">
        <f t="shared" si="8"/>
        <v>10601600</v>
      </c>
      <c r="L115" s="95">
        <v>128739</v>
      </c>
      <c r="M115" s="95">
        <v>10730339</v>
      </c>
      <c r="N115" s="96"/>
    </row>
    <row r="116" spans="1:14" s="101" customFormat="1" ht="12">
      <c r="A116" s="90" t="s">
        <v>292</v>
      </c>
      <c r="B116" s="91">
        <v>351</v>
      </c>
      <c r="C116" s="91" t="s">
        <v>210</v>
      </c>
      <c r="D116" s="92" t="s">
        <v>60</v>
      </c>
      <c r="E116" s="93">
        <v>129</v>
      </c>
      <c r="F116" s="92" t="s">
        <v>217</v>
      </c>
      <c r="G116" s="94">
        <v>6.5</v>
      </c>
      <c r="H116" s="92" t="s">
        <v>240</v>
      </c>
      <c r="I116" s="94">
        <v>22.5</v>
      </c>
      <c r="J116" s="95">
        <v>109403.12</v>
      </c>
      <c r="K116" s="95">
        <f t="shared" si="8"/>
        <v>2279354</v>
      </c>
      <c r="L116" s="95">
        <v>27679</v>
      </c>
      <c r="M116" s="95">
        <v>2307033</v>
      </c>
      <c r="N116" s="96"/>
    </row>
    <row r="117" spans="1:14" s="101" customFormat="1" ht="12">
      <c r="A117" s="90" t="s">
        <v>293</v>
      </c>
      <c r="B117" s="91">
        <v>351</v>
      </c>
      <c r="C117" s="91" t="s">
        <v>210</v>
      </c>
      <c r="D117" s="92" t="s">
        <v>60</v>
      </c>
      <c r="E117" s="93">
        <v>82</v>
      </c>
      <c r="F117" s="92" t="s">
        <v>218</v>
      </c>
      <c r="G117" s="94">
        <v>6.5</v>
      </c>
      <c r="H117" s="92" t="s">
        <v>240</v>
      </c>
      <c r="I117" s="94">
        <v>22.5</v>
      </c>
      <c r="J117" s="95">
        <v>115940.91</v>
      </c>
      <c r="K117" s="95">
        <f t="shared" si="8"/>
        <v>2415565</v>
      </c>
      <c r="L117" s="95">
        <v>29333</v>
      </c>
      <c r="M117" s="95">
        <v>2444898</v>
      </c>
      <c r="N117" s="96"/>
    </row>
    <row r="118" spans="1:14" s="101" customFormat="1" ht="12">
      <c r="A118" s="90" t="s">
        <v>293</v>
      </c>
      <c r="B118" s="91">
        <v>351</v>
      </c>
      <c r="C118" s="91" t="s">
        <v>210</v>
      </c>
      <c r="D118" s="92" t="s">
        <v>60</v>
      </c>
      <c r="E118" s="93">
        <v>7</v>
      </c>
      <c r="F118" s="92" t="s">
        <v>219</v>
      </c>
      <c r="G118" s="94">
        <v>6.5</v>
      </c>
      <c r="H118" s="92" t="s">
        <v>240</v>
      </c>
      <c r="I118" s="94">
        <v>22.5</v>
      </c>
      <c r="J118" s="95">
        <v>9897.39</v>
      </c>
      <c r="K118" s="95">
        <f t="shared" si="8"/>
        <v>206207</v>
      </c>
      <c r="L118" s="95">
        <v>2504</v>
      </c>
      <c r="M118" s="95">
        <v>208711</v>
      </c>
      <c r="N118" s="96"/>
    </row>
    <row r="119" spans="1:14" s="101" customFormat="1" ht="12">
      <c r="A119" s="90" t="s">
        <v>294</v>
      </c>
      <c r="B119" s="91">
        <v>351</v>
      </c>
      <c r="C119" s="91" t="s">
        <v>261</v>
      </c>
      <c r="D119" s="92" t="s">
        <v>60</v>
      </c>
      <c r="E119" s="93">
        <v>255</v>
      </c>
      <c r="F119" s="92" t="s">
        <v>254</v>
      </c>
      <c r="G119" s="94">
        <v>4</v>
      </c>
      <c r="H119" s="69" t="s">
        <v>238</v>
      </c>
      <c r="I119" s="94">
        <v>5.75</v>
      </c>
      <c r="J119" s="95">
        <v>37174.69</v>
      </c>
      <c r="K119" s="95">
        <f t="shared" si="8"/>
        <v>774514</v>
      </c>
      <c r="L119" s="95">
        <v>5844</v>
      </c>
      <c r="M119" s="95">
        <v>780358</v>
      </c>
      <c r="N119" s="96"/>
    </row>
    <row r="120" spans="1:14" s="101" customFormat="1" ht="12">
      <c r="A120" s="90" t="s">
        <v>294</v>
      </c>
      <c r="B120" s="91">
        <v>351</v>
      </c>
      <c r="C120" s="91" t="s">
        <v>261</v>
      </c>
      <c r="D120" s="92" t="s">
        <v>60</v>
      </c>
      <c r="E120" s="93">
        <v>69</v>
      </c>
      <c r="F120" s="92" t="s">
        <v>255</v>
      </c>
      <c r="G120" s="94">
        <v>4</v>
      </c>
      <c r="H120" s="69" t="s">
        <v>238</v>
      </c>
      <c r="I120" s="94">
        <v>5.75</v>
      </c>
      <c r="J120" s="95">
        <v>10059.17</v>
      </c>
      <c r="K120" s="95">
        <f t="shared" si="8"/>
        <v>209577</v>
      </c>
      <c r="L120" s="95">
        <v>1582</v>
      </c>
      <c r="M120" s="95">
        <v>211159</v>
      </c>
      <c r="N120" s="96"/>
    </row>
    <row r="121" spans="1:14" s="184" customFormat="1" ht="12">
      <c r="A121" s="177" t="s">
        <v>295</v>
      </c>
      <c r="B121" s="178">
        <v>351</v>
      </c>
      <c r="C121" s="178" t="s">
        <v>261</v>
      </c>
      <c r="D121" s="179" t="s">
        <v>60</v>
      </c>
      <c r="E121" s="180">
        <v>305</v>
      </c>
      <c r="F121" s="179" t="s">
        <v>256</v>
      </c>
      <c r="G121" s="181">
        <v>6</v>
      </c>
      <c r="H121" s="178" t="s">
        <v>238</v>
      </c>
      <c r="I121" s="181">
        <v>22.5</v>
      </c>
      <c r="J121" s="182">
        <v>330765.59</v>
      </c>
      <c r="K121" s="182">
        <f t="shared" si="8"/>
        <v>6891319</v>
      </c>
      <c r="L121" s="182">
        <v>77395</v>
      </c>
      <c r="M121" s="182">
        <v>6968714</v>
      </c>
      <c r="N121" s="183"/>
    </row>
    <row r="122" spans="1:14" s="184" customFormat="1" ht="12">
      <c r="A122" s="177" t="s">
        <v>295</v>
      </c>
      <c r="B122" s="178">
        <v>351</v>
      </c>
      <c r="C122" s="178" t="s">
        <v>261</v>
      </c>
      <c r="D122" s="179" t="s">
        <v>60</v>
      </c>
      <c r="E122" s="180">
        <v>77</v>
      </c>
      <c r="F122" s="179" t="s">
        <v>257</v>
      </c>
      <c r="G122" s="181">
        <v>6</v>
      </c>
      <c r="H122" s="178" t="s">
        <v>238</v>
      </c>
      <c r="I122" s="181">
        <v>22.5</v>
      </c>
      <c r="J122" s="182">
        <v>83505.21</v>
      </c>
      <c r="K122" s="182">
        <f t="shared" si="8"/>
        <v>1739785</v>
      </c>
      <c r="L122" s="182">
        <v>19540</v>
      </c>
      <c r="M122" s="182">
        <v>1759325</v>
      </c>
      <c r="N122" s="183"/>
    </row>
    <row r="123" spans="1:14" s="101" customFormat="1" ht="12">
      <c r="A123" s="90" t="s">
        <v>295</v>
      </c>
      <c r="B123" s="91">
        <v>351</v>
      </c>
      <c r="C123" s="91" t="s">
        <v>261</v>
      </c>
      <c r="D123" s="92" t="s">
        <v>60</v>
      </c>
      <c r="E123" s="93">
        <v>29</v>
      </c>
      <c r="F123" s="92" t="s">
        <v>258</v>
      </c>
      <c r="G123" s="94">
        <v>6</v>
      </c>
      <c r="H123" s="91" t="s">
        <v>238</v>
      </c>
      <c r="I123" s="94">
        <v>25.5</v>
      </c>
      <c r="J123" s="95">
        <v>38620.55</v>
      </c>
      <c r="K123" s="95">
        <f t="shared" si="8"/>
        <v>804638</v>
      </c>
      <c r="L123" s="95">
        <v>9037</v>
      </c>
      <c r="M123" s="95">
        <v>813675</v>
      </c>
      <c r="N123" s="96"/>
    </row>
    <row r="124" spans="1:14" s="101" customFormat="1" ht="12">
      <c r="A124" s="90" t="s">
        <v>296</v>
      </c>
      <c r="B124" s="91">
        <v>351</v>
      </c>
      <c r="C124" s="91" t="s">
        <v>261</v>
      </c>
      <c r="D124" s="92" t="s">
        <v>60</v>
      </c>
      <c r="E124" s="93">
        <v>29</v>
      </c>
      <c r="F124" s="92" t="s">
        <v>259</v>
      </c>
      <c r="G124" s="94">
        <v>4.5</v>
      </c>
      <c r="H124" s="91" t="s">
        <v>238</v>
      </c>
      <c r="I124" s="94">
        <v>26</v>
      </c>
      <c r="J124" s="95">
        <v>36006.96</v>
      </c>
      <c r="K124" s="95">
        <f t="shared" si="8"/>
        <v>750185</v>
      </c>
      <c r="L124" s="95">
        <v>6356</v>
      </c>
      <c r="M124" s="95">
        <v>756541</v>
      </c>
      <c r="N124" s="96"/>
    </row>
    <row r="125" spans="1:14" s="101" customFormat="1" ht="12">
      <c r="A125" s="90" t="s">
        <v>297</v>
      </c>
      <c r="B125" s="91">
        <v>351</v>
      </c>
      <c r="C125" s="91" t="s">
        <v>272</v>
      </c>
      <c r="D125" s="92" t="s">
        <v>60</v>
      </c>
      <c r="E125" s="93">
        <v>205</v>
      </c>
      <c r="F125" s="92" t="s">
        <v>273</v>
      </c>
      <c r="G125" s="94">
        <v>4</v>
      </c>
      <c r="H125" s="91" t="s">
        <v>238</v>
      </c>
      <c r="I125" s="94">
        <v>5.75</v>
      </c>
      <c r="J125" s="95">
        <v>36977.4</v>
      </c>
      <c r="K125" s="95">
        <f t="shared" si="8"/>
        <v>770404</v>
      </c>
      <c r="L125" s="95">
        <v>5813</v>
      </c>
      <c r="M125" s="95">
        <v>776217</v>
      </c>
      <c r="N125" s="96"/>
    </row>
    <row r="126" spans="1:14" s="101" customFormat="1" ht="12">
      <c r="A126" s="90" t="s">
        <v>297</v>
      </c>
      <c r="B126" s="91">
        <v>351</v>
      </c>
      <c r="C126" s="91" t="s">
        <v>272</v>
      </c>
      <c r="D126" s="92" t="s">
        <v>60</v>
      </c>
      <c r="E126" s="93">
        <v>57</v>
      </c>
      <c r="F126" s="92" t="s">
        <v>274</v>
      </c>
      <c r="G126" s="94">
        <v>4</v>
      </c>
      <c r="H126" s="91" t="s">
        <v>238</v>
      </c>
      <c r="I126" s="94">
        <v>5.75</v>
      </c>
      <c r="J126" s="95">
        <v>10281.59</v>
      </c>
      <c r="K126" s="95">
        <f>ROUND((J126*$C$8/1000),0)</f>
        <v>214211</v>
      </c>
      <c r="L126" s="95">
        <v>1617</v>
      </c>
      <c r="M126" s="95">
        <v>215828</v>
      </c>
      <c r="N126" s="96"/>
    </row>
    <row r="127" spans="1:14" s="184" customFormat="1" ht="12">
      <c r="A127" s="177" t="s">
        <v>298</v>
      </c>
      <c r="B127" s="178">
        <v>351</v>
      </c>
      <c r="C127" s="178" t="s">
        <v>272</v>
      </c>
      <c r="D127" s="179" t="s">
        <v>60</v>
      </c>
      <c r="E127" s="180">
        <v>270</v>
      </c>
      <c r="F127" s="179" t="s">
        <v>275</v>
      </c>
      <c r="G127" s="181">
        <v>5.6</v>
      </c>
      <c r="H127" s="178" t="s">
        <v>238</v>
      </c>
      <c r="I127" s="181">
        <v>19.75</v>
      </c>
      <c r="J127" s="182">
        <v>284539.35</v>
      </c>
      <c r="K127" s="182">
        <f>ROUND((J127*$C$8/1000),0)</f>
        <v>5928221</v>
      </c>
      <c r="L127" s="182">
        <v>62236</v>
      </c>
      <c r="M127" s="182">
        <v>5990457</v>
      </c>
      <c r="N127" s="183"/>
    </row>
    <row r="128" spans="1:14" s="184" customFormat="1" ht="12">
      <c r="A128" s="177" t="s">
        <v>299</v>
      </c>
      <c r="B128" s="178">
        <v>351</v>
      </c>
      <c r="C128" s="178" t="s">
        <v>272</v>
      </c>
      <c r="D128" s="179" t="s">
        <v>60</v>
      </c>
      <c r="E128" s="180">
        <v>69</v>
      </c>
      <c r="F128" s="179" t="s">
        <v>276</v>
      </c>
      <c r="G128" s="181">
        <v>5.6</v>
      </c>
      <c r="H128" s="178" t="s">
        <v>238</v>
      </c>
      <c r="I128" s="181">
        <v>19.75</v>
      </c>
      <c r="J128" s="182">
        <v>72715.84</v>
      </c>
      <c r="K128" s="182">
        <f>ROUND((J128*$C$8/1000),0)</f>
        <v>1514995</v>
      </c>
      <c r="L128" s="182">
        <v>15905</v>
      </c>
      <c r="M128" s="182">
        <v>1530900</v>
      </c>
      <c r="N128" s="183"/>
    </row>
    <row r="129" spans="1:14" s="184" customFormat="1" ht="12">
      <c r="A129" s="177" t="s">
        <v>300</v>
      </c>
      <c r="B129" s="178">
        <v>351</v>
      </c>
      <c r="C129" s="178" t="s">
        <v>272</v>
      </c>
      <c r="D129" s="179" t="s">
        <v>60</v>
      </c>
      <c r="E129" s="180">
        <v>20</v>
      </c>
      <c r="F129" s="179" t="s">
        <v>277</v>
      </c>
      <c r="G129" s="181">
        <v>6</v>
      </c>
      <c r="H129" s="178" t="s">
        <v>238</v>
      </c>
      <c r="I129" s="181">
        <v>25.25</v>
      </c>
      <c r="J129" s="182">
        <v>26122.53</v>
      </c>
      <c r="K129" s="182">
        <f>ROUND((J129*$C$8/1000),0)</f>
        <v>544249</v>
      </c>
      <c r="L129" s="182">
        <v>6112</v>
      </c>
      <c r="M129" s="182">
        <v>550361</v>
      </c>
      <c r="N129" s="183"/>
    </row>
    <row r="130" spans="1:14" s="184" customFormat="1" ht="12">
      <c r="A130" s="177" t="s">
        <v>298</v>
      </c>
      <c r="B130" s="178">
        <v>351</v>
      </c>
      <c r="C130" s="178" t="s">
        <v>272</v>
      </c>
      <c r="D130" s="179" t="s">
        <v>60</v>
      </c>
      <c r="E130" s="180">
        <v>46</v>
      </c>
      <c r="F130" s="179" t="s">
        <v>278</v>
      </c>
      <c r="G130" s="181">
        <v>4.5</v>
      </c>
      <c r="H130" s="178" t="s">
        <v>238</v>
      </c>
      <c r="I130" s="181">
        <v>25.75</v>
      </c>
      <c r="J130" s="182">
        <v>56282.6</v>
      </c>
      <c r="K130" s="182">
        <f>ROUND((J130*$C$8/1000),0)</f>
        <v>1172617</v>
      </c>
      <c r="L130" s="182">
        <v>9935</v>
      </c>
      <c r="M130" s="182">
        <v>1182552</v>
      </c>
      <c r="N130" s="183"/>
    </row>
    <row r="131" spans="1:14" s="184" customFormat="1" ht="12">
      <c r="A131" s="177"/>
      <c r="B131" s="178"/>
      <c r="C131" s="178"/>
      <c r="D131" s="179"/>
      <c r="E131" s="180"/>
      <c r="F131" s="179"/>
      <c r="G131" s="181"/>
      <c r="H131" s="178"/>
      <c r="I131" s="181"/>
      <c r="J131" s="182"/>
      <c r="K131" s="182"/>
      <c r="L131" s="182"/>
      <c r="M131" s="182"/>
      <c r="N131" s="183"/>
    </row>
    <row r="132" spans="1:14" s="184" customFormat="1" ht="12">
      <c r="A132" s="177" t="s">
        <v>186</v>
      </c>
      <c r="B132" s="178">
        <v>363</v>
      </c>
      <c r="C132" s="178" t="s">
        <v>209</v>
      </c>
      <c r="D132" s="179" t="s">
        <v>60</v>
      </c>
      <c r="E132" s="180">
        <v>400</v>
      </c>
      <c r="F132" s="179" t="s">
        <v>211</v>
      </c>
      <c r="G132" s="181">
        <v>5</v>
      </c>
      <c r="H132" s="178" t="s">
        <v>242</v>
      </c>
      <c r="I132" s="181">
        <v>17.5</v>
      </c>
      <c r="J132" s="182">
        <v>304290.62</v>
      </c>
      <c r="K132" s="182">
        <f>ROUND((J132*$C$8/1000),0)</f>
        <v>6339728</v>
      </c>
      <c r="L132" s="182">
        <v>4304</v>
      </c>
      <c r="M132" s="182">
        <v>6344032</v>
      </c>
      <c r="N132" s="183"/>
    </row>
    <row r="133" spans="1:14" s="101" customFormat="1" ht="12">
      <c r="A133" s="90" t="s">
        <v>186</v>
      </c>
      <c r="B133" s="91">
        <v>363</v>
      </c>
      <c r="C133" s="91" t="s">
        <v>209</v>
      </c>
      <c r="D133" s="92" t="s">
        <v>60</v>
      </c>
      <c r="E133" s="93">
        <v>96</v>
      </c>
      <c r="F133" s="92" t="s">
        <v>212</v>
      </c>
      <c r="G133" s="94">
        <v>5</v>
      </c>
      <c r="H133" s="91" t="s">
        <v>242</v>
      </c>
      <c r="I133" s="94">
        <v>17.5</v>
      </c>
      <c r="J133" s="95">
        <v>73029.74</v>
      </c>
      <c r="K133" s="95">
        <f>ROUND((J133*$C$8/1000),0)</f>
        <v>1521534</v>
      </c>
      <c r="L133" s="95">
        <v>1034</v>
      </c>
      <c r="M133" s="95">
        <v>1522568</v>
      </c>
      <c r="N133" s="96"/>
    </row>
    <row r="134" spans="1:14" s="101" customFormat="1" ht="12">
      <c r="A134" s="90" t="s">
        <v>220</v>
      </c>
      <c r="B134" s="91">
        <v>363</v>
      </c>
      <c r="C134" s="91" t="s">
        <v>209</v>
      </c>
      <c r="D134" s="92" t="s">
        <v>60</v>
      </c>
      <c r="E134" s="107">
        <v>0.001</v>
      </c>
      <c r="F134" s="92" t="s">
        <v>213</v>
      </c>
      <c r="G134" s="94">
        <v>0</v>
      </c>
      <c r="H134" s="91" t="s">
        <v>242</v>
      </c>
      <c r="I134" s="94">
        <v>17.5</v>
      </c>
      <c r="J134" s="95">
        <v>1</v>
      </c>
      <c r="K134" s="95">
        <f>ROUND((J134*$C$8/1000),0)</f>
        <v>21</v>
      </c>
      <c r="L134" s="95">
        <v>0</v>
      </c>
      <c r="M134" s="95">
        <v>21</v>
      </c>
      <c r="N134" s="96"/>
    </row>
    <row r="135" spans="1:14" s="101" customFormat="1" ht="12">
      <c r="A135" s="90" t="s">
        <v>166</v>
      </c>
      <c r="B135" s="91">
        <v>365</v>
      </c>
      <c r="C135" s="91" t="s">
        <v>222</v>
      </c>
      <c r="D135" s="92" t="s">
        <v>138</v>
      </c>
      <c r="E135" s="93">
        <v>6350000</v>
      </c>
      <c r="F135" s="92" t="s">
        <v>157</v>
      </c>
      <c r="G135" s="94" t="s">
        <v>672</v>
      </c>
      <c r="H135" s="91" t="s">
        <v>242</v>
      </c>
      <c r="I135" s="94">
        <v>6</v>
      </c>
      <c r="J135" s="95">
        <v>3175000000</v>
      </c>
      <c r="K135" s="95">
        <f>ROUND((J135/1000),0)</f>
        <v>3175000</v>
      </c>
      <c r="L135" s="95">
        <v>20977</v>
      </c>
      <c r="M135" s="95">
        <v>3195977</v>
      </c>
      <c r="N135" s="96"/>
    </row>
    <row r="136" spans="1:14" s="101" customFormat="1" ht="12">
      <c r="A136" s="90" t="s">
        <v>289</v>
      </c>
      <c r="B136" s="91">
        <v>365</v>
      </c>
      <c r="C136" s="91" t="s">
        <v>222</v>
      </c>
      <c r="D136" s="92" t="s">
        <v>138</v>
      </c>
      <c r="E136" s="93">
        <v>50</v>
      </c>
      <c r="F136" s="92" t="s">
        <v>158</v>
      </c>
      <c r="G136" s="94" t="s">
        <v>223</v>
      </c>
      <c r="H136" s="91" t="s">
        <v>242</v>
      </c>
      <c r="I136" s="94">
        <v>6.25</v>
      </c>
      <c r="J136" s="95">
        <v>75645</v>
      </c>
      <c r="K136" s="95">
        <f>ROUND((J136/1000),0)</f>
        <v>76</v>
      </c>
      <c r="L136" s="95">
        <v>0</v>
      </c>
      <c r="M136" s="95">
        <v>76</v>
      </c>
      <c r="N136" s="96"/>
    </row>
    <row r="137" spans="1:14" s="101" customFormat="1" ht="12">
      <c r="A137" s="90" t="s">
        <v>658</v>
      </c>
      <c r="B137" s="91">
        <v>367</v>
      </c>
      <c r="C137" s="91" t="s">
        <v>224</v>
      </c>
      <c r="D137" s="92" t="s">
        <v>60</v>
      </c>
      <c r="E137" s="93">
        <v>321.5</v>
      </c>
      <c r="F137" s="92" t="s">
        <v>229</v>
      </c>
      <c r="G137" s="94">
        <v>5.5</v>
      </c>
      <c r="H137" s="91" t="s">
        <v>238</v>
      </c>
      <c r="I137" s="94">
        <v>19</v>
      </c>
      <c r="J137" s="95">
        <v>224685</v>
      </c>
      <c r="K137" s="95">
        <f>ROUND((J137*$C$8/1000),0)</f>
        <v>4681188</v>
      </c>
      <c r="L137" s="95">
        <v>63080</v>
      </c>
      <c r="M137" s="95">
        <v>4744268</v>
      </c>
      <c r="N137" s="96"/>
    </row>
    <row r="138" spans="1:14" s="101" customFormat="1" ht="12">
      <c r="A138" s="90" t="s">
        <v>658</v>
      </c>
      <c r="B138" s="91">
        <v>367</v>
      </c>
      <c r="C138" s="91" t="s">
        <v>224</v>
      </c>
      <c r="D138" s="92" t="s">
        <v>60</v>
      </c>
      <c r="E138" s="93">
        <v>452.5</v>
      </c>
      <c r="F138" s="92" t="s">
        <v>230</v>
      </c>
      <c r="G138" s="94">
        <v>5.9</v>
      </c>
      <c r="H138" s="91" t="s">
        <v>238</v>
      </c>
      <c r="I138" s="94">
        <v>21.5</v>
      </c>
      <c r="J138" s="95">
        <v>383226</v>
      </c>
      <c r="K138" s="95">
        <f>ROUND((J138*$C$8/1000),0)</f>
        <v>7984303</v>
      </c>
      <c r="L138" s="95">
        <v>115250</v>
      </c>
      <c r="M138" s="95">
        <v>8099553</v>
      </c>
      <c r="N138" s="96"/>
    </row>
    <row r="139" spans="1:14" s="101" customFormat="1" ht="12">
      <c r="A139" s="90" t="s">
        <v>661</v>
      </c>
      <c r="B139" s="91">
        <v>367</v>
      </c>
      <c r="C139" s="91" t="s">
        <v>224</v>
      </c>
      <c r="D139" s="92" t="s">
        <v>60</v>
      </c>
      <c r="E139" s="93">
        <v>31</v>
      </c>
      <c r="F139" s="92" t="s">
        <v>231</v>
      </c>
      <c r="G139" s="94">
        <v>6.3</v>
      </c>
      <c r="H139" s="91" t="s">
        <v>238</v>
      </c>
      <c r="I139" s="94">
        <v>21.5</v>
      </c>
      <c r="J139" s="95">
        <v>42723</v>
      </c>
      <c r="K139" s="95">
        <f>ROUND((J139*$C$8/1000),0)</f>
        <v>890110</v>
      </c>
      <c r="L139" s="95">
        <v>13700</v>
      </c>
      <c r="M139" s="95">
        <v>903810</v>
      </c>
      <c r="N139" s="96"/>
    </row>
    <row r="140" spans="1:14" s="101" customFormat="1" ht="12">
      <c r="A140" s="90" t="s">
        <v>661</v>
      </c>
      <c r="B140" s="91">
        <v>367</v>
      </c>
      <c r="C140" s="91" t="s">
        <v>224</v>
      </c>
      <c r="D140" s="92" t="s">
        <v>60</v>
      </c>
      <c r="E140" s="93">
        <v>51.8</v>
      </c>
      <c r="F140" s="92" t="s">
        <v>232</v>
      </c>
      <c r="G140" s="94">
        <v>6.3</v>
      </c>
      <c r="H140" s="91" t="s">
        <v>238</v>
      </c>
      <c r="I140" s="94">
        <v>21.5</v>
      </c>
      <c r="J140" s="95">
        <v>71389</v>
      </c>
      <c r="K140" s="95">
        <f>ROUND((J140*$C$8/1000),0)</f>
        <v>1487351</v>
      </c>
      <c r="L140" s="95">
        <v>22892</v>
      </c>
      <c r="M140" s="95">
        <v>1510243</v>
      </c>
      <c r="N140" s="96"/>
    </row>
    <row r="141" spans="1:14" s="101" customFormat="1" ht="12">
      <c r="A141" s="90"/>
      <c r="B141" s="91"/>
      <c r="C141" s="91"/>
      <c r="D141" s="92"/>
      <c r="E141" s="93"/>
      <c r="F141" s="92"/>
      <c r="G141" s="94"/>
      <c r="H141" s="91"/>
      <c r="I141" s="94"/>
      <c r="J141" s="95"/>
      <c r="K141" s="95"/>
      <c r="L141" s="95"/>
      <c r="M141" s="95"/>
      <c r="N141" s="96"/>
    </row>
    <row r="142" spans="1:14" s="101" customFormat="1" ht="12">
      <c r="A142" s="90" t="s">
        <v>642</v>
      </c>
      <c r="B142" s="91">
        <v>373</v>
      </c>
      <c r="C142" s="91" t="s">
        <v>233</v>
      </c>
      <c r="D142" s="92" t="s">
        <v>138</v>
      </c>
      <c r="E142" s="93">
        <v>8400000</v>
      </c>
      <c r="F142" s="92" t="s">
        <v>340</v>
      </c>
      <c r="G142" s="94">
        <v>6</v>
      </c>
      <c r="H142" s="91" t="s">
        <v>242</v>
      </c>
      <c r="I142" s="94">
        <v>6</v>
      </c>
      <c r="J142" s="95">
        <v>0</v>
      </c>
      <c r="K142" s="95">
        <v>0</v>
      </c>
      <c r="L142" s="95"/>
      <c r="M142" s="95"/>
      <c r="N142" s="148"/>
    </row>
    <row r="143" spans="1:14" s="101" customFormat="1" ht="12">
      <c r="A143" s="90" t="s">
        <v>643</v>
      </c>
      <c r="B143" s="91">
        <v>373</v>
      </c>
      <c r="C143" s="91" t="s">
        <v>233</v>
      </c>
      <c r="D143" s="92" t="s">
        <v>138</v>
      </c>
      <c r="E143" s="93">
        <v>3100000</v>
      </c>
      <c r="F143" s="92" t="s">
        <v>341</v>
      </c>
      <c r="G143" s="94">
        <v>6.5</v>
      </c>
      <c r="H143" s="91" t="s">
        <v>242</v>
      </c>
      <c r="I143" s="94">
        <v>6.25</v>
      </c>
      <c r="J143" s="95">
        <v>3100000000</v>
      </c>
      <c r="K143" s="95">
        <f>ROUND((J143/1000),0)</f>
        <v>3100000</v>
      </c>
      <c r="L143" s="95">
        <v>1158428</v>
      </c>
      <c r="M143" s="95">
        <v>4258428</v>
      </c>
      <c r="N143" s="96"/>
    </row>
    <row r="144" spans="1:14" s="101" customFormat="1" ht="12">
      <c r="A144" s="90" t="s">
        <v>188</v>
      </c>
      <c r="B144" s="91">
        <v>383</v>
      </c>
      <c r="C144" s="91" t="s">
        <v>261</v>
      </c>
      <c r="D144" s="92" t="s">
        <v>60</v>
      </c>
      <c r="E144" s="93">
        <v>1250</v>
      </c>
      <c r="F144" s="92" t="s">
        <v>62</v>
      </c>
      <c r="G144" s="94">
        <v>4.5</v>
      </c>
      <c r="H144" s="91" t="s">
        <v>240</v>
      </c>
      <c r="I144" s="94">
        <v>22</v>
      </c>
      <c r="J144" s="95">
        <v>559305</v>
      </c>
      <c r="K144" s="95">
        <f aca="true" t="shared" si="9" ref="K144:K149">ROUND((J144*$C$8/1000),0)</f>
        <v>11652812</v>
      </c>
      <c r="L144" s="95">
        <v>5754</v>
      </c>
      <c r="M144" s="95">
        <v>11658566</v>
      </c>
      <c r="N144" s="96"/>
    </row>
    <row r="145" spans="1:14" s="101" customFormat="1" ht="12">
      <c r="A145" s="90" t="s">
        <v>189</v>
      </c>
      <c r="B145" s="91">
        <v>383</v>
      </c>
      <c r="C145" s="91" t="s">
        <v>261</v>
      </c>
      <c r="D145" s="92" t="s">
        <v>60</v>
      </c>
      <c r="E145" s="107">
        <v>161</v>
      </c>
      <c r="F145" s="92" t="s">
        <v>74</v>
      </c>
      <c r="G145" s="94">
        <v>6</v>
      </c>
      <c r="H145" s="91" t="s">
        <v>240</v>
      </c>
      <c r="I145" s="94">
        <v>22</v>
      </c>
      <c r="J145" s="95">
        <v>213373</v>
      </c>
      <c r="K145" s="95">
        <f t="shared" si="9"/>
        <v>4445509</v>
      </c>
      <c r="L145" s="95">
        <v>11555</v>
      </c>
      <c r="M145" s="95">
        <v>4457064</v>
      </c>
      <c r="N145" s="96"/>
    </row>
    <row r="146" spans="1:14" s="101" customFormat="1" ht="12">
      <c r="A146" s="90" t="s">
        <v>263</v>
      </c>
      <c r="B146" s="91">
        <v>392</v>
      </c>
      <c r="C146" s="91" t="s">
        <v>265</v>
      </c>
      <c r="D146" s="92" t="s">
        <v>60</v>
      </c>
      <c r="E146" s="93">
        <v>240</v>
      </c>
      <c r="F146" s="92" t="s">
        <v>228</v>
      </c>
      <c r="G146" s="94">
        <v>3.5</v>
      </c>
      <c r="H146" s="91" t="s">
        <v>240</v>
      </c>
      <c r="I146" s="94">
        <v>7</v>
      </c>
      <c r="J146" s="95">
        <v>69920.3</v>
      </c>
      <c r="K146" s="95">
        <f t="shared" si="9"/>
        <v>1456751</v>
      </c>
      <c r="L146" s="95">
        <v>4010</v>
      </c>
      <c r="M146" s="95">
        <v>1460761</v>
      </c>
      <c r="N146" s="96"/>
    </row>
    <row r="147" spans="1:14" s="101" customFormat="1" ht="12">
      <c r="A147" s="90" t="s">
        <v>541</v>
      </c>
      <c r="B147" s="91">
        <v>392</v>
      </c>
      <c r="C147" s="91" t="s">
        <v>265</v>
      </c>
      <c r="D147" s="92" t="s">
        <v>60</v>
      </c>
      <c r="E147" s="93">
        <v>245</v>
      </c>
      <c r="F147" s="92" t="s">
        <v>231</v>
      </c>
      <c r="G147" s="94">
        <v>4.5</v>
      </c>
      <c r="H147" s="91" t="s">
        <v>240</v>
      </c>
      <c r="I147" s="94">
        <v>11</v>
      </c>
      <c r="J147" s="95">
        <v>138717.6</v>
      </c>
      <c r="K147" s="95">
        <f t="shared" si="9"/>
        <v>2890105</v>
      </c>
      <c r="L147" s="95">
        <v>0</v>
      </c>
      <c r="M147" s="95">
        <v>2890105</v>
      </c>
      <c r="N147" s="96"/>
    </row>
    <row r="148" spans="1:14" s="101" customFormat="1" ht="12">
      <c r="A148" s="90" t="s">
        <v>541</v>
      </c>
      <c r="B148" s="91">
        <v>392</v>
      </c>
      <c r="C148" s="91" t="s">
        <v>265</v>
      </c>
      <c r="D148" s="92" t="s">
        <v>60</v>
      </c>
      <c r="E148" s="149" t="s">
        <v>545</v>
      </c>
      <c r="F148" s="92" t="s">
        <v>544</v>
      </c>
      <c r="G148" s="94">
        <v>4.5</v>
      </c>
      <c r="H148" s="91" t="s">
        <v>240</v>
      </c>
      <c r="I148" s="94">
        <v>11</v>
      </c>
      <c r="J148" s="95">
        <v>225.73</v>
      </c>
      <c r="K148" s="95">
        <f t="shared" si="9"/>
        <v>4703</v>
      </c>
      <c r="L148" s="95">
        <v>0</v>
      </c>
      <c r="M148" s="95">
        <v>4703</v>
      </c>
      <c r="N148" s="96"/>
    </row>
    <row r="149" spans="1:14" s="101" customFormat="1" ht="12">
      <c r="A149" s="90" t="s">
        <v>541</v>
      </c>
      <c r="B149" s="91">
        <v>392</v>
      </c>
      <c r="C149" s="91" t="s">
        <v>265</v>
      </c>
      <c r="D149" s="92" t="s">
        <v>60</v>
      </c>
      <c r="E149" s="149" t="s">
        <v>545</v>
      </c>
      <c r="F149" s="92" t="s">
        <v>359</v>
      </c>
      <c r="G149" s="94">
        <v>5</v>
      </c>
      <c r="H149" s="91" t="s">
        <v>240</v>
      </c>
      <c r="I149" s="94">
        <v>11.5</v>
      </c>
      <c r="J149" s="95">
        <v>172742.14</v>
      </c>
      <c r="K149" s="95">
        <f t="shared" si="9"/>
        <v>3598987</v>
      </c>
      <c r="L149" s="95">
        <v>0</v>
      </c>
      <c r="M149" s="95">
        <v>3598987</v>
      </c>
      <c r="N149" s="96"/>
    </row>
    <row r="151" spans="1:14" s="101" customFormat="1" ht="12">
      <c r="A151" s="90" t="s">
        <v>131</v>
      </c>
      <c r="B151" s="91">
        <v>405</v>
      </c>
      <c r="C151" s="91" t="s">
        <v>327</v>
      </c>
      <c r="D151" s="92" t="s">
        <v>60</v>
      </c>
      <c r="E151" s="93">
        <v>680</v>
      </c>
      <c r="F151" s="92" t="s">
        <v>279</v>
      </c>
      <c r="G151" s="94">
        <v>6.4107</v>
      </c>
      <c r="H151" s="91" t="s">
        <v>237</v>
      </c>
      <c r="I151" s="94">
        <v>25</v>
      </c>
      <c r="J151" s="95">
        <v>0</v>
      </c>
      <c r="K151" s="95">
        <f>ROUND((J151*$C$8/1000),0)</f>
        <v>0</v>
      </c>
      <c r="L151" s="95"/>
      <c r="M151" s="95"/>
      <c r="N151" s="96"/>
    </row>
    <row r="152" spans="1:14" s="101" customFormat="1" ht="12">
      <c r="A152" s="90" t="s">
        <v>118</v>
      </c>
      <c r="B152" s="91">
        <v>412</v>
      </c>
      <c r="C152" s="91" t="s">
        <v>281</v>
      </c>
      <c r="D152" s="92" t="s">
        <v>138</v>
      </c>
      <c r="E152" s="146">
        <v>50000000</v>
      </c>
      <c r="F152" s="92" t="s">
        <v>267</v>
      </c>
      <c r="G152" s="94">
        <v>5</v>
      </c>
      <c r="H152" s="91" t="s">
        <v>242</v>
      </c>
      <c r="I152" s="94">
        <v>7</v>
      </c>
      <c r="J152" s="95">
        <v>0</v>
      </c>
      <c r="K152" s="95">
        <f>ROUND((J152/1000),0)</f>
        <v>0</v>
      </c>
      <c r="L152" s="95">
        <v>0</v>
      </c>
      <c r="M152" s="95">
        <v>0</v>
      </c>
      <c r="N152" s="96"/>
    </row>
    <row r="153" spans="1:14" s="101" customFormat="1" ht="12">
      <c r="A153" s="90" t="s">
        <v>118</v>
      </c>
      <c r="B153" s="91">
        <v>412</v>
      </c>
      <c r="C153" s="91" t="s">
        <v>281</v>
      </c>
      <c r="D153" s="92" t="s">
        <v>138</v>
      </c>
      <c r="E153" s="146">
        <v>30000000</v>
      </c>
      <c r="F153" s="92" t="s">
        <v>268</v>
      </c>
      <c r="G153" s="94">
        <v>0</v>
      </c>
      <c r="H153" s="91" t="s">
        <v>242</v>
      </c>
      <c r="I153" s="94">
        <v>7.25</v>
      </c>
      <c r="J153" s="95">
        <v>0</v>
      </c>
      <c r="K153" s="95">
        <f>ROUND((J153/1000),0)</f>
        <v>0</v>
      </c>
      <c r="L153" s="95">
        <v>0</v>
      </c>
      <c r="M153" s="95">
        <v>0</v>
      </c>
      <c r="N153" s="96"/>
    </row>
    <row r="154" spans="1:14" s="101" customFormat="1" ht="12">
      <c r="A154" s="90" t="s">
        <v>166</v>
      </c>
      <c r="B154" s="91">
        <v>414</v>
      </c>
      <c r="C154" s="91" t="s">
        <v>282</v>
      </c>
      <c r="D154" s="92" t="s">
        <v>138</v>
      </c>
      <c r="E154" s="146">
        <v>36000000</v>
      </c>
      <c r="F154" s="92" t="s">
        <v>283</v>
      </c>
      <c r="G154" s="94">
        <v>5.5</v>
      </c>
      <c r="H154" s="91" t="s">
        <v>242</v>
      </c>
      <c r="I154" s="94">
        <v>6</v>
      </c>
      <c r="J154" s="95">
        <v>0</v>
      </c>
      <c r="K154" s="95">
        <f>ROUND((J154/1000),0)</f>
        <v>0</v>
      </c>
      <c r="L154" s="95"/>
      <c r="M154" s="95"/>
      <c r="N154" s="96"/>
    </row>
    <row r="155" spans="1:14" s="101" customFormat="1" ht="12">
      <c r="A155" s="90" t="s">
        <v>289</v>
      </c>
      <c r="B155" s="91">
        <v>414</v>
      </c>
      <c r="C155" s="91" t="s">
        <v>282</v>
      </c>
      <c r="D155" s="92" t="s">
        <v>138</v>
      </c>
      <c r="E155" s="146">
        <v>2500000</v>
      </c>
      <c r="F155" s="92" t="s">
        <v>284</v>
      </c>
      <c r="G155" s="94">
        <v>10</v>
      </c>
      <c r="H155" s="91" t="s">
        <v>242</v>
      </c>
      <c r="I155" s="94">
        <v>6.25</v>
      </c>
      <c r="J155" s="95">
        <v>0</v>
      </c>
      <c r="K155" s="95">
        <f>ROUND((J155/1000),0)</f>
        <v>0</v>
      </c>
      <c r="L155" s="95"/>
      <c r="M155" s="95"/>
      <c r="N155" s="96"/>
    </row>
    <row r="156" spans="1:14" s="101" customFormat="1" ht="12">
      <c r="A156" s="90" t="s">
        <v>658</v>
      </c>
      <c r="B156" s="91">
        <v>420</v>
      </c>
      <c r="C156" s="91" t="s">
        <v>286</v>
      </c>
      <c r="D156" s="92" t="s">
        <v>60</v>
      </c>
      <c r="E156" s="93">
        <v>507</v>
      </c>
      <c r="F156" s="92" t="s">
        <v>267</v>
      </c>
      <c r="G156" s="94">
        <v>4.5</v>
      </c>
      <c r="H156" s="91" t="s">
        <v>237</v>
      </c>
      <c r="I156" s="94">
        <v>19.5</v>
      </c>
      <c r="J156" s="95">
        <v>339460</v>
      </c>
      <c r="K156" s="95">
        <f>ROUND((J156*$C$8/1000),0)</f>
        <v>7072462</v>
      </c>
      <c r="L156" s="95">
        <v>78258</v>
      </c>
      <c r="M156" s="95">
        <v>7150720</v>
      </c>
      <c r="N156" s="96"/>
    </row>
    <row r="157" spans="1:14" s="101" customFormat="1" ht="12">
      <c r="A157" s="90" t="s">
        <v>658</v>
      </c>
      <c r="B157" s="91">
        <v>420</v>
      </c>
      <c r="C157" s="91" t="s">
        <v>286</v>
      </c>
      <c r="D157" s="92" t="s">
        <v>60</v>
      </c>
      <c r="E157" s="93">
        <v>91</v>
      </c>
      <c r="F157" s="92" t="s">
        <v>268</v>
      </c>
      <c r="G157" s="94">
        <v>4.5</v>
      </c>
      <c r="H157" s="91" t="s">
        <v>237</v>
      </c>
      <c r="I157" s="94">
        <v>19.5</v>
      </c>
      <c r="J157" s="95">
        <v>77227</v>
      </c>
      <c r="K157" s="95">
        <f>ROUND((J157*$C$8/1000),0)</f>
        <v>1608982</v>
      </c>
      <c r="L157" s="95">
        <v>17804</v>
      </c>
      <c r="M157" s="95">
        <v>1626786</v>
      </c>
      <c r="N157" s="96"/>
    </row>
    <row r="158" spans="1:14" s="101" customFormat="1" ht="12">
      <c r="A158" s="90" t="s">
        <v>661</v>
      </c>
      <c r="B158" s="91">
        <v>420</v>
      </c>
      <c r="C158" s="91" t="s">
        <v>286</v>
      </c>
      <c r="D158" s="92" t="s">
        <v>60</v>
      </c>
      <c r="E158" s="93">
        <v>32</v>
      </c>
      <c r="F158" s="92" t="s">
        <v>269</v>
      </c>
      <c r="G158" s="94">
        <v>4.5</v>
      </c>
      <c r="H158" s="91" t="s">
        <v>237</v>
      </c>
      <c r="I158" s="94">
        <v>19.5</v>
      </c>
      <c r="J158" s="95">
        <v>38583</v>
      </c>
      <c r="K158" s="95">
        <f>ROUND((J158*$C$8/1000),0)</f>
        <v>803856</v>
      </c>
      <c r="L158" s="95">
        <v>8894</v>
      </c>
      <c r="M158" s="95">
        <v>812750</v>
      </c>
      <c r="N158" s="96"/>
    </row>
    <row r="159" spans="1:14" s="101" customFormat="1" ht="12">
      <c r="A159" s="90" t="s">
        <v>661</v>
      </c>
      <c r="B159" s="91">
        <v>420</v>
      </c>
      <c r="C159" s="91" t="s">
        <v>286</v>
      </c>
      <c r="D159" s="92" t="s">
        <v>60</v>
      </c>
      <c r="E159" s="93">
        <v>28</v>
      </c>
      <c r="F159" s="92" t="s">
        <v>287</v>
      </c>
      <c r="G159" s="94">
        <v>4.5</v>
      </c>
      <c r="H159" s="91" t="s">
        <v>237</v>
      </c>
      <c r="I159" s="94">
        <v>19.5</v>
      </c>
      <c r="J159" s="95">
        <v>33760</v>
      </c>
      <c r="K159" s="95">
        <f>ROUND((J159*$C$8/1000),0)</f>
        <v>703371</v>
      </c>
      <c r="L159" s="95">
        <v>7783</v>
      </c>
      <c r="M159" s="95">
        <v>711154</v>
      </c>
      <c r="N159" s="96"/>
    </row>
    <row r="160" spans="1:14" s="101" customFormat="1" ht="12">
      <c r="A160" s="90" t="s">
        <v>661</v>
      </c>
      <c r="B160" s="91">
        <v>420</v>
      </c>
      <c r="C160" s="91" t="s">
        <v>286</v>
      </c>
      <c r="D160" s="92" t="s">
        <v>60</v>
      </c>
      <c r="E160" s="93">
        <v>25</v>
      </c>
      <c r="F160" s="92" t="s">
        <v>288</v>
      </c>
      <c r="G160" s="94">
        <v>4.5</v>
      </c>
      <c r="H160" s="91" t="s">
        <v>237</v>
      </c>
      <c r="I160" s="94">
        <v>19.5</v>
      </c>
      <c r="J160" s="95">
        <v>30143</v>
      </c>
      <c r="K160" s="95">
        <f>ROUND((J160*$C$8/1000),0)</f>
        <v>628013</v>
      </c>
      <c r="L160" s="95">
        <v>6949</v>
      </c>
      <c r="M160" s="95">
        <v>634962</v>
      </c>
      <c r="N160" s="96"/>
    </row>
    <row r="161" spans="1:14" s="101" customFormat="1" ht="12">
      <c r="A161" s="90"/>
      <c r="B161" s="91"/>
      <c r="C161" s="91"/>
      <c r="D161" s="92"/>
      <c r="E161" s="93"/>
      <c r="F161" s="92"/>
      <c r="G161" s="94"/>
      <c r="H161" s="91"/>
      <c r="I161" s="94"/>
      <c r="J161" s="95"/>
      <c r="K161" s="95"/>
      <c r="L161" s="95"/>
      <c r="M161" s="95"/>
      <c r="N161" s="96"/>
    </row>
    <row r="162" spans="1:14" s="101" customFormat="1" ht="12">
      <c r="A162" s="90" t="s">
        <v>86</v>
      </c>
      <c r="B162" s="91">
        <v>424</v>
      </c>
      <c r="C162" s="91" t="s">
        <v>290</v>
      </c>
      <c r="D162" s="92" t="s">
        <v>60</v>
      </c>
      <c r="E162" s="93">
        <v>893.5</v>
      </c>
      <c r="F162" s="92" t="s">
        <v>345</v>
      </c>
      <c r="G162" s="94">
        <v>1.51</v>
      </c>
      <c r="H162" s="92" t="s">
        <v>239</v>
      </c>
      <c r="I162" s="94">
        <v>1.04</v>
      </c>
      <c r="J162" s="95">
        <v>0</v>
      </c>
      <c r="K162" s="95">
        <f>ROUND((J162*$C$8/1000),0)</f>
        <v>0</v>
      </c>
      <c r="L162" s="95"/>
      <c r="M162" s="95"/>
      <c r="N162" s="96"/>
    </row>
    <row r="163" spans="1:14" s="101" customFormat="1" ht="12">
      <c r="A163" s="90" t="s">
        <v>86</v>
      </c>
      <c r="B163" s="91">
        <v>424</v>
      </c>
      <c r="C163" s="91" t="s">
        <v>290</v>
      </c>
      <c r="D163" s="92" t="s">
        <v>60</v>
      </c>
      <c r="E163" s="93">
        <v>638.5</v>
      </c>
      <c r="F163" s="92" t="s">
        <v>346</v>
      </c>
      <c r="G163" s="94">
        <v>1.61</v>
      </c>
      <c r="H163" s="92" t="s">
        <v>239</v>
      </c>
      <c r="I163" s="94">
        <v>1.14</v>
      </c>
      <c r="J163" s="95">
        <v>0</v>
      </c>
      <c r="K163" s="95">
        <f>ROUND((J163*$C$8/1000),0)</f>
        <v>0</v>
      </c>
      <c r="L163" s="95"/>
      <c r="M163" s="95"/>
      <c r="N163" s="96"/>
    </row>
    <row r="164" spans="1:14" s="101" customFormat="1" ht="12">
      <c r="A164" s="90" t="s">
        <v>86</v>
      </c>
      <c r="B164" s="91">
        <v>424</v>
      </c>
      <c r="C164" s="91" t="s">
        <v>290</v>
      </c>
      <c r="D164" s="92" t="s">
        <v>60</v>
      </c>
      <c r="E164" s="93">
        <v>618</v>
      </c>
      <c r="F164" s="92" t="s">
        <v>347</v>
      </c>
      <c r="G164" s="94">
        <v>2.41</v>
      </c>
      <c r="H164" s="92" t="s">
        <v>239</v>
      </c>
      <c r="I164" s="94">
        <v>2.15</v>
      </c>
      <c r="J164" s="95">
        <v>0</v>
      </c>
      <c r="K164" s="95">
        <f aca="true" t="shared" si="10" ref="K164:K170">ROUND((J164*$C$8/1000),0)</f>
        <v>0</v>
      </c>
      <c r="L164" s="95"/>
      <c r="M164" s="95"/>
      <c r="N164" s="96"/>
    </row>
    <row r="165" spans="1:14" s="101" customFormat="1" ht="12">
      <c r="A165" s="90" t="s">
        <v>86</v>
      </c>
      <c r="B165" s="91">
        <v>424</v>
      </c>
      <c r="C165" s="91" t="s">
        <v>290</v>
      </c>
      <c r="D165" s="92" t="s">
        <v>60</v>
      </c>
      <c r="E165" s="93">
        <v>821</v>
      </c>
      <c r="F165" s="92" t="s">
        <v>348</v>
      </c>
      <c r="G165" s="94">
        <v>2.72</v>
      </c>
      <c r="H165" s="92" t="s">
        <v>239</v>
      </c>
      <c r="I165" s="94">
        <v>3.07</v>
      </c>
      <c r="J165" s="95">
        <v>0</v>
      </c>
      <c r="K165" s="95">
        <f t="shared" si="10"/>
        <v>0</v>
      </c>
      <c r="L165" s="95"/>
      <c r="M165" s="95"/>
      <c r="N165" s="96"/>
    </row>
    <row r="166" spans="1:14" s="101" customFormat="1" ht="12">
      <c r="A166" s="90" t="s">
        <v>86</v>
      </c>
      <c r="B166" s="91">
        <v>424</v>
      </c>
      <c r="C166" s="91" t="s">
        <v>290</v>
      </c>
      <c r="D166" s="92" t="s">
        <v>60</v>
      </c>
      <c r="E166" s="93">
        <v>789.5</v>
      </c>
      <c r="F166" s="92" t="s">
        <v>349</v>
      </c>
      <c r="G166" s="94">
        <v>3.02</v>
      </c>
      <c r="H166" s="92" t="s">
        <v>239</v>
      </c>
      <c r="I166" s="94">
        <v>4.08</v>
      </c>
      <c r="J166" s="95">
        <v>0</v>
      </c>
      <c r="K166" s="95">
        <f t="shared" si="10"/>
        <v>0</v>
      </c>
      <c r="L166" s="95"/>
      <c r="M166" s="95"/>
      <c r="N166" s="96"/>
    </row>
    <row r="167" spans="1:14" s="101" customFormat="1" ht="12">
      <c r="A167" s="90" t="s">
        <v>86</v>
      </c>
      <c r="B167" s="91">
        <v>424</v>
      </c>
      <c r="C167" s="91" t="s">
        <v>290</v>
      </c>
      <c r="D167" s="92" t="s">
        <v>60</v>
      </c>
      <c r="E167" s="93">
        <v>764</v>
      </c>
      <c r="F167" s="92" t="s">
        <v>350</v>
      </c>
      <c r="G167" s="94">
        <v>3.07</v>
      </c>
      <c r="H167" s="92" t="s">
        <v>239</v>
      </c>
      <c r="I167" s="94">
        <v>5.09</v>
      </c>
      <c r="J167" s="95">
        <v>764000</v>
      </c>
      <c r="K167" s="95">
        <f t="shared" si="10"/>
        <v>15917520</v>
      </c>
      <c r="L167" s="95">
        <v>2188330</v>
      </c>
      <c r="M167" s="95">
        <v>18105850</v>
      </c>
      <c r="N167" s="96"/>
    </row>
    <row r="168" spans="1:14" s="101" customFormat="1" ht="12">
      <c r="A168" s="90" t="s">
        <v>86</v>
      </c>
      <c r="B168" s="91">
        <v>424</v>
      </c>
      <c r="C168" s="91" t="s">
        <v>290</v>
      </c>
      <c r="D168" s="92" t="s">
        <v>60</v>
      </c>
      <c r="E168" s="93">
        <v>738.5</v>
      </c>
      <c r="F168" s="92" t="s">
        <v>351</v>
      </c>
      <c r="G168" s="94">
        <v>3.12</v>
      </c>
      <c r="H168" s="92" t="s">
        <v>239</v>
      </c>
      <c r="I168" s="94">
        <v>6.11</v>
      </c>
      <c r="J168" s="95">
        <v>738500</v>
      </c>
      <c r="K168" s="95">
        <f t="shared" si="10"/>
        <v>15386241</v>
      </c>
      <c r="L168" s="95">
        <v>2152004</v>
      </c>
      <c r="M168" s="95">
        <v>17538245</v>
      </c>
      <c r="N168" s="96"/>
    </row>
    <row r="169" spans="1:14" s="101" customFormat="1" ht="12">
      <c r="A169" s="90" t="s">
        <v>86</v>
      </c>
      <c r="B169" s="91">
        <v>424</v>
      </c>
      <c r="C169" s="91" t="s">
        <v>290</v>
      </c>
      <c r="D169" s="92" t="s">
        <v>60</v>
      </c>
      <c r="E169" s="93">
        <v>708</v>
      </c>
      <c r="F169" s="92" t="s">
        <v>352</v>
      </c>
      <c r="G169" s="94">
        <v>3.17</v>
      </c>
      <c r="H169" s="92" t="s">
        <v>239</v>
      </c>
      <c r="I169" s="94">
        <v>7.13</v>
      </c>
      <c r="J169" s="95">
        <v>708000</v>
      </c>
      <c r="K169" s="95">
        <f t="shared" si="10"/>
        <v>14750791</v>
      </c>
      <c r="L169" s="95">
        <v>2098389</v>
      </c>
      <c r="M169" s="95">
        <v>16849180</v>
      </c>
      <c r="N169" s="96"/>
    </row>
    <row r="170" spans="1:14" s="101" customFormat="1" ht="12">
      <c r="A170" s="90" t="s">
        <v>86</v>
      </c>
      <c r="B170" s="91">
        <v>424</v>
      </c>
      <c r="C170" s="91" t="s">
        <v>290</v>
      </c>
      <c r="D170" s="92" t="s">
        <v>60</v>
      </c>
      <c r="E170" s="107">
        <v>0.001</v>
      </c>
      <c r="F170" s="92" t="s">
        <v>353</v>
      </c>
      <c r="G170" s="94">
        <v>0</v>
      </c>
      <c r="H170" s="92" t="s">
        <v>239</v>
      </c>
      <c r="I170" s="94">
        <v>7.13</v>
      </c>
      <c r="J170" s="95">
        <v>1</v>
      </c>
      <c r="K170" s="95">
        <f t="shared" si="10"/>
        <v>21</v>
      </c>
      <c r="L170" s="95">
        <v>0</v>
      </c>
      <c r="M170" s="95">
        <v>21</v>
      </c>
      <c r="N170" s="96"/>
    </row>
    <row r="171" spans="1:14" s="101" customFormat="1" ht="12">
      <c r="A171" s="90"/>
      <c r="B171" s="91"/>
      <c r="C171" s="91"/>
      <c r="D171" s="92"/>
      <c r="E171" s="93"/>
      <c r="F171" s="92"/>
      <c r="G171" s="94"/>
      <c r="H171" s="91"/>
      <c r="I171" s="94"/>
      <c r="J171" s="95"/>
      <c r="K171" s="95"/>
      <c r="L171" s="95"/>
      <c r="M171" s="95"/>
      <c r="N171" s="96"/>
    </row>
    <row r="172" spans="1:14" s="101" customFormat="1" ht="12">
      <c r="A172" s="90" t="s">
        <v>302</v>
      </c>
      <c r="B172" s="91">
        <v>430</v>
      </c>
      <c r="C172" s="91" t="s">
        <v>301</v>
      </c>
      <c r="D172" s="92" t="s">
        <v>60</v>
      </c>
      <c r="E172" s="146">
        <v>3660</v>
      </c>
      <c r="F172" s="92" t="s">
        <v>333</v>
      </c>
      <c r="G172" s="94">
        <v>3</v>
      </c>
      <c r="H172" s="91" t="s">
        <v>242</v>
      </c>
      <c r="I172" s="94">
        <v>11.42</v>
      </c>
      <c r="J172" s="95">
        <v>2637599.5</v>
      </c>
      <c r="K172" s="95">
        <f>ROUND((J172*$C$8/1000),0)</f>
        <v>54952935</v>
      </c>
      <c r="L172" s="95">
        <v>1723511</v>
      </c>
      <c r="M172" s="95">
        <v>56676446</v>
      </c>
      <c r="N172" s="96"/>
    </row>
    <row r="173" spans="1:14" s="101" customFormat="1" ht="12">
      <c r="A173" s="90" t="s">
        <v>302</v>
      </c>
      <c r="B173" s="91">
        <v>430</v>
      </c>
      <c r="C173" s="91" t="s">
        <v>301</v>
      </c>
      <c r="D173" s="92" t="s">
        <v>60</v>
      </c>
      <c r="E173" s="146">
        <v>479</v>
      </c>
      <c r="F173" s="92" t="s">
        <v>334</v>
      </c>
      <c r="G173" s="94">
        <v>4</v>
      </c>
      <c r="H173" s="91" t="s">
        <v>242</v>
      </c>
      <c r="I173" s="94">
        <v>11.42</v>
      </c>
      <c r="J173" s="95">
        <v>477023.6</v>
      </c>
      <c r="K173" s="95">
        <f>ROUND((J173*$C$8/1000),0)</f>
        <v>9938524</v>
      </c>
      <c r="L173" s="95">
        <v>407307</v>
      </c>
      <c r="M173" s="95">
        <v>10345831</v>
      </c>
      <c r="N173" s="96"/>
    </row>
    <row r="174" spans="1:14" s="101" customFormat="1" ht="12">
      <c r="A174" s="90" t="s">
        <v>575</v>
      </c>
      <c r="B174" s="91">
        <v>430</v>
      </c>
      <c r="C174" s="91" t="s">
        <v>301</v>
      </c>
      <c r="D174" s="92" t="s">
        <v>60</v>
      </c>
      <c r="E174" s="107">
        <v>1.535</v>
      </c>
      <c r="F174" s="92" t="s">
        <v>335</v>
      </c>
      <c r="G174" s="94">
        <v>10</v>
      </c>
      <c r="H174" s="91" t="s">
        <v>242</v>
      </c>
      <c r="I174" s="94">
        <v>11.42</v>
      </c>
      <c r="J174" s="95">
        <v>2248.57</v>
      </c>
      <c r="K174" s="95">
        <f>ROUND((J174*$C$8/1000),0)</f>
        <v>46848</v>
      </c>
      <c r="L174" s="95">
        <v>4921</v>
      </c>
      <c r="M174" s="95">
        <v>51769</v>
      </c>
      <c r="N174" s="96"/>
    </row>
    <row r="175" spans="1:14" s="101" customFormat="1" ht="12">
      <c r="A175" s="90" t="s">
        <v>130</v>
      </c>
      <c r="B175" s="91">
        <v>436</v>
      </c>
      <c r="C175" s="91" t="s">
        <v>314</v>
      </c>
      <c r="D175" s="92" t="s">
        <v>138</v>
      </c>
      <c r="E175" s="146">
        <v>22000000</v>
      </c>
      <c r="F175" s="91" t="s">
        <v>309</v>
      </c>
      <c r="G175" s="94">
        <v>5.5</v>
      </c>
      <c r="H175" s="91" t="s">
        <v>242</v>
      </c>
      <c r="I175" s="94">
        <v>6</v>
      </c>
      <c r="J175" s="95">
        <v>14666665200</v>
      </c>
      <c r="K175" s="95">
        <f>ROUND((J175/1000),0)</f>
        <v>14666665</v>
      </c>
      <c r="L175" s="95">
        <v>19372</v>
      </c>
      <c r="M175" s="95">
        <v>14686037</v>
      </c>
      <c r="N175" s="96"/>
    </row>
    <row r="176" spans="1:14" s="101" customFormat="1" ht="12">
      <c r="A176" s="90" t="s">
        <v>289</v>
      </c>
      <c r="B176" s="91">
        <v>436</v>
      </c>
      <c r="C176" s="91" t="s">
        <v>314</v>
      </c>
      <c r="D176" s="92" t="s">
        <v>138</v>
      </c>
      <c r="E176" s="146">
        <v>14100000</v>
      </c>
      <c r="F176" s="91" t="s">
        <v>310</v>
      </c>
      <c r="G176" s="94">
        <v>10</v>
      </c>
      <c r="H176" s="91" t="s">
        <v>242</v>
      </c>
      <c r="I176" s="94">
        <v>6</v>
      </c>
      <c r="J176" s="95">
        <v>20643809999</v>
      </c>
      <c r="K176" s="95">
        <f>ROUND((J176/1000),0)</f>
        <v>20643810</v>
      </c>
      <c r="L176" s="95">
        <v>48557</v>
      </c>
      <c r="M176" s="95">
        <v>20692367</v>
      </c>
      <c r="N176" s="96"/>
    </row>
    <row r="177" spans="1:14" s="101" customFormat="1" ht="12">
      <c r="A177" s="90"/>
      <c r="B177" s="91"/>
      <c r="C177" s="91"/>
      <c r="D177" s="92"/>
      <c r="E177" s="146"/>
      <c r="F177" s="91"/>
      <c r="G177" s="94"/>
      <c r="H177" s="91"/>
      <c r="I177" s="94"/>
      <c r="J177" s="95"/>
      <c r="K177" s="95"/>
      <c r="L177" s="95"/>
      <c r="M177" s="95"/>
      <c r="N177" s="96"/>
    </row>
    <row r="178" spans="1:14" s="101" customFormat="1" ht="12">
      <c r="A178" s="90" t="s">
        <v>131</v>
      </c>
      <c r="B178" s="91">
        <v>437</v>
      </c>
      <c r="C178" s="91" t="s">
        <v>315</v>
      </c>
      <c r="D178" s="92" t="s">
        <v>60</v>
      </c>
      <c r="E178" s="146">
        <v>110</v>
      </c>
      <c r="F178" s="92" t="s">
        <v>303</v>
      </c>
      <c r="G178" s="94">
        <v>3</v>
      </c>
      <c r="H178" s="91" t="s">
        <v>238</v>
      </c>
      <c r="I178" s="94">
        <v>7</v>
      </c>
      <c r="J178" s="95">
        <v>39101.99</v>
      </c>
      <c r="K178" s="95">
        <f>ROUND((J178*$C$8/1000),0)</f>
        <v>814668</v>
      </c>
      <c r="L178" s="95">
        <v>603</v>
      </c>
      <c r="M178" s="95">
        <v>815271</v>
      </c>
      <c r="N178" s="96"/>
    </row>
    <row r="179" spans="1:14" s="101" customFormat="1" ht="12">
      <c r="A179" s="90" t="s">
        <v>131</v>
      </c>
      <c r="B179" s="91">
        <v>437</v>
      </c>
      <c r="C179" s="91" t="s">
        <v>315</v>
      </c>
      <c r="D179" s="92" t="s">
        <v>60</v>
      </c>
      <c r="E179" s="146">
        <v>33</v>
      </c>
      <c r="F179" s="92" t="s">
        <v>304</v>
      </c>
      <c r="G179" s="94">
        <v>3</v>
      </c>
      <c r="H179" s="91" t="s">
        <v>238</v>
      </c>
      <c r="I179" s="94">
        <v>7</v>
      </c>
      <c r="J179" s="95">
        <v>11730.6</v>
      </c>
      <c r="K179" s="95">
        <f aca="true" t="shared" si="11" ref="K179:K191">ROUND((J179*$C$8/1000),0)</f>
        <v>244401</v>
      </c>
      <c r="L179" s="95">
        <v>180</v>
      </c>
      <c r="M179" s="95">
        <v>244581</v>
      </c>
      <c r="N179" s="96"/>
    </row>
    <row r="180" spans="1:14" s="101" customFormat="1" ht="12">
      <c r="A180" s="90" t="s">
        <v>131</v>
      </c>
      <c r="B180" s="91">
        <v>437</v>
      </c>
      <c r="C180" s="91" t="s">
        <v>315</v>
      </c>
      <c r="D180" s="92" t="s">
        <v>60</v>
      </c>
      <c r="E180" s="146">
        <v>260</v>
      </c>
      <c r="F180" s="92" t="s">
        <v>305</v>
      </c>
      <c r="G180" s="94">
        <v>4.2</v>
      </c>
      <c r="H180" s="91" t="s">
        <v>238</v>
      </c>
      <c r="I180" s="94">
        <v>20</v>
      </c>
      <c r="J180" s="95">
        <v>221499.21</v>
      </c>
      <c r="K180" s="95">
        <f t="shared" si="11"/>
        <v>4614814</v>
      </c>
      <c r="L180" s="95">
        <v>4748</v>
      </c>
      <c r="M180" s="95">
        <v>4619562</v>
      </c>
      <c r="N180" s="96"/>
    </row>
    <row r="181" spans="1:14" s="101" customFormat="1" ht="12">
      <c r="A181" s="90" t="s">
        <v>131</v>
      </c>
      <c r="B181" s="91">
        <v>437</v>
      </c>
      <c r="C181" s="91" t="s">
        <v>315</v>
      </c>
      <c r="D181" s="92" t="s">
        <v>60</v>
      </c>
      <c r="E181" s="146">
        <v>68</v>
      </c>
      <c r="F181" s="92" t="s">
        <v>306</v>
      </c>
      <c r="G181" s="94">
        <v>4.2</v>
      </c>
      <c r="H181" s="91" t="s">
        <v>238</v>
      </c>
      <c r="I181" s="94">
        <v>20</v>
      </c>
      <c r="J181" s="95">
        <v>57930.56</v>
      </c>
      <c r="K181" s="95">
        <f t="shared" si="11"/>
        <v>1206951</v>
      </c>
      <c r="L181" s="95">
        <v>1242</v>
      </c>
      <c r="M181" s="95">
        <v>1208193</v>
      </c>
      <c r="N181" s="96"/>
    </row>
    <row r="182" spans="1:14" s="101" customFormat="1" ht="12">
      <c r="A182" s="90" t="s">
        <v>312</v>
      </c>
      <c r="B182" s="91">
        <v>437</v>
      </c>
      <c r="C182" s="91" t="s">
        <v>315</v>
      </c>
      <c r="D182" s="92" t="s">
        <v>60</v>
      </c>
      <c r="E182" s="147">
        <v>132</v>
      </c>
      <c r="F182" s="92" t="s">
        <v>307</v>
      </c>
      <c r="G182" s="94">
        <v>4.2</v>
      </c>
      <c r="H182" s="91" t="s">
        <v>238</v>
      </c>
      <c r="I182" s="94">
        <v>20</v>
      </c>
      <c r="J182" s="95">
        <v>105614.66</v>
      </c>
      <c r="K182" s="95">
        <f t="shared" si="11"/>
        <v>2200423</v>
      </c>
      <c r="L182" s="95">
        <v>2265</v>
      </c>
      <c r="M182" s="95">
        <v>2202688</v>
      </c>
      <c r="N182" s="96"/>
    </row>
    <row r="183" spans="1:14" s="101" customFormat="1" ht="12">
      <c r="A183" s="90" t="s">
        <v>260</v>
      </c>
      <c r="B183" s="91">
        <v>437</v>
      </c>
      <c r="C183" s="91" t="s">
        <v>315</v>
      </c>
      <c r="D183" s="92" t="s">
        <v>60</v>
      </c>
      <c r="E183" s="147">
        <v>55</v>
      </c>
      <c r="F183" s="92" t="s">
        <v>87</v>
      </c>
      <c r="G183" s="94">
        <v>4.2</v>
      </c>
      <c r="H183" s="91" t="s">
        <v>238</v>
      </c>
      <c r="I183" s="94">
        <v>20</v>
      </c>
      <c r="J183" s="95">
        <v>60123.05</v>
      </c>
      <c r="K183" s="95">
        <f t="shared" si="11"/>
        <v>1252631</v>
      </c>
      <c r="L183" s="95">
        <v>1288</v>
      </c>
      <c r="M183" s="95">
        <v>1253919</v>
      </c>
      <c r="N183" s="96"/>
    </row>
    <row r="184" spans="1:14" s="101" customFormat="1" ht="12">
      <c r="A184" s="90" t="s">
        <v>260</v>
      </c>
      <c r="B184" s="91">
        <v>437</v>
      </c>
      <c r="C184" s="91" t="s">
        <v>315</v>
      </c>
      <c r="D184" s="92" t="s">
        <v>60</v>
      </c>
      <c r="E184" s="147">
        <v>1</v>
      </c>
      <c r="F184" s="92" t="s">
        <v>308</v>
      </c>
      <c r="G184" s="94">
        <v>4.2</v>
      </c>
      <c r="H184" s="91" t="s">
        <v>238</v>
      </c>
      <c r="I184" s="94">
        <v>20</v>
      </c>
      <c r="J184" s="95">
        <v>1178.88</v>
      </c>
      <c r="K184" s="95">
        <f t="shared" si="11"/>
        <v>24561</v>
      </c>
      <c r="L184" s="95">
        <v>26</v>
      </c>
      <c r="M184" s="95">
        <v>24587</v>
      </c>
      <c r="N184" s="96"/>
    </row>
    <row r="185" spans="1:14" s="101" customFormat="1" ht="12">
      <c r="A185" s="90" t="s">
        <v>604</v>
      </c>
      <c r="B185" s="91">
        <v>437</v>
      </c>
      <c r="C185" s="91" t="s">
        <v>537</v>
      </c>
      <c r="D185" s="92" t="s">
        <v>60</v>
      </c>
      <c r="E185" s="93">
        <v>110</v>
      </c>
      <c r="F185" s="92" t="s">
        <v>538</v>
      </c>
      <c r="G185" s="94">
        <v>3</v>
      </c>
      <c r="H185" s="91" t="s">
        <v>238</v>
      </c>
      <c r="I185" s="94">
        <v>5.93</v>
      </c>
      <c r="J185" s="95">
        <v>56528.76</v>
      </c>
      <c r="K185" s="95">
        <f t="shared" si="11"/>
        <v>1177746</v>
      </c>
      <c r="L185" s="95">
        <v>870</v>
      </c>
      <c r="M185" s="95">
        <v>1178616</v>
      </c>
      <c r="N185" s="96"/>
    </row>
    <row r="186" spans="1:14" s="101" customFormat="1" ht="12">
      <c r="A186" s="90" t="s">
        <v>605</v>
      </c>
      <c r="B186" s="91">
        <v>437</v>
      </c>
      <c r="C186" s="91" t="s">
        <v>537</v>
      </c>
      <c r="D186" s="92" t="s">
        <v>60</v>
      </c>
      <c r="E186" s="93">
        <v>33</v>
      </c>
      <c r="F186" s="92" t="s">
        <v>539</v>
      </c>
      <c r="G186" s="94">
        <v>3</v>
      </c>
      <c r="H186" s="91" t="s">
        <v>238</v>
      </c>
      <c r="I186" s="94">
        <v>5.93</v>
      </c>
      <c r="J186" s="95">
        <v>16958.63</v>
      </c>
      <c r="K186" s="95">
        <f t="shared" si="11"/>
        <v>353324</v>
      </c>
      <c r="L186" s="95">
        <v>261</v>
      </c>
      <c r="M186" s="95">
        <v>353585</v>
      </c>
      <c r="N186" s="96"/>
    </row>
    <row r="187" spans="1:14" s="101" customFormat="1" ht="12">
      <c r="A187" s="90" t="s">
        <v>604</v>
      </c>
      <c r="B187" s="91">
        <v>437</v>
      </c>
      <c r="C187" s="91" t="s">
        <v>537</v>
      </c>
      <c r="D187" s="92" t="s">
        <v>60</v>
      </c>
      <c r="E187" s="93">
        <v>375</v>
      </c>
      <c r="F187" s="92" t="s">
        <v>532</v>
      </c>
      <c r="G187" s="94">
        <v>4.2</v>
      </c>
      <c r="H187" s="91" t="s">
        <v>238</v>
      </c>
      <c r="I187" s="94">
        <v>19.75</v>
      </c>
      <c r="J187" s="95">
        <v>339146.06</v>
      </c>
      <c r="K187" s="95">
        <f t="shared" si="11"/>
        <v>7065922</v>
      </c>
      <c r="L187" s="95">
        <v>7271</v>
      </c>
      <c r="M187" s="95">
        <v>7073193</v>
      </c>
      <c r="N187" s="96"/>
    </row>
    <row r="188" spans="1:14" s="101" customFormat="1" ht="12">
      <c r="A188" s="90" t="s">
        <v>604</v>
      </c>
      <c r="B188" s="91">
        <v>437</v>
      </c>
      <c r="C188" s="91" t="s">
        <v>537</v>
      </c>
      <c r="D188" s="92" t="s">
        <v>60</v>
      </c>
      <c r="E188" s="93">
        <v>99</v>
      </c>
      <c r="F188" s="92" t="s">
        <v>533</v>
      </c>
      <c r="G188" s="94">
        <v>4.2</v>
      </c>
      <c r="H188" s="91" t="s">
        <v>238</v>
      </c>
      <c r="I188" s="94">
        <v>19.75</v>
      </c>
      <c r="J188" s="95">
        <v>89534.55</v>
      </c>
      <c r="K188" s="95">
        <f t="shared" si="11"/>
        <v>1865403</v>
      </c>
      <c r="L188" s="95">
        <v>1920</v>
      </c>
      <c r="M188" s="95">
        <v>1867323</v>
      </c>
      <c r="N188" s="96"/>
    </row>
    <row r="189" spans="1:14" s="101" customFormat="1" ht="12">
      <c r="A189" s="90" t="s">
        <v>604</v>
      </c>
      <c r="B189" s="91">
        <v>437</v>
      </c>
      <c r="C189" s="91" t="s">
        <v>537</v>
      </c>
      <c r="D189" s="92" t="s">
        <v>60</v>
      </c>
      <c r="E189" s="93">
        <v>93</v>
      </c>
      <c r="F189" s="92" t="s">
        <v>534</v>
      </c>
      <c r="G189" s="94">
        <v>4.2</v>
      </c>
      <c r="H189" s="91" t="s">
        <v>238</v>
      </c>
      <c r="I189" s="94">
        <v>19.75</v>
      </c>
      <c r="J189" s="95">
        <v>82131.61</v>
      </c>
      <c r="K189" s="95">
        <f t="shared" si="11"/>
        <v>1711167</v>
      </c>
      <c r="L189" s="95">
        <v>1761</v>
      </c>
      <c r="M189" s="95">
        <v>1712928</v>
      </c>
      <c r="N189" s="96"/>
    </row>
    <row r="190" spans="1:14" s="101" customFormat="1" ht="12">
      <c r="A190" s="90" t="s">
        <v>606</v>
      </c>
      <c r="B190" s="91">
        <v>437</v>
      </c>
      <c r="C190" s="91" t="s">
        <v>537</v>
      </c>
      <c r="D190" s="92" t="s">
        <v>60</v>
      </c>
      <c r="E190" s="93">
        <v>122</v>
      </c>
      <c r="F190" s="92" t="s">
        <v>535</v>
      </c>
      <c r="G190" s="94">
        <v>4.2</v>
      </c>
      <c r="H190" s="91" t="s">
        <v>238</v>
      </c>
      <c r="I190" s="94">
        <v>19.75</v>
      </c>
      <c r="J190" s="95">
        <v>132798.81</v>
      </c>
      <c r="K190" s="95">
        <f t="shared" si="11"/>
        <v>2766790</v>
      </c>
      <c r="L190" s="95">
        <v>2848</v>
      </c>
      <c r="M190" s="95">
        <v>2769638</v>
      </c>
      <c r="N190" s="96"/>
    </row>
    <row r="191" spans="1:14" s="101" customFormat="1" ht="12">
      <c r="A191" s="90" t="s">
        <v>606</v>
      </c>
      <c r="B191" s="91">
        <v>437</v>
      </c>
      <c r="C191" s="91" t="s">
        <v>537</v>
      </c>
      <c r="D191" s="92" t="s">
        <v>60</v>
      </c>
      <c r="E191" s="93">
        <v>1</v>
      </c>
      <c r="F191" s="92" t="s">
        <v>536</v>
      </c>
      <c r="G191" s="94">
        <v>4.2</v>
      </c>
      <c r="H191" s="91" t="s">
        <v>238</v>
      </c>
      <c r="I191" s="94">
        <v>19.75</v>
      </c>
      <c r="J191" s="95">
        <v>1115.96</v>
      </c>
      <c r="K191" s="95">
        <f t="shared" si="11"/>
        <v>23250</v>
      </c>
      <c r="L191" s="95">
        <v>24</v>
      </c>
      <c r="M191" s="95">
        <v>23274</v>
      </c>
      <c r="N191" s="96"/>
    </row>
    <row r="192" spans="1:14" s="101" customFormat="1" ht="12">
      <c r="A192" s="90"/>
      <c r="B192" s="91"/>
      <c r="C192" s="91"/>
      <c r="D192" s="92"/>
      <c r="E192" s="93"/>
      <c r="F192" s="92"/>
      <c r="G192" s="94"/>
      <c r="H192" s="91"/>
      <c r="I192" s="94"/>
      <c r="J192" s="95"/>
      <c r="K192" s="95"/>
      <c r="L192" s="95"/>
      <c r="M192" s="95"/>
      <c r="N192" s="96"/>
    </row>
    <row r="193" spans="1:14" s="101" customFormat="1" ht="12">
      <c r="A193" s="90" t="s">
        <v>166</v>
      </c>
      <c r="B193" s="91">
        <v>441</v>
      </c>
      <c r="C193" s="91" t="s">
        <v>313</v>
      </c>
      <c r="D193" s="92" t="s">
        <v>138</v>
      </c>
      <c r="E193" s="93">
        <v>17200000</v>
      </c>
      <c r="F193" s="92" t="s">
        <v>316</v>
      </c>
      <c r="G193" s="94">
        <v>6</v>
      </c>
      <c r="H193" s="91" t="s">
        <v>241</v>
      </c>
      <c r="I193" s="94">
        <v>4</v>
      </c>
      <c r="J193" s="95">
        <v>0</v>
      </c>
      <c r="K193" s="95">
        <f>ROUND((J193/1000),0)</f>
        <v>0</v>
      </c>
      <c r="L193" s="95"/>
      <c r="M193" s="95"/>
      <c r="N193" s="96"/>
    </row>
    <row r="194" spans="1:14" s="101" customFormat="1" ht="12">
      <c r="A194" s="90" t="s">
        <v>336</v>
      </c>
      <c r="B194" s="91">
        <v>441</v>
      </c>
      <c r="C194" s="91" t="s">
        <v>313</v>
      </c>
      <c r="D194" s="92" t="s">
        <v>138</v>
      </c>
      <c r="E194" s="93">
        <v>2500000</v>
      </c>
      <c r="F194" s="92" t="s">
        <v>317</v>
      </c>
      <c r="G194" s="94">
        <v>10</v>
      </c>
      <c r="H194" s="91" t="s">
        <v>241</v>
      </c>
      <c r="I194" s="94">
        <v>4</v>
      </c>
      <c r="J194" s="95">
        <v>0</v>
      </c>
      <c r="K194" s="95">
        <f>ROUND((J194/1000),0)</f>
        <v>0</v>
      </c>
      <c r="L194" s="95"/>
      <c r="M194" s="95"/>
      <c r="N194" s="96"/>
    </row>
    <row r="195" spans="1:14" s="101" customFormat="1" ht="12">
      <c r="A195" s="90" t="s">
        <v>118</v>
      </c>
      <c r="B195" s="91">
        <v>442</v>
      </c>
      <c r="C195" s="91" t="s">
        <v>318</v>
      </c>
      <c r="D195" s="92" t="s">
        <v>138</v>
      </c>
      <c r="E195" s="93">
        <v>30700000</v>
      </c>
      <c r="F195" s="92" t="s">
        <v>283</v>
      </c>
      <c r="G195" s="94">
        <v>6</v>
      </c>
      <c r="H195" s="91" t="s">
        <v>242</v>
      </c>
      <c r="I195" s="94">
        <v>6.25</v>
      </c>
      <c r="J195" s="95">
        <v>14944956480</v>
      </c>
      <c r="K195" s="95">
        <f>ROUND((J195/1000),0)</f>
        <v>14944956</v>
      </c>
      <c r="L195" s="95">
        <v>328728</v>
      </c>
      <c r="M195" s="95">
        <v>15273684</v>
      </c>
      <c r="N195" s="96"/>
    </row>
    <row r="196" spans="1:14" s="101" customFormat="1" ht="12">
      <c r="A196" s="90" t="s">
        <v>118</v>
      </c>
      <c r="B196" s="91">
        <v>442</v>
      </c>
      <c r="C196" s="91" t="s">
        <v>318</v>
      </c>
      <c r="D196" s="92" t="s">
        <v>138</v>
      </c>
      <c r="E196" s="93">
        <v>18000</v>
      </c>
      <c r="F196" s="92" t="s">
        <v>284</v>
      </c>
      <c r="G196" s="94">
        <v>0</v>
      </c>
      <c r="H196" s="91" t="s">
        <v>242</v>
      </c>
      <c r="I196" s="94">
        <v>6.5</v>
      </c>
      <c r="J196" s="95">
        <v>18000000</v>
      </c>
      <c r="K196" s="95">
        <f>ROUND((J196/1000),0)</f>
        <v>18000</v>
      </c>
      <c r="L196" s="95">
        <v>0</v>
      </c>
      <c r="M196" s="95">
        <v>18000</v>
      </c>
      <c r="N196" s="96"/>
    </row>
    <row r="197" spans="1:14" s="101" customFormat="1" ht="12">
      <c r="A197" s="90" t="s">
        <v>263</v>
      </c>
      <c r="B197" s="91">
        <v>449</v>
      </c>
      <c r="C197" s="91" t="s">
        <v>319</v>
      </c>
      <c r="D197" s="92" t="s">
        <v>60</v>
      </c>
      <c r="E197" s="93">
        <v>162</v>
      </c>
      <c r="F197" s="92" t="s">
        <v>267</v>
      </c>
      <c r="G197" s="94">
        <v>4.8</v>
      </c>
      <c r="H197" s="92" t="s">
        <v>240</v>
      </c>
      <c r="I197" s="94">
        <v>7.75</v>
      </c>
      <c r="J197" s="95">
        <v>97282.3</v>
      </c>
      <c r="K197" s="95">
        <f>ROUND((J197*$C$8/1000),0)</f>
        <v>2026823</v>
      </c>
      <c r="L197" s="95">
        <v>23637</v>
      </c>
      <c r="M197" s="95">
        <v>2050460</v>
      </c>
      <c r="N197" s="96"/>
    </row>
    <row r="198" spans="1:14" s="101" customFormat="1" ht="12">
      <c r="A198" s="90" t="s">
        <v>330</v>
      </c>
      <c r="B198" s="91">
        <v>449</v>
      </c>
      <c r="C198" s="91" t="s">
        <v>319</v>
      </c>
      <c r="D198" s="92" t="s">
        <v>60</v>
      </c>
      <c r="E198" s="93">
        <v>50</v>
      </c>
      <c r="F198" s="92" t="s">
        <v>268</v>
      </c>
      <c r="G198" s="94">
        <v>5.4</v>
      </c>
      <c r="H198" s="92" t="s">
        <v>240</v>
      </c>
      <c r="I198" s="94">
        <v>14.75</v>
      </c>
      <c r="J198" s="95">
        <v>60892.05</v>
      </c>
      <c r="K198" s="95">
        <f>ROUND((J198*$C$8/1000),0)</f>
        <v>1268652</v>
      </c>
      <c r="L198" s="95">
        <v>0</v>
      </c>
      <c r="M198" s="95">
        <v>1268652</v>
      </c>
      <c r="N198" s="96"/>
    </row>
    <row r="199" spans="1:14" s="101" customFormat="1" ht="12">
      <c r="A199" s="90" t="s">
        <v>330</v>
      </c>
      <c r="B199" s="91">
        <v>449</v>
      </c>
      <c r="C199" s="91" t="s">
        <v>319</v>
      </c>
      <c r="D199" s="92" t="s">
        <v>60</v>
      </c>
      <c r="E199" s="93">
        <v>59.52</v>
      </c>
      <c r="F199" s="92" t="s">
        <v>269</v>
      </c>
      <c r="G199" s="94">
        <v>4.5</v>
      </c>
      <c r="H199" s="92" t="s">
        <v>240</v>
      </c>
      <c r="I199" s="94">
        <v>15</v>
      </c>
      <c r="J199" s="95">
        <v>70193.57</v>
      </c>
      <c r="K199" s="95">
        <f>ROUND((J199*$C$8/1000),0)</f>
        <v>1462444</v>
      </c>
      <c r="L199" s="95">
        <v>0</v>
      </c>
      <c r="M199" s="95">
        <v>1462444</v>
      </c>
      <c r="N199" s="96"/>
    </row>
    <row r="200" spans="1:14" s="101" customFormat="1" ht="12">
      <c r="A200" s="90" t="s">
        <v>118</v>
      </c>
      <c r="B200" s="91">
        <v>450</v>
      </c>
      <c r="C200" s="91" t="s">
        <v>325</v>
      </c>
      <c r="D200" s="92" t="s">
        <v>138</v>
      </c>
      <c r="E200" s="93">
        <v>30420000</v>
      </c>
      <c r="F200" s="92" t="s">
        <v>316</v>
      </c>
      <c r="G200" s="94">
        <v>6.5</v>
      </c>
      <c r="H200" s="91" t="s">
        <v>242</v>
      </c>
      <c r="I200" s="94">
        <v>6.5</v>
      </c>
      <c r="J200" s="95">
        <v>24461014032</v>
      </c>
      <c r="K200" s="95">
        <f>ROUND((J200/1000),0)</f>
        <v>24461014</v>
      </c>
      <c r="L200" s="95">
        <v>123697</v>
      </c>
      <c r="M200" s="95">
        <v>24584711</v>
      </c>
      <c r="N200" s="96"/>
    </row>
    <row r="201" spans="1:14" s="101" customFormat="1" ht="12">
      <c r="A201" s="90" t="s">
        <v>208</v>
      </c>
      <c r="B201" s="91">
        <v>450</v>
      </c>
      <c r="C201" s="91" t="s">
        <v>325</v>
      </c>
      <c r="D201" s="92" t="s">
        <v>138</v>
      </c>
      <c r="E201" s="93">
        <v>19580000</v>
      </c>
      <c r="F201" s="92" t="s">
        <v>317</v>
      </c>
      <c r="G201" s="94">
        <v>5</v>
      </c>
      <c r="H201" s="91" t="s">
        <v>242</v>
      </c>
      <c r="I201" s="94">
        <v>9.75</v>
      </c>
      <c r="J201" s="95">
        <v>23511072684</v>
      </c>
      <c r="K201" s="95">
        <f>ROUND((J201/1000),0)</f>
        <v>23511073</v>
      </c>
      <c r="L201" s="95">
        <v>91950</v>
      </c>
      <c r="M201" s="95">
        <v>23603023</v>
      </c>
      <c r="N201" s="96"/>
    </row>
    <row r="202" spans="1:14" s="101" customFormat="1" ht="12">
      <c r="A202" s="90" t="s">
        <v>583</v>
      </c>
      <c r="B202" s="91">
        <v>450</v>
      </c>
      <c r="C202" s="91" t="s">
        <v>554</v>
      </c>
      <c r="D202" s="92" t="s">
        <v>138</v>
      </c>
      <c r="E202" s="93">
        <v>21280000</v>
      </c>
      <c r="F202" s="92" t="s">
        <v>565</v>
      </c>
      <c r="G202" s="94">
        <v>6</v>
      </c>
      <c r="H202" s="91" t="s">
        <v>242</v>
      </c>
      <c r="I202" s="94">
        <v>5.3</v>
      </c>
      <c r="J202" s="95">
        <v>17456188288</v>
      </c>
      <c r="K202" s="95">
        <f>ROUND((J202/1000),0)</f>
        <v>17456188</v>
      </c>
      <c r="L202" s="95">
        <v>81630</v>
      </c>
      <c r="M202" s="95">
        <v>17537818</v>
      </c>
      <c r="N202" s="96"/>
    </row>
    <row r="203" spans="1:14" s="101" customFormat="1" ht="12">
      <c r="A203" s="90" t="s">
        <v>584</v>
      </c>
      <c r="B203" s="91">
        <v>450</v>
      </c>
      <c r="C203" s="91" t="s">
        <v>554</v>
      </c>
      <c r="D203" s="92" t="s">
        <v>138</v>
      </c>
      <c r="E203" s="93">
        <v>13720000</v>
      </c>
      <c r="F203" s="92" t="s">
        <v>566</v>
      </c>
      <c r="G203" s="94">
        <v>2</v>
      </c>
      <c r="H203" s="91" t="s">
        <v>242</v>
      </c>
      <c r="I203" s="94">
        <v>8.5</v>
      </c>
      <c r="J203" s="95">
        <v>14416328416</v>
      </c>
      <c r="K203" s="95">
        <f>ROUND((J203/1000),0)</f>
        <v>14416328</v>
      </c>
      <c r="L203" s="95">
        <v>22801</v>
      </c>
      <c r="M203" s="95">
        <v>14439129</v>
      </c>
      <c r="N203" s="96"/>
    </row>
    <row r="204" spans="1:14" s="101" customFormat="1" ht="12">
      <c r="A204" s="90"/>
      <c r="B204" s="91"/>
      <c r="C204" s="91"/>
      <c r="D204" s="92"/>
      <c r="E204" s="93"/>
      <c r="F204" s="92"/>
      <c r="G204" s="94"/>
      <c r="H204" s="91"/>
      <c r="I204" s="94"/>
      <c r="J204" s="95"/>
      <c r="K204" s="95"/>
      <c r="L204" s="95"/>
      <c r="M204" s="95"/>
      <c r="N204" s="96"/>
    </row>
    <row r="205" spans="1:14" s="101" customFormat="1" ht="12">
      <c r="A205" s="90" t="s">
        <v>329</v>
      </c>
      <c r="B205" s="91">
        <v>455</v>
      </c>
      <c r="C205" s="91" t="s">
        <v>326</v>
      </c>
      <c r="D205" s="92" t="s">
        <v>60</v>
      </c>
      <c r="E205" s="93">
        <v>750</v>
      </c>
      <c r="F205" s="92" t="s">
        <v>63</v>
      </c>
      <c r="G205" s="94">
        <v>5.3</v>
      </c>
      <c r="H205" s="91" t="s">
        <v>242</v>
      </c>
      <c r="I205" s="94">
        <v>8</v>
      </c>
      <c r="J205" s="95"/>
      <c r="K205" s="95"/>
      <c r="L205" s="95"/>
      <c r="M205" s="95"/>
      <c r="N205" s="96"/>
    </row>
    <row r="206" spans="1:14" s="101" customFormat="1" ht="12">
      <c r="A206" s="90" t="s">
        <v>329</v>
      </c>
      <c r="B206" s="91">
        <v>455</v>
      </c>
      <c r="C206" s="91" t="s">
        <v>326</v>
      </c>
      <c r="D206" s="92" t="s">
        <v>60</v>
      </c>
      <c r="E206" s="107">
        <v>0.001</v>
      </c>
      <c r="F206" s="92" t="s">
        <v>76</v>
      </c>
      <c r="G206" s="94">
        <v>0</v>
      </c>
      <c r="H206" s="91" t="s">
        <v>242</v>
      </c>
      <c r="I206" s="94">
        <v>8</v>
      </c>
      <c r="J206" s="95"/>
      <c r="K206" s="95"/>
      <c r="L206" s="95"/>
      <c r="M206" s="95"/>
      <c r="N206" s="96"/>
    </row>
    <row r="207" spans="1:14" s="101" customFormat="1" ht="12">
      <c r="A207" s="90" t="s">
        <v>332</v>
      </c>
      <c r="B207" s="91">
        <v>458</v>
      </c>
      <c r="C207" s="91" t="s">
        <v>331</v>
      </c>
      <c r="D207" s="92" t="s">
        <v>138</v>
      </c>
      <c r="E207" s="93">
        <v>16320000</v>
      </c>
      <c r="F207" s="92" t="s">
        <v>337</v>
      </c>
      <c r="G207" s="94">
        <v>6</v>
      </c>
      <c r="H207" s="91" t="s">
        <v>242</v>
      </c>
      <c r="I207" s="94">
        <v>4</v>
      </c>
      <c r="J207" s="95">
        <v>747834624</v>
      </c>
      <c r="K207" s="95">
        <f>ROUND((J207/1000),0)</f>
        <v>747835</v>
      </c>
      <c r="L207" s="95">
        <v>7175</v>
      </c>
      <c r="M207" s="95">
        <v>755010</v>
      </c>
      <c r="N207" s="96"/>
    </row>
    <row r="208" spans="1:14" s="101" customFormat="1" ht="12">
      <c r="A208" s="90" t="s">
        <v>207</v>
      </c>
      <c r="B208" s="91">
        <v>458</v>
      </c>
      <c r="C208" s="91" t="s">
        <v>331</v>
      </c>
      <c r="D208" s="92" t="s">
        <v>138</v>
      </c>
      <c r="E208" s="93">
        <v>3500000</v>
      </c>
      <c r="F208" s="92" t="s">
        <v>338</v>
      </c>
      <c r="G208" s="94">
        <v>10</v>
      </c>
      <c r="H208" s="91" t="s">
        <v>242</v>
      </c>
      <c r="I208" s="94">
        <v>6.16666</v>
      </c>
      <c r="J208" s="95">
        <v>1088852544</v>
      </c>
      <c r="K208" s="95">
        <f>ROUND((J208/1000),0)</f>
        <v>1088853</v>
      </c>
      <c r="L208" s="95">
        <v>17141</v>
      </c>
      <c r="M208" s="95">
        <v>1105994</v>
      </c>
      <c r="N208" s="96"/>
    </row>
    <row r="209" spans="1:14" s="101" customFormat="1" ht="12">
      <c r="A209" s="90" t="s">
        <v>207</v>
      </c>
      <c r="B209" s="91">
        <v>458</v>
      </c>
      <c r="C209" s="91" t="s">
        <v>331</v>
      </c>
      <c r="D209" s="92" t="s">
        <v>138</v>
      </c>
      <c r="E209" s="93">
        <v>1000</v>
      </c>
      <c r="F209" s="92" t="s">
        <v>339</v>
      </c>
      <c r="G209" s="94">
        <v>10</v>
      </c>
      <c r="H209" s="91" t="s">
        <v>242</v>
      </c>
      <c r="I209" s="94">
        <v>6.16666</v>
      </c>
      <c r="J209" s="95">
        <v>1395967</v>
      </c>
      <c r="K209" s="95">
        <f>ROUND((J209/1000),0)</f>
        <v>1396</v>
      </c>
      <c r="L209" s="95">
        <v>22</v>
      </c>
      <c r="M209" s="95">
        <v>1418</v>
      </c>
      <c r="N209" s="96"/>
    </row>
    <row r="210" spans="1:14" s="101" customFormat="1" ht="12">
      <c r="A210" s="90"/>
      <c r="B210" s="91"/>
      <c r="C210" s="91"/>
      <c r="D210" s="92"/>
      <c r="E210" s="93"/>
      <c r="F210" s="92"/>
      <c r="G210" s="94"/>
      <c r="H210" s="91"/>
      <c r="I210" s="94"/>
      <c r="J210" s="95"/>
      <c r="K210" s="95"/>
      <c r="L210" s="95"/>
      <c r="M210" s="95"/>
      <c r="N210" s="96"/>
    </row>
    <row r="211" spans="1:14" s="101" customFormat="1" ht="12">
      <c r="A211" s="90" t="s">
        <v>118</v>
      </c>
      <c r="B211" s="91">
        <v>471</v>
      </c>
      <c r="C211" s="91" t="s">
        <v>342</v>
      </c>
      <c r="D211" s="92" t="s">
        <v>138</v>
      </c>
      <c r="E211" s="93">
        <v>35250000</v>
      </c>
      <c r="F211" s="92" t="s">
        <v>343</v>
      </c>
      <c r="G211" s="94">
        <v>6.5</v>
      </c>
      <c r="H211" s="91" t="s">
        <v>242</v>
      </c>
      <c r="I211" s="94">
        <v>7</v>
      </c>
      <c r="J211" s="95">
        <v>35250000000</v>
      </c>
      <c r="K211" s="95">
        <f aca="true" t="shared" si="12" ref="K211:K217">ROUND((J211/1000),0)</f>
        <v>35250000</v>
      </c>
      <c r="L211" s="95">
        <v>178256</v>
      </c>
      <c r="M211" s="95">
        <v>35428256</v>
      </c>
      <c r="N211" s="96"/>
    </row>
    <row r="212" spans="1:14" s="101" customFormat="1" ht="12">
      <c r="A212" s="90" t="s">
        <v>118</v>
      </c>
      <c r="B212" s="91">
        <v>471</v>
      </c>
      <c r="C212" s="91" t="s">
        <v>342</v>
      </c>
      <c r="D212" s="92" t="s">
        <v>138</v>
      </c>
      <c r="E212" s="93">
        <v>4750000</v>
      </c>
      <c r="F212" s="92" t="s">
        <v>344</v>
      </c>
      <c r="G212" s="94">
        <v>0</v>
      </c>
      <c r="H212" s="91" t="s">
        <v>242</v>
      </c>
      <c r="I212" s="94">
        <v>7.25</v>
      </c>
      <c r="J212" s="95">
        <v>4750000000</v>
      </c>
      <c r="K212" s="95">
        <f t="shared" si="12"/>
        <v>4750000</v>
      </c>
      <c r="L212" s="95">
        <v>0</v>
      </c>
      <c r="M212" s="95">
        <v>4750000</v>
      </c>
      <c r="N212" s="96"/>
    </row>
    <row r="213" spans="1:14" s="101" customFormat="1" ht="12">
      <c r="A213" s="90" t="s">
        <v>567</v>
      </c>
      <c r="B213" s="91">
        <v>472</v>
      </c>
      <c r="C213" s="91" t="s">
        <v>354</v>
      </c>
      <c r="D213" s="92" t="s">
        <v>138</v>
      </c>
      <c r="E213" s="93">
        <v>15700000</v>
      </c>
      <c r="F213" s="92" t="s">
        <v>102</v>
      </c>
      <c r="G213" s="94">
        <v>6</v>
      </c>
      <c r="H213" s="91" t="s">
        <v>242</v>
      </c>
      <c r="I213" s="94">
        <v>4</v>
      </c>
      <c r="J213" s="95">
        <v>1292029196</v>
      </c>
      <c r="K213" s="95">
        <f t="shared" si="12"/>
        <v>1292029</v>
      </c>
      <c r="L213" s="95">
        <v>18747</v>
      </c>
      <c r="M213" s="95">
        <v>1310776</v>
      </c>
      <c r="N213" s="96"/>
    </row>
    <row r="214" spans="1:14" s="101" customFormat="1" ht="12">
      <c r="A214" s="90" t="s">
        <v>567</v>
      </c>
      <c r="B214" s="91">
        <v>472</v>
      </c>
      <c r="C214" s="91" t="s">
        <v>354</v>
      </c>
      <c r="D214" s="92" t="s">
        <v>138</v>
      </c>
      <c r="E214" s="93">
        <v>500000</v>
      </c>
      <c r="F214" s="92" t="s">
        <v>103</v>
      </c>
      <c r="G214" s="94" t="s">
        <v>358</v>
      </c>
      <c r="H214" s="91" t="s">
        <v>242</v>
      </c>
      <c r="I214" s="94">
        <v>6</v>
      </c>
      <c r="J214" s="95">
        <v>500000000</v>
      </c>
      <c r="K214" s="95">
        <f t="shared" si="12"/>
        <v>500000</v>
      </c>
      <c r="L214" s="95">
        <v>0</v>
      </c>
      <c r="M214" s="95">
        <v>500000</v>
      </c>
      <c r="N214" s="96"/>
    </row>
    <row r="215" spans="1:14" s="101" customFormat="1" ht="12">
      <c r="A215" s="90" t="s">
        <v>567</v>
      </c>
      <c r="B215" s="91">
        <v>472</v>
      </c>
      <c r="C215" s="91" t="s">
        <v>354</v>
      </c>
      <c r="D215" s="92" t="s">
        <v>138</v>
      </c>
      <c r="E215" s="93">
        <v>1000</v>
      </c>
      <c r="F215" s="92" t="s">
        <v>156</v>
      </c>
      <c r="G215" s="94">
        <v>10</v>
      </c>
      <c r="H215" s="91" t="s">
        <v>242</v>
      </c>
      <c r="I215" s="94">
        <v>6</v>
      </c>
      <c r="J215" s="95">
        <v>1000000</v>
      </c>
      <c r="K215" s="95">
        <f t="shared" si="12"/>
        <v>1000</v>
      </c>
      <c r="L215" s="95">
        <v>363</v>
      </c>
      <c r="M215" s="95">
        <v>1363</v>
      </c>
      <c r="N215" s="95"/>
    </row>
    <row r="216" spans="1:14" s="101" customFormat="1" ht="12">
      <c r="A216" s="90" t="s">
        <v>118</v>
      </c>
      <c r="B216" s="91">
        <v>473</v>
      </c>
      <c r="C216" s="91" t="s">
        <v>357</v>
      </c>
      <c r="D216" s="92" t="s">
        <v>138</v>
      </c>
      <c r="E216" s="93">
        <v>13000000</v>
      </c>
      <c r="F216" s="92" t="s">
        <v>355</v>
      </c>
      <c r="G216" s="94">
        <v>6.5</v>
      </c>
      <c r="H216" s="91" t="s">
        <v>242</v>
      </c>
      <c r="I216" s="94">
        <v>5.25</v>
      </c>
      <c r="J216" s="95">
        <v>13000000000</v>
      </c>
      <c r="K216" s="95">
        <f t="shared" si="12"/>
        <v>13000000</v>
      </c>
      <c r="L216" s="95">
        <v>204044</v>
      </c>
      <c r="M216" s="95">
        <v>13204044</v>
      </c>
      <c r="N216" s="96"/>
    </row>
    <row r="217" spans="1:14" s="101" customFormat="1" ht="12">
      <c r="A217" s="90" t="s">
        <v>118</v>
      </c>
      <c r="B217" s="91">
        <v>473</v>
      </c>
      <c r="C217" s="91" t="s">
        <v>357</v>
      </c>
      <c r="D217" s="92" t="s">
        <v>138</v>
      </c>
      <c r="E217" s="93">
        <v>10000</v>
      </c>
      <c r="F217" s="92" t="s">
        <v>356</v>
      </c>
      <c r="G217" s="94">
        <v>0</v>
      </c>
      <c r="H217" s="91" t="s">
        <v>242</v>
      </c>
      <c r="I217" s="94">
        <v>5.5</v>
      </c>
      <c r="J217" s="95">
        <v>10000000</v>
      </c>
      <c r="K217" s="95">
        <f t="shared" si="12"/>
        <v>10000</v>
      </c>
      <c r="L217" s="95">
        <v>0</v>
      </c>
      <c r="M217" s="95">
        <v>10000</v>
      </c>
      <c r="N217" s="96"/>
    </row>
    <row r="218" spans="1:14" s="101" customFormat="1" ht="12">
      <c r="A218" s="90" t="s">
        <v>567</v>
      </c>
      <c r="B218" s="91">
        <v>486</v>
      </c>
      <c r="C218" s="91" t="s">
        <v>540</v>
      </c>
      <c r="D218" s="92" t="s">
        <v>60</v>
      </c>
      <c r="E218" s="93">
        <v>450</v>
      </c>
      <c r="F218" s="92" t="s">
        <v>157</v>
      </c>
      <c r="G218" s="94">
        <v>4.25</v>
      </c>
      <c r="H218" s="91" t="s">
        <v>238</v>
      </c>
      <c r="I218" s="94">
        <v>19.5</v>
      </c>
      <c r="J218" s="95">
        <v>376897</v>
      </c>
      <c r="K218" s="95">
        <f>ROUND((J218*$C$8/1000),0)</f>
        <v>7852442</v>
      </c>
      <c r="L218" s="95">
        <v>59229</v>
      </c>
      <c r="M218" s="95">
        <v>7911671</v>
      </c>
      <c r="N218" s="96"/>
    </row>
    <row r="219" spans="1:14" s="101" customFormat="1" ht="12">
      <c r="A219" s="90" t="s">
        <v>569</v>
      </c>
      <c r="B219" s="91">
        <v>486</v>
      </c>
      <c r="C219" s="91" t="s">
        <v>540</v>
      </c>
      <c r="D219" s="92" t="s">
        <v>60</v>
      </c>
      <c r="E219" s="93">
        <v>50</v>
      </c>
      <c r="F219" s="92" t="s">
        <v>158</v>
      </c>
      <c r="G219" s="94">
        <v>8</v>
      </c>
      <c r="H219" s="91" t="s">
        <v>238</v>
      </c>
      <c r="I219" s="94">
        <v>23.25</v>
      </c>
      <c r="J219" s="95">
        <v>50000</v>
      </c>
      <c r="K219" s="95">
        <f>ROUND((J219*$C$8/1000),0)</f>
        <v>1041723</v>
      </c>
      <c r="L219" s="95">
        <v>288910</v>
      </c>
      <c r="M219" s="95">
        <v>1330633</v>
      </c>
      <c r="N219" s="96"/>
    </row>
    <row r="220" spans="1:14" s="101" customFormat="1" ht="12">
      <c r="A220" s="90" t="s">
        <v>640</v>
      </c>
      <c r="B220" s="91">
        <v>486</v>
      </c>
      <c r="C220" s="91" t="s">
        <v>615</v>
      </c>
      <c r="D220" s="92" t="s">
        <v>60</v>
      </c>
      <c r="E220" s="93">
        <v>427</v>
      </c>
      <c r="F220" s="92" t="s">
        <v>359</v>
      </c>
      <c r="G220" s="94">
        <v>4</v>
      </c>
      <c r="H220" s="91" t="s">
        <v>238</v>
      </c>
      <c r="I220" s="94">
        <v>20</v>
      </c>
      <c r="J220" s="95">
        <v>388833</v>
      </c>
      <c r="K220" s="95">
        <f>ROUND((J220*$C$8/1000),0)</f>
        <v>8101122</v>
      </c>
      <c r="L220" s="95">
        <v>57583</v>
      </c>
      <c r="M220" s="95">
        <v>8158705</v>
      </c>
      <c r="N220" s="96"/>
    </row>
    <row r="221" spans="1:14" s="101" customFormat="1" ht="12">
      <c r="A221" s="90" t="s">
        <v>640</v>
      </c>
      <c r="B221" s="91">
        <v>486</v>
      </c>
      <c r="C221" s="91" t="s">
        <v>615</v>
      </c>
      <c r="D221" s="92" t="s">
        <v>60</v>
      </c>
      <c r="E221" s="93">
        <v>37</v>
      </c>
      <c r="F221" s="92" t="s">
        <v>618</v>
      </c>
      <c r="G221" s="94">
        <v>4</v>
      </c>
      <c r="H221" s="91" t="s">
        <v>238</v>
      </c>
      <c r="I221" s="94">
        <v>20</v>
      </c>
      <c r="J221" s="95">
        <v>37000</v>
      </c>
      <c r="K221" s="95">
        <f>ROUND((J221*$C$8/1000),0)</f>
        <v>770875</v>
      </c>
      <c r="L221" s="95">
        <v>52522</v>
      </c>
      <c r="M221" s="95">
        <v>823397</v>
      </c>
      <c r="N221" s="96"/>
    </row>
    <row r="222" spans="1:14" s="101" customFormat="1" ht="12">
      <c r="A222" s="90" t="s">
        <v>640</v>
      </c>
      <c r="B222" s="91">
        <v>486</v>
      </c>
      <c r="C222" s="91" t="s">
        <v>615</v>
      </c>
      <c r="D222" s="92" t="s">
        <v>60</v>
      </c>
      <c r="E222" s="93">
        <v>59</v>
      </c>
      <c r="F222" s="92" t="s">
        <v>619</v>
      </c>
      <c r="G222" s="94">
        <v>7</v>
      </c>
      <c r="H222" s="91" t="s">
        <v>238</v>
      </c>
      <c r="I222" s="94">
        <v>21.75</v>
      </c>
      <c r="J222" s="95">
        <v>59000</v>
      </c>
      <c r="K222" s="95">
        <f>ROUND((J222*$C$8/1000),0)</f>
        <v>1229233</v>
      </c>
      <c r="L222" s="95">
        <v>148024</v>
      </c>
      <c r="M222" s="95">
        <v>1377257</v>
      </c>
      <c r="N222" s="96"/>
    </row>
    <row r="223" spans="1:14" s="101" customFormat="1" ht="12">
      <c r="A223" s="90"/>
      <c r="B223" s="91"/>
      <c r="C223" s="91"/>
      <c r="D223" s="92"/>
      <c r="E223" s="93"/>
      <c r="F223" s="92"/>
      <c r="G223" s="94"/>
      <c r="H223" s="91"/>
      <c r="I223" s="94"/>
      <c r="J223" s="95"/>
      <c r="K223" s="95"/>
      <c r="L223" s="95"/>
      <c r="M223" s="95"/>
      <c r="N223" s="96"/>
    </row>
    <row r="224" spans="1:14" s="101" customFormat="1" ht="12">
      <c r="A224" s="90" t="s">
        <v>118</v>
      </c>
      <c r="B224" s="91">
        <v>490</v>
      </c>
      <c r="C224" s="91" t="s">
        <v>546</v>
      </c>
      <c r="D224" s="92" t="s">
        <v>138</v>
      </c>
      <c r="E224" s="93">
        <v>15000000</v>
      </c>
      <c r="F224" s="92" t="s">
        <v>547</v>
      </c>
      <c r="G224" s="94">
        <v>6.25</v>
      </c>
      <c r="H224" s="91" t="s">
        <v>242</v>
      </c>
      <c r="I224" s="94">
        <v>6.25</v>
      </c>
      <c r="J224" s="95">
        <v>15000000000</v>
      </c>
      <c r="K224" s="95">
        <f>ROUND((J224/1000),0)</f>
        <v>15000000</v>
      </c>
      <c r="L224" s="95">
        <v>73002</v>
      </c>
      <c r="M224" s="95">
        <v>15073002</v>
      </c>
      <c r="N224" s="96"/>
    </row>
    <row r="225" spans="1:14" s="101" customFormat="1" ht="12">
      <c r="A225" s="90" t="s">
        <v>118</v>
      </c>
      <c r="B225" s="91">
        <v>490</v>
      </c>
      <c r="C225" s="91" t="s">
        <v>546</v>
      </c>
      <c r="D225" s="92" t="s">
        <v>138</v>
      </c>
      <c r="E225" s="93">
        <v>10000000</v>
      </c>
      <c r="F225" s="92" t="s">
        <v>574</v>
      </c>
      <c r="G225" s="94">
        <v>0</v>
      </c>
      <c r="H225" s="91" t="s">
        <v>242</v>
      </c>
      <c r="I225" s="94">
        <v>6.5</v>
      </c>
      <c r="J225" s="95">
        <v>8872000000</v>
      </c>
      <c r="K225" s="95">
        <f>ROUND((J225/1000),0)</f>
        <v>8872000</v>
      </c>
      <c r="L225" s="95">
        <v>0</v>
      </c>
      <c r="M225" s="95">
        <v>8872000</v>
      </c>
      <c r="N225" s="96"/>
    </row>
    <row r="226" spans="1:14" s="101" customFormat="1" ht="12">
      <c r="A226" s="90" t="s">
        <v>596</v>
      </c>
      <c r="B226" s="91">
        <v>490</v>
      </c>
      <c r="C226" s="91" t="s">
        <v>580</v>
      </c>
      <c r="D226" s="92" t="s">
        <v>138</v>
      </c>
      <c r="E226" s="93">
        <v>16800000</v>
      </c>
      <c r="F226" s="92" t="s">
        <v>581</v>
      </c>
      <c r="G226" s="94">
        <v>6.5</v>
      </c>
      <c r="H226" s="91" t="s">
        <v>242</v>
      </c>
      <c r="I226" s="94">
        <v>5.75</v>
      </c>
      <c r="J226" s="95">
        <v>16800000000</v>
      </c>
      <c r="K226" s="95">
        <f>ROUND((J226/1000),0)</f>
        <v>16800000</v>
      </c>
      <c r="L226" s="95">
        <v>84956</v>
      </c>
      <c r="M226" s="95">
        <v>16884956</v>
      </c>
      <c r="N226" s="96"/>
    </row>
    <row r="227" spans="1:14" s="101" customFormat="1" ht="12">
      <c r="A227" s="90" t="s">
        <v>596</v>
      </c>
      <c r="B227" s="91">
        <v>490</v>
      </c>
      <c r="C227" s="91" t="s">
        <v>580</v>
      </c>
      <c r="D227" s="92" t="s">
        <v>138</v>
      </c>
      <c r="E227" s="93">
        <v>11200000</v>
      </c>
      <c r="F227" s="92" t="s">
        <v>582</v>
      </c>
      <c r="G227" s="94">
        <v>0</v>
      </c>
      <c r="H227" s="91" t="s">
        <v>242</v>
      </c>
      <c r="I227" s="94">
        <v>6</v>
      </c>
      <c r="J227" s="95">
        <v>9928000320</v>
      </c>
      <c r="K227" s="95">
        <f>ROUND((J227/1000),0)</f>
        <v>9928000</v>
      </c>
      <c r="L227" s="95">
        <v>0</v>
      </c>
      <c r="M227" s="95">
        <v>9928000</v>
      </c>
      <c r="N227" s="96"/>
    </row>
    <row r="228" spans="1:14" s="101" customFormat="1" ht="12">
      <c r="A228" s="90" t="s">
        <v>658</v>
      </c>
      <c r="B228" s="91">
        <v>495</v>
      </c>
      <c r="C228" s="91" t="s">
        <v>552</v>
      </c>
      <c r="D228" s="92" t="s">
        <v>60</v>
      </c>
      <c r="E228" s="93">
        <v>578.5</v>
      </c>
      <c r="F228" s="92" t="s">
        <v>557</v>
      </c>
      <c r="G228" s="94">
        <v>4</v>
      </c>
      <c r="H228" s="91" t="s">
        <v>238</v>
      </c>
      <c r="I228" s="94">
        <v>19.25</v>
      </c>
      <c r="J228" s="95">
        <v>489750</v>
      </c>
      <c r="K228" s="95">
        <f aca="true" t="shared" si="13" ref="K228:K245">ROUND((J228*$C$8/1000),0)</f>
        <v>10203672</v>
      </c>
      <c r="L228" s="95">
        <v>100535</v>
      </c>
      <c r="M228" s="95">
        <v>10304207</v>
      </c>
      <c r="N228" s="96"/>
    </row>
    <row r="229" spans="1:14" s="101" customFormat="1" ht="12">
      <c r="A229" s="90" t="s">
        <v>658</v>
      </c>
      <c r="B229" s="91">
        <v>495</v>
      </c>
      <c r="C229" s="91" t="s">
        <v>552</v>
      </c>
      <c r="D229" s="92" t="s">
        <v>60</v>
      </c>
      <c r="E229" s="93">
        <v>52.2</v>
      </c>
      <c r="F229" s="92" t="s">
        <v>558</v>
      </c>
      <c r="G229" s="94">
        <v>5</v>
      </c>
      <c r="H229" s="91" t="s">
        <v>238</v>
      </c>
      <c r="I229" s="94">
        <v>19.25</v>
      </c>
      <c r="J229" s="95">
        <v>52841</v>
      </c>
      <c r="K229" s="95">
        <f t="shared" si="13"/>
        <v>1100913</v>
      </c>
      <c r="L229" s="95">
        <v>13510</v>
      </c>
      <c r="M229" s="95">
        <v>1114423</v>
      </c>
      <c r="N229" s="96"/>
    </row>
    <row r="230" spans="1:14" s="101" customFormat="1" ht="12">
      <c r="A230" s="90" t="s">
        <v>661</v>
      </c>
      <c r="B230" s="91">
        <v>495</v>
      </c>
      <c r="C230" s="91" t="s">
        <v>552</v>
      </c>
      <c r="D230" s="92" t="s">
        <v>60</v>
      </c>
      <c r="E230" s="93">
        <v>27.4</v>
      </c>
      <c r="F230" s="92" t="s">
        <v>559</v>
      </c>
      <c r="G230" s="94">
        <v>5.5</v>
      </c>
      <c r="H230" s="91" t="s">
        <v>238</v>
      </c>
      <c r="I230" s="94">
        <v>19.25</v>
      </c>
      <c r="J230" s="95">
        <v>30091</v>
      </c>
      <c r="K230" s="95">
        <f t="shared" si="13"/>
        <v>626929</v>
      </c>
      <c r="L230" s="95">
        <v>8448</v>
      </c>
      <c r="M230" s="95">
        <v>635377</v>
      </c>
      <c r="N230" s="96"/>
    </row>
    <row r="231" spans="1:14" s="101" customFormat="1" ht="12">
      <c r="A231" s="90" t="s">
        <v>661</v>
      </c>
      <c r="B231" s="91">
        <v>495</v>
      </c>
      <c r="C231" s="91" t="s">
        <v>552</v>
      </c>
      <c r="D231" s="92" t="s">
        <v>60</v>
      </c>
      <c r="E231" s="93">
        <v>20.4</v>
      </c>
      <c r="F231" s="92" t="s">
        <v>560</v>
      </c>
      <c r="G231" s="94">
        <v>6</v>
      </c>
      <c r="H231" s="91" t="s">
        <v>238</v>
      </c>
      <c r="I231" s="94">
        <v>19.25</v>
      </c>
      <c r="J231" s="95">
        <v>23599</v>
      </c>
      <c r="K231" s="95">
        <f t="shared" si="13"/>
        <v>491672</v>
      </c>
      <c r="L231" s="95">
        <v>7215</v>
      </c>
      <c r="M231" s="95">
        <v>498887</v>
      </c>
      <c r="N231" s="96"/>
    </row>
    <row r="232" spans="1:14" s="101" customFormat="1" ht="12">
      <c r="A232" s="90" t="s">
        <v>662</v>
      </c>
      <c r="B232" s="91">
        <v>495</v>
      </c>
      <c r="C232" s="91" t="s">
        <v>552</v>
      </c>
      <c r="D232" s="92" t="s">
        <v>60</v>
      </c>
      <c r="E232" s="93">
        <v>22</v>
      </c>
      <c r="F232" s="163" t="s">
        <v>562</v>
      </c>
      <c r="G232" s="94">
        <v>7</v>
      </c>
      <c r="H232" s="91" t="s">
        <v>238</v>
      </c>
      <c r="I232" s="94">
        <v>19.25</v>
      </c>
      <c r="J232" s="95">
        <v>26055</v>
      </c>
      <c r="K232" s="95">
        <f t="shared" si="13"/>
        <v>542842</v>
      </c>
      <c r="L232" s="95">
        <v>9260</v>
      </c>
      <c r="M232" s="95">
        <v>552102</v>
      </c>
      <c r="N232" s="96"/>
    </row>
    <row r="233" spans="1:14" s="101" customFormat="1" ht="12">
      <c r="A233" s="90" t="s">
        <v>662</v>
      </c>
      <c r="B233" s="91">
        <v>495</v>
      </c>
      <c r="C233" s="91" t="s">
        <v>552</v>
      </c>
      <c r="D233" s="92" t="s">
        <v>60</v>
      </c>
      <c r="E233" s="93">
        <v>31</v>
      </c>
      <c r="F233" s="92" t="s">
        <v>561</v>
      </c>
      <c r="G233" s="94">
        <v>7.5</v>
      </c>
      <c r="H233" s="91" t="s">
        <v>238</v>
      </c>
      <c r="I233" s="94">
        <v>19.25</v>
      </c>
      <c r="J233" s="95">
        <v>37144</v>
      </c>
      <c r="K233" s="95">
        <f t="shared" si="13"/>
        <v>773875</v>
      </c>
      <c r="L233" s="95">
        <v>14119</v>
      </c>
      <c r="M233" s="95">
        <v>787994</v>
      </c>
      <c r="N233" s="96"/>
    </row>
    <row r="234" spans="1:14" s="101" customFormat="1" ht="12">
      <c r="A234" s="90" t="s">
        <v>663</v>
      </c>
      <c r="B234" s="91">
        <v>495</v>
      </c>
      <c r="C234" s="91" t="s">
        <v>611</v>
      </c>
      <c r="D234" s="92" t="s">
        <v>60</v>
      </c>
      <c r="E234" s="93">
        <v>478</v>
      </c>
      <c r="F234" s="92" t="s">
        <v>621</v>
      </c>
      <c r="G234" s="94">
        <v>4</v>
      </c>
      <c r="H234" s="91" t="s">
        <v>238</v>
      </c>
      <c r="I234" s="94">
        <v>18.25</v>
      </c>
      <c r="J234" s="95">
        <v>432977</v>
      </c>
      <c r="K234" s="95">
        <f t="shared" si="13"/>
        <v>9020838</v>
      </c>
      <c r="L234" s="95">
        <v>88885</v>
      </c>
      <c r="M234" s="95">
        <v>9109723</v>
      </c>
      <c r="N234" s="96"/>
    </row>
    <row r="235" spans="1:14" s="101" customFormat="1" ht="12">
      <c r="A235" s="90" t="s">
        <v>664</v>
      </c>
      <c r="B235" s="91">
        <v>495</v>
      </c>
      <c r="C235" s="91" t="s">
        <v>611</v>
      </c>
      <c r="D235" s="92" t="s">
        <v>60</v>
      </c>
      <c r="E235" s="93">
        <v>55</v>
      </c>
      <c r="F235" s="92" t="s">
        <v>623</v>
      </c>
      <c r="G235" s="94">
        <v>5</v>
      </c>
      <c r="H235" s="91" t="s">
        <v>238</v>
      </c>
      <c r="I235" s="94">
        <v>18.25</v>
      </c>
      <c r="J235" s="95">
        <v>55675</v>
      </c>
      <c r="K235" s="95">
        <f t="shared" si="13"/>
        <v>1159958</v>
      </c>
      <c r="L235" s="95">
        <v>14234</v>
      </c>
      <c r="M235" s="95">
        <v>1174192</v>
      </c>
      <c r="N235" s="96"/>
    </row>
    <row r="236" spans="1:14" s="101" customFormat="1" ht="12">
      <c r="A236" s="90" t="s">
        <v>696</v>
      </c>
      <c r="B236" s="91">
        <v>495</v>
      </c>
      <c r="C236" s="91" t="s">
        <v>611</v>
      </c>
      <c r="D236" s="92" t="s">
        <v>60</v>
      </c>
      <c r="E236" s="93">
        <v>18</v>
      </c>
      <c r="F236" s="92" t="s">
        <v>622</v>
      </c>
      <c r="G236" s="94">
        <v>5.5</v>
      </c>
      <c r="H236" s="91" t="s">
        <v>238</v>
      </c>
      <c r="I236" s="94">
        <v>18.25</v>
      </c>
      <c r="J236" s="95">
        <v>18737</v>
      </c>
      <c r="K236" s="95">
        <f t="shared" si="13"/>
        <v>390375</v>
      </c>
      <c r="L236" s="95">
        <v>5260</v>
      </c>
      <c r="M236" s="95">
        <v>395635</v>
      </c>
      <c r="N236" s="96"/>
    </row>
    <row r="237" spans="1:14" s="101" customFormat="1" ht="12">
      <c r="A237" s="90" t="s">
        <v>665</v>
      </c>
      <c r="B237" s="91">
        <v>495</v>
      </c>
      <c r="C237" s="91" t="s">
        <v>611</v>
      </c>
      <c r="D237" s="92" t="s">
        <v>60</v>
      </c>
      <c r="E237" s="93">
        <v>8</v>
      </c>
      <c r="F237" s="92" t="s">
        <v>624</v>
      </c>
      <c r="G237" s="94">
        <v>6</v>
      </c>
      <c r="H237" s="91" t="s">
        <v>238</v>
      </c>
      <c r="I237" s="94">
        <v>18.25</v>
      </c>
      <c r="J237" s="95">
        <v>8731</v>
      </c>
      <c r="K237" s="95">
        <f t="shared" si="13"/>
        <v>181906</v>
      </c>
      <c r="L237" s="95">
        <v>2669</v>
      </c>
      <c r="M237" s="95">
        <v>184575</v>
      </c>
      <c r="N237" s="96"/>
    </row>
    <row r="238" spans="1:14" s="101" customFormat="1" ht="12">
      <c r="A238" s="90" t="s">
        <v>665</v>
      </c>
      <c r="B238" s="91">
        <v>495</v>
      </c>
      <c r="C238" s="91" t="s">
        <v>611</v>
      </c>
      <c r="D238" s="92" t="s">
        <v>60</v>
      </c>
      <c r="E238" s="93">
        <v>15</v>
      </c>
      <c r="F238" s="92" t="s">
        <v>679</v>
      </c>
      <c r="G238" s="94">
        <v>7</v>
      </c>
      <c r="H238" s="91" t="s">
        <v>238</v>
      </c>
      <c r="I238" s="94">
        <v>18.25</v>
      </c>
      <c r="J238" s="95">
        <v>16602</v>
      </c>
      <c r="K238" s="95">
        <f t="shared" si="13"/>
        <v>345894</v>
      </c>
      <c r="L238" s="95">
        <v>5900</v>
      </c>
      <c r="M238" s="95">
        <v>351794</v>
      </c>
      <c r="N238" s="96"/>
    </row>
    <row r="239" spans="1:14" s="101" customFormat="1" ht="12">
      <c r="A239" s="90" t="s">
        <v>665</v>
      </c>
      <c r="B239" s="91">
        <v>495</v>
      </c>
      <c r="C239" s="91" t="s">
        <v>611</v>
      </c>
      <c r="D239" s="92" t="s">
        <v>60</v>
      </c>
      <c r="E239" s="93">
        <v>25</v>
      </c>
      <c r="F239" s="92" t="s">
        <v>625</v>
      </c>
      <c r="G239" s="94">
        <v>7.5</v>
      </c>
      <c r="H239" s="91" t="s">
        <v>238</v>
      </c>
      <c r="I239" s="94">
        <v>18.25</v>
      </c>
      <c r="J239" s="95">
        <v>27864</v>
      </c>
      <c r="K239" s="95">
        <f t="shared" si="13"/>
        <v>580531</v>
      </c>
      <c r="L239" s="95">
        <v>10591</v>
      </c>
      <c r="M239" s="95">
        <v>591122</v>
      </c>
      <c r="N239" s="96"/>
    </row>
    <row r="240" spans="1:14" s="101" customFormat="1" ht="12">
      <c r="A240" s="90" t="s">
        <v>698</v>
      </c>
      <c r="B240" s="91">
        <v>495</v>
      </c>
      <c r="C240" s="91" t="s">
        <v>681</v>
      </c>
      <c r="D240" s="92" t="s">
        <v>60</v>
      </c>
      <c r="E240" s="93">
        <f>500*804/1000</f>
        <v>402</v>
      </c>
      <c r="F240" s="92" t="s">
        <v>682</v>
      </c>
      <c r="G240" s="94">
        <v>4.7</v>
      </c>
      <c r="H240" s="92" t="s">
        <v>238</v>
      </c>
      <c r="I240" s="94">
        <v>17</v>
      </c>
      <c r="J240" s="95">
        <v>396496</v>
      </c>
      <c r="K240" s="95">
        <f t="shared" si="13"/>
        <v>8260776</v>
      </c>
      <c r="L240" s="95">
        <v>95399</v>
      </c>
      <c r="M240" s="95">
        <v>8356175</v>
      </c>
      <c r="N240" s="96"/>
    </row>
    <row r="241" spans="1:14" s="101" customFormat="1" ht="12">
      <c r="A241" s="90" t="s">
        <v>699</v>
      </c>
      <c r="B241" s="91">
        <v>495</v>
      </c>
      <c r="C241" s="91" t="s">
        <v>681</v>
      </c>
      <c r="D241" s="92" t="s">
        <v>60</v>
      </c>
      <c r="E241" s="93">
        <v>38.2</v>
      </c>
      <c r="F241" s="92" t="s">
        <v>683</v>
      </c>
      <c r="G241" s="94">
        <v>5.2</v>
      </c>
      <c r="H241" s="92" t="s">
        <v>238</v>
      </c>
      <c r="I241" s="94">
        <v>17</v>
      </c>
      <c r="J241" s="95">
        <v>38687</v>
      </c>
      <c r="K241" s="95">
        <f t="shared" si="13"/>
        <v>806022</v>
      </c>
      <c r="L241" s="95">
        <v>10279</v>
      </c>
      <c r="M241" s="95">
        <v>816301</v>
      </c>
      <c r="N241" s="96"/>
    </row>
    <row r="242" spans="1:14" s="101" customFormat="1" ht="12">
      <c r="A242" s="90" t="s">
        <v>699</v>
      </c>
      <c r="B242" s="91">
        <v>495</v>
      </c>
      <c r="C242" s="91" t="s">
        <v>681</v>
      </c>
      <c r="D242" s="92" t="s">
        <v>60</v>
      </c>
      <c r="E242" s="93">
        <v>12</v>
      </c>
      <c r="F242" s="92" t="s">
        <v>684</v>
      </c>
      <c r="G242" s="94">
        <v>5.2</v>
      </c>
      <c r="H242" s="92" t="s">
        <v>238</v>
      </c>
      <c r="I242" s="94">
        <v>17</v>
      </c>
      <c r="J242" s="95">
        <v>12153</v>
      </c>
      <c r="K242" s="95">
        <f t="shared" si="13"/>
        <v>253201</v>
      </c>
      <c r="L242" s="95">
        <v>3229</v>
      </c>
      <c r="M242" s="95">
        <v>256430</v>
      </c>
      <c r="N242" s="96"/>
    </row>
    <row r="243" spans="1:14" s="101" customFormat="1" ht="12">
      <c r="A243" s="90" t="s">
        <v>699</v>
      </c>
      <c r="B243" s="91">
        <v>495</v>
      </c>
      <c r="C243" s="91" t="s">
        <v>681</v>
      </c>
      <c r="D243" s="92" t="s">
        <v>60</v>
      </c>
      <c r="E243" s="93">
        <v>6</v>
      </c>
      <c r="F243" s="92" t="s">
        <v>685</v>
      </c>
      <c r="G243" s="94">
        <v>5.2</v>
      </c>
      <c r="H243" s="92" t="s">
        <v>238</v>
      </c>
      <c r="I243" s="94">
        <v>17</v>
      </c>
      <c r="J243" s="95">
        <v>6077</v>
      </c>
      <c r="K243" s="95">
        <f t="shared" si="13"/>
        <v>126611</v>
      </c>
      <c r="L243" s="95">
        <v>1614</v>
      </c>
      <c r="M243" s="95">
        <v>128225</v>
      </c>
      <c r="N243" s="96"/>
    </row>
    <row r="244" spans="1:14" s="101" customFormat="1" ht="12">
      <c r="A244" s="90" t="s">
        <v>699</v>
      </c>
      <c r="B244" s="91">
        <v>495</v>
      </c>
      <c r="C244" s="91" t="s">
        <v>681</v>
      </c>
      <c r="D244" s="92" t="s">
        <v>60</v>
      </c>
      <c r="E244" s="93">
        <v>9</v>
      </c>
      <c r="F244" s="92" t="s">
        <v>686</v>
      </c>
      <c r="G244" s="94">
        <v>5.2</v>
      </c>
      <c r="H244" s="92" t="s">
        <v>238</v>
      </c>
      <c r="I244" s="94">
        <v>17</v>
      </c>
      <c r="J244" s="95">
        <v>9115</v>
      </c>
      <c r="K244" s="95">
        <f t="shared" si="13"/>
        <v>189906</v>
      </c>
      <c r="L244" s="95">
        <v>2422</v>
      </c>
      <c r="M244" s="95">
        <v>192328</v>
      </c>
      <c r="N244" s="96"/>
    </row>
    <row r="245" spans="1:14" s="101" customFormat="1" ht="12">
      <c r="A245" s="90" t="s">
        <v>699</v>
      </c>
      <c r="B245" s="91">
        <v>495</v>
      </c>
      <c r="C245" s="91" t="s">
        <v>681</v>
      </c>
      <c r="D245" s="92" t="s">
        <v>60</v>
      </c>
      <c r="E245" s="93">
        <v>27.4</v>
      </c>
      <c r="F245" s="92" t="s">
        <v>687</v>
      </c>
      <c r="G245" s="94">
        <v>5.2</v>
      </c>
      <c r="H245" s="92" t="s">
        <v>238</v>
      </c>
      <c r="I245" s="94">
        <v>17</v>
      </c>
      <c r="J245" s="95">
        <v>27749</v>
      </c>
      <c r="K245" s="95">
        <f t="shared" si="13"/>
        <v>578135</v>
      </c>
      <c r="L245" s="95">
        <v>7373</v>
      </c>
      <c r="M245" s="95">
        <v>585508</v>
      </c>
      <c r="N245" s="96"/>
    </row>
    <row r="246" spans="1:14" s="101" customFormat="1" ht="12">
      <c r="A246" s="90"/>
      <c r="B246" s="91"/>
      <c r="C246" s="91"/>
      <c r="D246" s="92"/>
      <c r="E246" s="93"/>
      <c r="F246" s="92"/>
      <c r="G246" s="94"/>
      <c r="H246" s="91"/>
      <c r="I246" s="94"/>
      <c r="J246" s="95"/>
      <c r="K246" s="95"/>
      <c r="L246" s="95"/>
      <c r="M246" s="95"/>
      <c r="N246" s="96"/>
    </row>
    <row r="247" spans="1:14" s="101" customFormat="1" ht="12">
      <c r="A247" s="90" t="s">
        <v>572</v>
      </c>
      <c r="B247" s="91">
        <v>496</v>
      </c>
      <c r="C247" s="91" t="s">
        <v>553</v>
      </c>
      <c r="D247" s="92" t="s">
        <v>138</v>
      </c>
      <c r="E247" s="93">
        <v>55000000</v>
      </c>
      <c r="F247" s="92" t="s">
        <v>563</v>
      </c>
      <c r="G247" s="94">
        <v>8</v>
      </c>
      <c r="H247" s="91" t="s">
        <v>242</v>
      </c>
      <c r="I247" s="94">
        <v>6.5</v>
      </c>
      <c r="J247" s="95"/>
      <c r="K247" s="95"/>
      <c r="L247" s="95"/>
      <c r="M247" s="95"/>
      <c r="N247" s="96"/>
    </row>
    <row r="248" spans="1:14" s="101" customFormat="1" ht="12">
      <c r="A248" s="90" t="s">
        <v>572</v>
      </c>
      <c r="B248" s="91">
        <v>496</v>
      </c>
      <c r="C248" s="91" t="s">
        <v>553</v>
      </c>
      <c r="D248" s="92" t="s">
        <v>138</v>
      </c>
      <c r="E248" s="93">
        <v>27200000</v>
      </c>
      <c r="F248" s="92" t="s">
        <v>659</v>
      </c>
      <c r="G248" s="94">
        <v>0</v>
      </c>
      <c r="H248" s="91" t="s">
        <v>242</v>
      </c>
      <c r="I248" s="94">
        <v>6.75</v>
      </c>
      <c r="J248" s="95"/>
      <c r="K248" s="95"/>
      <c r="L248" s="95"/>
      <c r="M248" s="95"/>
      <c r="N248" s="96"/>
    </row>
    <row r="249" spans="1:14" s="101" customFormat="1" ht="12">
      <c r="A249" s="90" t="s">
        <v>572</v>
      </c>
      <c r="B249" s="91">
        <v>496</v>
      </c>
      <c r="C249" s="91" t="s">
        <v>553</v>
      </c>
      <c r="D249" s="92" t="s">
        <v>138</v>
      </c>
      <c r="E249" s="93">
        <v>2800000</v>
      </c>
      <c r="F249" s="92" t="s">
        <v>660</v>
      </c>
      <c r="G249" s="94">
        <v>0</v>
      </c>
      <c r="H249" s="91" t="s">
        <v>242</v>
      </c>
      <c r="I249" s="94">
        <v>6.75</v>
      </c>
      <c r="J249" s="95"/>
      <c r="K249" s="95"/>
      <c r="L249" s="95"/>
      <c r="M249" s="95"/>
      <c r="N249" s="96"/>
    </row>
    <row r="250" spans="1:14" s="101" customFormat="1" ht="12">
      <c r="A250" s="90" t="s">
        <v>263</v>
      </c>
      <c r="B250" s="91">
        <v>501</v>
      </c>
      <c r="C250" s="91" t="s">
        <v>576</v>
      </c>
      <c r="D250" s="92" t="s">
        <v>60</v>
      </c>
      <c r="E250" s="93">
        <v>156.3</v>
      </c>
      <c r="F250" s="92" t="s">
        <v>283</v>
      </c>
      <c r="G250" s="94">
        <v>4.15</v>
      </c>
      <c r="H250" s="92" t="s">
        <v>240</v>
      </c>
      <c r="I250" s="94">
        <v>7.75</v>
      </c>
      <c r="J250" s="95">
        <v>111201.78</v>
      </c>
      <c r="K250" s="95">
        <f>ROUND((J250*$C$8/1000),0)</f>
        <v>2316828</v>
      </c>
      <c r="L250" s="95">
        <v>7544</v>
      </c>
      <c r="M250" s="95">
        <v>2324372</v>
      </c>
      <c r="N250" s="96"/>
    </row>
    <row r="251" spans="1:14" s="101" customFormat="1" ht="12">
      <c r="A251" s="90" t="s">
        <v>330</v>
      </c>
      <c r="B251" s="91">
        <v>501</v>
      </c>
      <c r="C251" s="91" t="s">
        <v>576</v>
      </c>
      <c r="D251" s="92" t="s">
        <v>60</v>
      </c>
      <c r="E251" s="93">
        <v>47.1</v>
      </c>
      <c r="F251" s="92" t="s">
        <v>284</v>
      </c>
      <c r="G251" s="94">
        <v>4.5</v>
      </c>
      <c r="H251" s="92" t="s">
        <v>240</v>
      </c>
      <c r="I251" s="94">
        <v>14.75</v>
      </c>
      <c r="J251" s="95">
        <v>52764.26</v>
      </c>
      <c r="K251" s="95">
        <f>ROUND((J251*$C$8/1000),0)</f>
        <v>1099314</v>
      </c>
      <c r="L251" s="95">
        <v>0</v>
      </c>
      <c r="M251" s="95">
        <v>1099314</v>
      </c>
      <c r="N251" s="96"/>
    </row>
    <row r="252" spans="1:14" s="101" customFormat="1" ht="12">
      <c r="A252" s="90" t="s">
        <v>330</v>
      </c>
      <c r="B252" s="91">
        <v>501</v>
      </c>
      <c r="C252" s="91" t="s">
        <v>576</v>
      </c>
      <c r="D252" s="92" t="s">
        <v>60</v>
      </c>
      <c r="E252" s="93">
        <v>11.4</v>
      </c>
      <c r="F252" s="92" t="s">
        <v>577</v>
      </c>
      <c r="G252" s="94">
        <v>5.5</v>
      </c>
      <c r="H252" s="92" t="s">
        <v>240</v>
      </c>
      <c r="I252" s="94">
        <v>15</v>
      </c>
      <c r="J252" s="95">
        <v>13088.72</v>
      </c>
      <c r="K252" s="95">
        <f>ROUND((J252*$C$8/1000),0)</f>
        <v>272696</v>
      </c>
      <c r="L252" s="95">
        <v>0</v>
      </c>
      <c r="M252" s="95">
        <v>272696</v>
      </c>
      <c r="N252" s="96"/>
    </row>
    <row r="253" spans="1:14" s="101" customFormat="1" ht="12">
      <c r="A253" s="90" t="s">
        <v>330</v>
      </c>
      <c r="B253" s="91">
        <v>501</v>
      </c>
      <c r="C253" s="91" t="s">
        <v>576</v>
      </c>
      <c r="D253" s="92" t="s">
        <v>60</v>
      </c>
      <c r="E253" s="93">
        <v>58</v>
      </c>
      <c r="F253" s="92" t="s">
        <v>578</v>
      </c>
      <c r="G253" s="94">
        <v>5</v>
      </c>
      <c r="H253" s="92" t="s">
        <v>240</v>
      </c>
      <c r="I253" s="94">
        <v>15.25</v>
      </c>
      <c r="J253" s="95">
        <v>65780.38</v>
      </c>
      <c r="K253" s="95">
        <f>ROUND((J253*$C$8/1000),0)</f>
        <v>1370498</v>
      </c>
      <c r="L253" s="95">
        <v>0</v>
      </c>
      <c r="M253" s="95">
        <v>1370498</v>
      </c>
      <c r="N253" s="96"/>
    </row>
    <row r="254" spans="1:14" s="101" customFormat="1" ht="12">
      <c r="A254" s="90"/>
      <c r="B254" s="91"/>
      <c r="C254" s="91"/>
      <c r="D254" s="92"/>
      <c r="E254" s="93"/>
      <c r="F254" s="92"/>
      <c r="G254" s="94"/>
      <c r="H254" s="91"/>
      <c r="I254" s="94"/>
      <c r="J254" s="95"/>
      <c r="K254" s="95"/>
      <c r="L254" s="95"/>
      <c r="M254" s="95"/>
      <c r="N254" s="96"/>
    </row>
    <row r="255" spans="1:14" s="101" customFormat="1" ht="12">
      <c r="A255" s="90" t="s">
        <v>666</v>
      </c>
      <c r="B255" s="91">
        <v>510</v>
      </c>
      <c r="C255" s="92" t="s">
        <v>589</v>
      </c>
      <c r="D255" s="92" t="s">
        <v>60</v>
      </c>
      <c r="E255" s="93">
        <v>863</v>
      </c>
      <c r="F255" s="92" t="s">
        <v>316</v>
      </c>
      <c r="G255" s="94">
        <v>4</v>
      </c>
      <c r="H255" s="91" t="s">
        <v>238</v>
      </c>
      <c r="I255" s="94">
        <v>18.5</v>
      </c>
      <c r="J255" s="95">
        <v>771017</v>
      </c>
      <c r="K255" s="95">
        <f aca="true" t="shared" si="14" ref="K255:K260">ROUND((J255*$C$8/1000),0)</f>
        <v>16063715</v>
      </c>
      <c r="L255" s="95">
        <v>159833</v>
      </c>
      <c r="M255" s="95">
        <v>16223548</v>
      </c>
      <c r="N255" s="96"/>
    </row>
    <row r="256" spans="1:14" s="101" customFormat="1" ht="12">
      <c r="A256" s="90" t="s">
        <v>666</v>
      </c>
      <c r="B256" s="91">
        <v>510</v>
      </c>
      <c r="C256" s="92" t="s">
        <v>589</v>
      </c>
      <c r="D256" s="92" t="s">
        <v>60</v>
      </c>
      <c r="E256" s="93">
        <v>141</v>
      </c>
      <c r="F256" s="92" t="s">
        <v>317</v>
      </c>
      <c r="G256" s="94">
        <v>4</v>
      </c>
      <c r="H256" s="91" t="s">
        <v>238</v>
      </c>
      <c r="I256" s="94">
        <v>18.5</v>
      </c>
      <c r="J256" s="95">
        <v>124724</v>
      </c>
      <c r="K256" s="95">
        <f t="shared" si="14"/>
        <v>2598556</v>
      </c>
      <c r="L256" s="95">
        <v>25603</v>
      </c>
      <c r="M256" s="95">
        <v>2624159</v>
      </c>
      <c r="N256" s="96"/>
    </row>
    <row r="257" spans="1:14" s="101" customFormat="1" ht="12">
      <c r="A257" s="90" t="s">
        <v>661</v>
      </c>
      <c r="B257" s="91">
        <v>510</v>
      </c>
      <c r="C257" s="92" t="s">
        <v>589</v>
      </c>
      <c r="D257" s="92" t="s">
        <v>60</v>
      </c>
      <c r="E257" s="93">
        <v>45</v>
      </c>
      <c r="F257" s="92" t="s">
        <v>590</v>
      </c>
      <c r="G257" s="94">
        <v>4</v>
      </c>
      <c r="H257" s="91" t="s">
        <v>238</v>
      </c>
      <c r="I257" s="94">
        <v>18.5</v>
      </c>
      <c r="J257" s="95">
        <v>48672</v>
      </c>
      <c r="K257" s="95">
        <f t="shared" si="14"/>
        <v>1014054</v>
      </c>
      <c r="L257" s="95">
        <v>9992</v>
      </c>
      <c r="M257" s="95">
        <v>1024046</v>
      </c>
      <c r="N257" s="96"/>
    </row>
    <row r="258" spans="1:14" s="101" customFormat="1" ht="12">
      <c r="A258" s="90" t="s">
        <v>661</v>
      </c>
      <c r="B258" s="91">
        <v>510</v>
      </c>
      <c r="C258" s="92" t="s">
        <v>589</v>
      </c>
      <c r="D258" s="92" t="s">
        <v>60</v>
      </c>
      <c r="E258" s="93">
        <v>18</v>
      </c>
      <c r="F258" s="92" t="s">
        <v>591</v>
      </c>
      <c r="G258" s="94">
        <v>4</v>
      </c>
      <c r="H258" s="91" t="s">
        <v>238</v>
      </c>
      <c r="I258" s="94">
        <v>18.5</v>
      </c>
      <c r="J258" s="95">
        <v>19469</v>
      </c>
      <c r="K258" s="95">
        <f t="shared" si="14"/>
        <v>405626</v>
      </c>
      <c r="L258" s="95">
        <v>3996</v>
      </c>
      <c r="M258" s="95">
        <v>409622</v>
      </c>
      <c r="N258" s="96"/>
    </row>
    <row r="259" spans="1:14" s="101" customFormat="1" ht="12">
      <c r="A259" s="90" t="s">
        <v>667</v>
      </c>
      <c r="B259" s="91">
        <v>510</v>
      </c>
      <c r="C259" s="92" t="s">
        <v>589</v>
      </c>
      <c r="D259" s="92" t="s">
        <v>60</v>
      </c>
      <c r="E259" s="93">
        <v>46</v>
      </c>
      <c r="F259" s="92" t="s">
        <v>592</v>
      </c>
      <c r="G259" s="94">
        <v>4</v>
      </c>
      <c r="H259" s="91" t="s">
        <v>238</v>
      </c>
      <c r="I259" s="94">
        <v>18.5</v>
      </c>
      <c r="J259" s="95">
        <v>49753</v>
      </c>
      <c r="K259" s="95">
        <f t="shared" si="14"/>
        <v>1036576</v>
      </c>
      <c r="L259" s="95">
        <v>10214</v>
      </c>
      <c r="M259" s="95">
        <v>1046790</v>
      </c>
      <c r="N259" s="96"/>
    </row>
    <row r="260" spans="1:14" s="101" customFormat="1" ht="12">
      <c r="A260" s="90" t="s">
        <v>667</v>
      </c>
      <c r="B260" s="91">
        <v>510</v>
      </c>
      <c r="C260" s="92" t="s">
        <v>589</v>
      </c>
      <c r="D260" s="92" t="s">
        <v>60</v>
      </c>
      <c r="E260" s="93">
        <v>113</v>
      </c>
      <c r="F260" s="92" t="s">
        <v>593</v>
      </c>
      <c r="G260" s="94">
        <v>4</v>
      </c>
      <c r="H260" s="91" t="s">
        <v>238</v>
      </c>
      <c r="I260" s="94">
        <v>18.5</v>
      </c>
      <c r="J260" s="95">
        <v>122220</v>
      </c>
      <c r="K260" s="95">
        <f t="shared" si="14"/>
        <v>2546386</v>
      </c>
      <c r="L260" s="95">
        <v>25090</v>
      </c>
      <c r="M260" s="95">
        <v>2571476</v>
      </c>
      <c r="N260" s="96"/>
    </row>
    <row r="261" spans="1:14" s="101" customFormat="1" ht="12">
      <c r="A261" s="90" t="s">
        <v>130</v>
      </c>
      <c r="B261" s="91">
        <v>511</v>
      </c>
      <c r="C261" s="91" t="s">
        <v>594</v>
      </c>
      <c r="D261" s="92" t="s">
        <v>138</v>
      </c>
      <c r="E261" s="93">
        <v>17160000</v>
      </c>
      <c r="F261" s="92" t="s">
        <v>343</v>
      </c>
      <c r="G261" s="94">
        <v>7</v>
      </c>
      <c r="H261" s="92" t="s">
        <v>242</v>
      </c>
      <c r="I261" s="94">
        <v>6</v>
      </c>
      <c r="J261" s="95">
        <v>17160000000</v>
      </c>
      <c r="K261" s="95">
        <f>ROUND((J261/1000),0)</f>
        <v>17160000</v>
      </c>
      <c r="L261" s="95">
        <v>227026</v>
      </c>
      <c r="M261" s="95">
        <v>17387026</v>
      </c>
      <c r="N261" s="96"/>
    </row>
    <row r="262" spans="1:14" s="101" customFormat="1" ht="12">
      <c r="A262" s="90" t="s">
        <v>130</v>
      </c>
      <c r="B262" s="91">
        <v>511</v>
      </c>
      <c r="C262" s="91" t="s">
        <v>594</v>
      </c>
      <c r="D262" s="92" t="s">
        <v>138</v>
      </c>
      <c r="E262" s="93">
        <v>3450000</v>
      </c>
      <c r="F262" s="92" t="s">
        <v>344</v>
      </c>
      <c r="G262" s="94">
        <v>7.7</v>
      </c>
      <c r="H262" s="92" t="s">
        <v>242</v>
      </c>
      <c r="I262" s="94">
        <v>6</v>
      </c>
      <c r="J262" s="95">
        <v>3450000000</v>
      </c>
      <c r="K262" s="95">
        <f>ROUND((J262/1000),0)</f>
        <v>3450000</v>
      </c>
      <c r="L262" s="95">
        <v>50089</v>
      </c>
      <c r="M262" s="95">
        <v>3500089</v>
      </c>
      <c r="N262" s="96"/>
    </row>
    <row r="263" spans="1:14" s="101" customFormat="1" ht="12">
      <c r="A263" s="90" t="s">
        <v>289</v>
      </c>
      <c r="B263" s="91">
        <v>511</v>
      </c>
      <c r="C263" s="91" t="s">
        <v>594</v>
      </c>
      <c r="D263" s="92" t="s">
        <v>138</v>
      </c>
      <c r="E263" s="93">
        <v>3596000</v>
      </c>
      <c r="F263" s="92" t="s">
        <v>595</v>
      </c>
      <c r="G263" s="94">
        <v>10</v>
      </c>
      <c r="H263" s="92" t="s">
        <v>242</v>
      </c>
      <c r="I263" s="94">
        <v>6.25</v>
      </c>
      <c r="J263" s="95">
        <v>4351159992</v>
      </c>
      <c r="K263" s="95">
        <f>ROUND((J263/1000),0)</f>
        <v>4351160</v>
      </c>
      <c r="L263" s="95">
        <v>81323</v>
      </c>
      <c r="M263" s="95">
        <v>4432483</v>
      </c>
      <c r="N263" s="96"/>
    </row>
    <row r="264" spans="1:14" s="101" customFormat="1" ht="12">
      <c r="A264" s="90"/>
      <c r="B264" s="91"/>
      <c r="C264" s="91"/>
      <c r="D264" s="92"/>
      <c r="E264" s="93"/>
      <c r="F264" s="92"/>
      <c r="G264" s="94"/>
      <c r="H264" s="92"/>
      <c r="I264" s="94"/>
      <c r="J264" s="95"/>
      <c r="K264" s="95"/>
      <c r="L264" s="95"/>
      <c r="M264" s="95"/>
      <c r="N264" s="96"/>
    </row>
    <row r="265" spans="1:14" s="101" customFormat="1" ht="12">
      <c r="A265" s="90" t="s">
        <v>166</v>
      </c>
      <c r="B265" s="91">
        <v>514</v>
      </c>
      <c r="C265" s="91" t="s">
        <v>601</v>
      </c>
      <c r="D265" s="92" t="s">
        <v>602</v>
      </c>
      <c r="E265" s="93">
        <v>65000</v>
      </c>
      <c r="F265" s="92" t="s">
        <v>355</v>
      </c>
      <c r="G265" s="94">
        <v>7.61</v>
      </c>
      <c r="H265" s="92" t="s">
        <v>249</v>
      </c>
      <c r="I265" s="94">
        <v>14.5</v>
      </c>
      <c r="J265" s="95">
        <v>65000000</v>
      </c>
      <c r="K265" s="95">
        <f>ROUND((J265*$G$8/1000),0)</f>
        <v>35773400</v>
      </c>
      <c r="L265" s="95">
        <v>249549</v>
      </c>
      <c r="M265" s="95">
        <v>36022949</v>
      </c>
      <c r="N265" s="96"/>
    </row>
    <row r="266" spans="1:14" s="101" customFormat="1" ht="12">
      <c r="A266" s="90" t="s">
        <v>637</v>
      </c>
      <c r="B266" s="91">
        <v>514</v>
      </c>
      <c r="C266" s="91" t="s">
        <v>601</v>
      </c>
      <c r="D266" s="92" t="s">
        <v>602</v>
      </c>
      <c r="E266" s="93">
        <v>1</v>
      </c>
      <c r="F266" s="92" t="s">
        <v>603</v>
      </c>
      <c r="G266" s="94">
        <v>7.75</v>
      </c>
      <c r="H266" s="92" t="s">
        <v>249</v>
      </c>
      <c r="I266" s="94">
        <v>15</v>
      </c>
      <c r="J266" s="95">
        <v>1164.24</v>
      </c>
      <c r="K266" s="95">
        <f>ROUND((J266*$G$8/1000),0)</f>
        <v>641</v>
      </c>
      <c r="L266" s="95">
        <v>4</v>
      </c>
      <c r="M266" s="95">
        <v>645</v>
      </c>
      <c r="N266" s="96"/>
    </row>
    <row r="267" spans="1:14" s="101" customFormat="1" ht="12">
      <c r="A267" s="90" t="s">
        <v>118</v>
      </c>
      <c r="B267" s="91">
        <v>519</v>
      </c>
      <c r="C267" s="91" t="s">
        <v>612</v>
      </c>
      <c r="D267" s="92" t="s">
        <v>138</v>
      </c>
      <c r="E267" s="93">
        <v>34000000</v>
      </c>
      <c r="F267" s="92" t="s">
        <v>613</v>
      </c>
      <c r="G267" s="94">
        <v>6.5</v>
      </c>
      <c r="H267" s="92" t="s">
        <v>242</v>
      </c>
      <c r="I267" s="94">
        <v>7.25</v>
      </c>
      <c r="J267" s="95">
        <v>34000000000</v>
      </c>
      <c r="K267" s="95">
        <f>ROUND((J267/1000),0)</f>
        <v>34000000</v>
      </c>
      <c r="L267" s="95">
        <v>171935</v>
      </c>
      <c r="M267" s="95">
        <v>34171935</v>
      </c>
      <c r="N267" s="96"/>
    </row>
    <row r="268" spans="1:14" s="101" customFormat="1" ht="12">
      <c r="A268" s="90" t="s">
        <v>118</v>
      </c>
      <c r="B268" s="91">
        <v>519</v>
      </c>
      <c r="C268" s="91" t="s">
        <v>612</v>
      </c>
      <c r="D268" s="92" t="s">
        <v>138</v>
      </c>
      <c r="E268" s="93">
        <v>6000000</v>
      </c>
      <c r="F268" s="92" t="s">
        <v>614</v>
      </c>
      <c r="G268" s="94">
        <v>0</v>
      </c>
      <c r="H268" s="92" t="s">
        <v>242</v>
      </c>
      <c r="I268" s="94">
        <v>7.5</v>
      </c>
      <c r="J268" s="95">
        <v>6000000000</v>
      </c>
      <c r="K268" s="95">
        <f>ROUND((J268/1000),0)</f>
        <v>6000000</v>
      </c>
      <c r="L268" s="95">
        <v>0</v>
      </c>
      <c r="M268" s="95">
        <v>6000000</v>
      </c>
      <c r="N268" s="96"/>
    </row>
    <row r="269" spans="1:14" s="101" customFormat="1" ht="12">
      <c r="A269" s="90" t="s">
        <v>572</v>
      </c>
      <c r="B269" s="91">
        <v>524</v>
      </c>
      <c r="C269" s="91" t="s">
        <v>626</v>
      </c>
      <c r="D269" s="92" t="s">
        <v>138</v>
      </c>
      <c r="E269" s="93">
        <v>55000000</v>
      </c>
      <c r="F269" s="92" t="s">
        <v>627</v>
      </c>
      <c r="G269" s="94">
        <v>6.5</v>
      </c>
      <c r="H269" s="92" t="s">
        <v>242</v>
      </c>
      <c r="I269" s="94">
        <v>6.5</v>
      </c>
      <c r="J269" s="95"/>
      <c r="K269" s="95"/>
      <c r="L269" s="95"/>
      <c r="M269" s="95"/>
      <c r="N269" s="96"/>
    </row>
    <row r="270" spans="1:14" s="101" customFormat="1" ht="12">
      <c r="A270" s="90" t="s">
        <v>572</v>
      </c>
      <c r="B270" s="91">
        <v>524</v>
      </c>
      <c r="C270" s="91" t="s">
        <v>626</v>
      </c>
      <c r="D270" s="92" t="s">
        <v>138</v>
      </c>
      <c r="E270" s="93">
        <v>30000000</v>
      </c>
      <c r="F270" s="92" t="s">
        <v>628</v>
      </c>
      <c r="G270" s="94">
        <v>0</v>
      </c>
      <c r="H270" s="92" t="s">
        <v>242</v>
      </c>
      <c r="I270" s="94">
        <v>6.75</v>
      </c>
      <c r="J270" s="95"/>
      <c r="K270" s="95"/>
      <c r="L270" s="95"/>
      <c r="M270" s="95"/>
      <c r="N270" s="96"/>
    </row>
    <row r="271" spans="1:14" s="101" customFormat="1" ht="12">
      <c r="A271" s="90" t="s">
        <v>166</v>
      </c>
      <c r="B271" s="91">
        <v>536</v>
      </c>
      <c r="C271" s="91" t="s">
        <v>629</v>
      </c>
      <c r="D271" s="92" t="s">
        <v>60</v>
      </c>
      <c r="E271" s="93">
        <v>302</v>
      </c>
      <c r="F271" s="92" t="s">
        <v>630</v>
      </c>
      <c r="G271" s="94">
        <v>3.7</v>
      </c>
      <c r="H271" s="92" t="s">
        <v>238</v>
      </c>
      <c r="I271" s="94">
        <v>19.5</v>
      </c>
      <c r="J271" s="95">
        <v>272717.6</v>
      </c>
      <c r="K271" s="95">
        <f>ROUND((J271*$C$8/1000),0)</f>
        <v>5681921</v>
      </c>
      <c r="L271" s="95">
        <v>34004</v>
      </c>
      <c r="M271" s="95">
        <v>5715925</v>
      </c>
      <c r="N271" s="96"/>
    </row>
    <row r="272" spans="1:14" s="101" customFormat="1" ht="12">
      <c r="A272" s="90" t="s">
        <v>637</v>
      </c>
      <c r="B272" s="91">
        <v>536</v>
      </c>
      <c r="C272" s="91" t="s">
        <v>629</v>
      </c>
      <c r="D272" s="92" t="s">
        <v>60</v>
      </c>
      <c r="E272" s="93">
        <v>19</v>
      </c>
      <c r="F272" s="92" t="s">
        <v>631</v>
      </c>
      <c r="G272" s="94">
        <v>4</v>
      </c>
      <c r="H272" s="92" t="s">
        <v>238</v>
      </c>
      <c r="I272" s="94">
        <v>19.5</v>
      </c>
      <c r="J272" s="95">
        <v>19954.7</v>
      </c>
      <c r="K272" s="95">
        <f>ROUND((J272*$C$8/1000),0)</f>
        <v>415745</v>
      </c>
      <c r="L272" s="95">
        <v>2687</v>
      </c>
      <c r="M272" s="95">
        <v>418432</v>
      </c>
      <c r="N272" s="96"/>
    </row>
    <row r="273" spans="1:14" s="101" customFormat="1" ht="12">
      <c r="A273" s="90" t="s">
        <v>637</v>
      </c>
      <c r="B273" s="91">
        <v>536</v>
      </c>
      <c r="C273" s="91" t="s">
        <v>629</v>
      </c>
      <c r="D273" s="92" t="s">
        <v>60</v>
      </c>
      <c r="E273" s="93">
        <v>17</v>
      </c>
      <c r="F273" s="92" t="s">
        <v>565</v>
      </c>
      <c r="G273" s="94">
        <v>4.7</v>
      </c>
      <c r="H273" s="92" t="s">
        <v>238</v>
      </c>
      <c r="I273" s="94">
        <v>19.5</v>
      </c>
      <c r="J273" s="95">
        <v>18004.55</v>
      </c>
      <c r="K273" s="95">
        <f>ROUND((J273*$C$8/1000),0)</f>
        <v>375115</v>
      </c>
      <c r="L273" s="95">
        <v>2841</v>
      </c>
      <c r="M273" s="95">
        <v>377956</v>
      </c>
      <c r="N273" s="96"/>
    </row>
    <row r="274" spans="1:14" s="101" customFormat="1" ht="12">
      <c r="A274" s="90" t="s">
        <v>637</v>
      </c>
      <c r="B274" s="91">
        <v>536</v>
      </c>
      <c r="C274" s="91" t="s">
        <v>629</v>
      </c>
      <c r="D274" s="92" t="s">
        <v>60</v>
      </c>
      <c r="E274" s="93">
        <v>11.5</v>
      </c>
      <c r="F274" s="92" t="s">
        <v>566</v>
      </c>
      <c r="G274" s="94">
        <v>5.5</v>
      </c>
      <c r="H274" s="92" t="s">
        <v>238</v>
      </c>
      <c r="I274" s="94">
        <v>19.5</v>
      </c>
      <c r="J274" s="95">
        <v>12295.99</v>
      </c>
      <c r="K274" s="95">
        <f>ROUND((J274*$C$8/1000),0)</f>
        <v>256180</v>
      </c>
      <c r="L274" s="95">
        <v>2263</v>
      </c>
      <c r="M274" s="95">
        <v>258443</v>
      </c>
      <c r="N274" s="96"/>
    </row>
    <row r="275" spans="1:14" s="101" customFormat="1" ht="12">
      <c r="A275" s="90" t="s">
        <v>641</v>
      </c>
      <c r="B275" s="91">
        <v>536</v>
      </c>
      <c r="C275" s="91" t="s">
        <v>629</v>
      </c>
      <c r="D275" s="92" t="s">
        <v>60</v>
      </c>
      <c r="E275" s="93">
        <v>20</v>
      </c>
      <c r="F275" s="92" t="s">
        <v>632</v>
      </c>
      <c r="G275" s="94">
        <v>7.5</v>
      </c>
      <c r="H275" s="92" t="s">
        <v>238</v>
      </c>
      <c r="I275" s="94">
        <v>19.5</v>
      </c>
      <c r="J275" s="95">
        <v>21892.26</v>
      </c>
      <c r="K275" s="95">
        <f>ROUND((J275*$C$8/1000),0)</f>
        <v>456113</v>
      </c>
      <c r="L275" s="95">
        <v>5451</v>
      </c>
      <c r="M275" s="95">
        <v>461564</v>
      </c>
      <c r="N275" s="96"/>
    </row>
    <row r="276" spans="1:14" s="101" customFormat="1" ht="12">
      <c r="A276" s="90"/>
      <c r="B276" s="91"/>
      <c r="C276" s="91"/>
      <c r="D276" s="92"/>
      <c r="E276" s="93"/>
      <c r="F276" s="92"/>
      <c r="G276" s="94"/>
      <c r="H276" s="92"/>
      <c r="I276" s="94"/>
      <c r="J276" s="95"/>
      <c r="K276" s="95"/>
      <c r="L276" s="95"/>
      <c r="M276" s="95"/>
      <c r="N276" s="96"/>
    </row>
    <row r="277" spans="1:14" s="101" customFormat="1" ht="12">
      <c r="A277" s="90" t="s">
        <v>572</v>
      </c>
      <c r="B277" s="91">
        <v>554</v>
      </c>
      <c r="C277" s="91" t="s">
        <v>644</v>
      </c>
      <c r="D277" s="92" t="s">
        <v>60</v>
      </c>
      <c r="E277" s="93">
        <v>529.5</v>
      </c>
      <c r="F277" s="92" t="s">
        <v>645</v>
      </c>
      <c r="G277" s="94">
        <v>4</v>
      </c>
      <c r="H277" s="92" t="s">
        <v>241</v>
      </c>
      <c r="I277" s="94">
        <v>15</v>
      </c>
      <c r="J277" s="95"/>
      <c r="K277" s="95"/>
      <c r="L277" s="95"/>
      <c r="M277" s="95"/>
      <c r="N277" s="96"/>
    </row>
    <row r="278" spans="1:14" s="101" customFormat="1" ht="12">
      <c r="A278" s="90" t="s">
        <v>572</v>
      </c>
      <c r="B278" s="91">
        <v>554</v>
      </c>
      <c r="C278" s="91" t="s">
        <v>644</v>
      </c>
      <c r="D278" s="92" t="s">
        <v>60</v>
      </c>
      <c r="E278" s="93">
        <v>76</v>
      </c>
      <c r="F278" s="92" t="s">
        <v>646</v>
      </c>
      <c r="G278" s="94">
        <v>3.9</v>
      </c>
      <c r="H278" s="92" t="s">
        <v>241</v>
      </c>
      <c r="I278" s="94">
        <v>15</v>
      </c>
      <c r="J278" s="95"/>
      <c r="K278" s="95"/>
      <c r="L278" s="95"/>
      <c r="M278" s="95"/>
      <c r="N278" s="96"/>
    </row>
    <row r="279" spans="1:14" s="101" customFormat="1" ht="12">
      <c r="A279" s="90" t="s">
        <v>572</v>
      </c>
      <c r="B279" s="91">
        <v>554</v>
      </c>
      <c r="C279" s="91" t="s">
        <v>644</v>
      </c>
      <c r="D279" s="92" t="s">
        <v>60</v>
      </c>
      <c r="E279" s="93">
        <v>0.5</v>
      </c>
      <c r="F279" s="92" t="s">
        <v>647</v>
      </c>
      <c r="G279" s="94">
        <v>0</v>
      </c>
      <c r="H279" s="92" t="s">
        <v>241</v>
      </c>
      <c r="I279" s="94">
        <v>15.25</v>
      </c>
      <c r="J279" s="95"/>
      <c r="K279" s="95"/>
      <c r="L279" s="95"/>
      <c r="M279" s="95"/>
      <c r="N279" s="96"/>
    </row>
    <row r="280" spans="1:14" s="101" customFormat="1" ht="12">
      <c r="A280" s="90" t="s">
        <v>263</v>
      </c>
      <c r="B280" s="91">
        <v>557</v>
      </c>
      <c r="C280" s="91" t="s">
        <v>650</v>
      </c>
      <c r="D280" s="92" t="s">
        <v>60</v>
      </c>
      <c r="E280" s="93">
        <v>120.8</v>
      </c>
      <c r="F280" s="92" t="s">
        <v>309</v>
      </c>
      <c r="G280" s="94">
        <v>4.2</v>
      </c>
      <c r="H280" s="92" t="s">
        <v>240</v>
      </c>
      <c r="I280" s="94">
        <v>9.75</v>
      </c>
      <c r="J280" s="95">
        <v>0</v>
      </c>
      <c r="K280" s="95">
        <f>ROUND((J280*$C$8/1000),0)</f>
        <v>0</v>
      </c>
      <c r="L280" s="95"/>
      <c r="M280" s="95"/>
      <c r="N280" s="96"/>
    </row>
    <row r="281" spans="1:14" s="101" customFormat="1" ht="12">
      <c r="A281" s="90" t="s">
        <v>651</v>
      </c>
      <c r="B281" s="91">
        <v>557</v>
      </c>
      <c r="C281" s="91" t="s">
        <v>650</v>
      </c>
      <c r="D281" s="92" t="s">
        <v>60</v>
      </c>
      <c r="E281" s="93">
        <v>41.9</v>
      </c>
      <c r="F281" s="92" t="s">
        <v>310</v>
      </c>
      <c r="G281" s="94">
        <v>5</v>
      </c>
      <c r="H281" s="92" t="s">
        <v>240</v>
      </c>
      <c r="I281" s="94">
        <v>19.5</v>
      </c>
      <c r="J281" s="95"/>
      <c r="K281" s="95"/>
      <c r="L281" s="95"/>
      <c r="M281" s="95"/>
      <c r="N281" s="96"/>
    </row>
    <row r="282" spans="1:14" s="101" customFormat="1" ht="12">
      <c r="A282" s="90" t="s">
        <v>651</v>
      </c>
      <c r="B282" s="91">
        <v>557</v>
      </c>
      <c r="C282" s="91" t="s">
        <v>650</v>
      </c>
      <c r="D282" s="92" t="s">
        <v>60</v>
      </c>
      <c r="E282" s="93">
        <v>11</v>
      </c>
      <c r="F282" s="92" t="s">
        <v>652</v>
      </c>
      <c r="G282" s="94">
        <v>5</v>
      </c>
      <c r="H282" s="92" t="s">
        <v>240</v>
      </c>
      <c r="I282" s="94">
        <v>19.75</v>
      </c>
      <c r="J282" s="95"/>
      <c r="K282" s="95"/>
      <c r="L282" s="95"/>
      <c r="M282" s="95"/>
      <c r="N282" s="96"/>
    </row>
    <row r="283" spans="1:14" s="101" customFormat="1" ht="12">
      <c r="A283" s="90" t="s">
        <v>651</v>
      </c>
      <c r="B283" s="91">
        <v>557</v>
      </c>
      <c r="C283" s="91" t="s">
        <v>650</v>
      </c>
      <c r="D283" s="92" t="s">
        <v>60</v>
      </c>
      <c r="E283" s="93">
        <v>64</v>
      </c>
      <c r="F283" s="92" t="s">
        <v>653</v>
      </c>
      <c r="G283" s="94">
        <v>3</v>
      </c>
      <c r="H283" s="92" t="s">
        <v>240</v>
      </c>
      <c r="I283" s="94">
        <v>20</v>
      </c>
      <c r="J283" s="95"/>
      <c r="K283" s="95"/>
      <c r="L283" s="95"/>
      <c r="M283" s="95"/>
      <c r="N283" s="96"/>
    </row>
    <row r="284" spans="1:14" s="101" customFormat="1" ht="12">
      <c r="A284" s="90" t="s">
        <v>118</v>
      </c>
      <c r="B284" s="91">
        <v>571</v>
      </c>
      <c r="C284" s="91" t="s">
        <v>669</v>
      </c>
      <c r="D284" s="92" t="s">
        <v>138</v>
      </c>
      <c r="E284" s="93">
        <v>90000000</v>
      </c>
      <c r="F284" s="92" t="s">
        <v>673</v>
      </c>
      <c r="G284" s="94">
        <v>5</v>
      </c>
      <c r="H284" s="92" t="s">
        <v>242</v>
      </c>
      <c r="I284" s="94">
        <v>6.5</v>
      </c>
      <c r="J284" s="95">
        <v>90000000000</v>
      </c>
      <c r="K284" s="95">
        <f>ROUND((J284/1000),0)</f>
        <v>90000000</v>
      </c>
      <c r="L284" s="95">
        <v>351983</v>
      </c>
      <c r="M284" s="95">
        <v>90351983</v>
      </c>
      <c r="N284" s="96"/>
    </row>
    <row r="285" spans="1:14" s="101" customFormat="1" ht="12">
      <c r="A285" s="90" t="s">
        <v>118</v>
      </c>
      <c r="B285" s="91">
        <v>571</v>
      </c>
      <c r="C285" s="91" t="s">
        <v>669</v>
      </c>
      <c r="D285" s="92" t="s">
        <v>138</v>
      </c>
      <c r="E285" s="93">
        <v>21495000</v>
      </c>
      <c r="F285" s="92" t="s">
        <v>674</v>
      </c>
      <c r="G285" s="94">
        <v>0</v>
      </c>
      <c r="H285" s="92" t="s">
        <v>242</v>
      </c>
      <c r="I285" s="94">
        <v>6.75</v>
      </c>
      <c r="J285" s="95">
        <v>21495000000</v>
      </c>
      <c r="K285" s="95">
        <f>ROUND((J285/1000),0)</f>
        <v>21495000</v>
      </c>
      <c r="L285" s="95">
        <v>0</v>
      </c>
      <c r="M285" s="95">
        <v>21495000</v>
      </c>
      <c r="N285" s="96"/>
    </row>
    <row r="286" spans="1:14" s="101" customFormat="1" ht="12">
      <c r="A286" s="90" t="s">
        <v>118</v>
      </c>
      <c r="B286" s="91">
        <v>571</v>
      </c>
      <c r="C286" s="91" t="s">
        <v>669</v>
      </c>
      <c r="D286" s="92" t="s">
        <v>138</v>
      </c>
      <c r="E286" s="93">
        <v>3500000</v>
      </c>
      <c r="F286" s="92" t="s">
        <v>675</v>
      </c>
      <c r="G286" s="94">
        <v>0</v>
      </c>
      <c r="H286" s="92" t="s">
        <v>242</v>
      </c>
      <c r="I286" s="94">
        <v>6.75</v>
      </c>
      <c r="J286" s="95">
        <v>3500000000</v>
      </c>
      <c r="K286" s="95">
        <f>ROUND((J286/1000),0)</f>
        <v>3500000</v>
      </c>
      <c r="L286" s="95">
        <v>0</v>
      </c>
      <c r="M286" s="95">
        <v>3500000</v>
      </c>
      <c r="N286" s="96"/>
    </row>
    <row r="287" spans="1:14" s="101" customFormat="1" ht="12">
      <c r="A287" s="90" t="s">
        <v>118</v>
      </c>
      <c r="B287" s="91">
        <v>571</v>
      </c>
      <c r="C287" s="91" t="s">
        <v>669</v>
      </c>
      <c r="D287" s="92" t="s">
        <v>138</v>
      </c>
      <c r="E287" s="93">
        <v>5000</v>
      </c>
      <c r="F287" s="92" t="s">
        <v>676</v>
      </c>
      <c r="G287" s="94">
        <v>0</v>
      </c>
      <c r="H287" s="92" t="s">
        <v>242</v>
      </c>
      <c r="I287" s="94">
        <v>6.75</v>
      </c>
      <c r="J287" s="95">
        <v>5000000</v>
      </c>
      <c r="K287" s="95">
        <f>ROUND((J287/1000),0)</f>
        <v>5000</v>
      </c>
      <c r="L287" s="95">
        <v>0</v>
      </c>
      <c r="M287" s="95">
        <v>5000</v>
      </c>
      <c r="N287" s="96"/>
    </row>
    <row r="288" spans="1:14" s="101" customFormat="1" ht="12">
      <c r="A288" s="90"/>
      <c r="B288" s="91"/>
      <c r="C288" s="91"/>
      <c r="D288" s="92"/>
      <c r="E288" s="93"/>
      <c r="F288" s="92"/>
      <c r="G288" s="94"/>
      <c r="H288" s="92"/>
      <c r="I288" s="94"/>
      <c r="J288" s="95"/>
      <c r="K288" s="95"/>
      <c r="L288" s="95"/>
      <c r="M288" s="95"/>
      <c r="N288" s="96"/>
    </row>
    <row r="289" spans="1:14" s="101" customFormat="1" ht="12">
      <c r="A289" s="90" t="s">
        <v>666</v>
      </c>
      <c r="B289" s="91">
        <v>582</v>
      </c>
      <c r="C289" s="91" t="s">
        <v>678</v>
      </c>
      <c r="D289" s="92" t="s">
        <v>60</v>
      </c>
      <c r="E289" s="93">
        <v>750</v>
      </c>
      <c r="F289" s="92" t="s">
        <v>630</v>
      </c>
      <c r="G289" s="94">
        <v>4.5</v>
      </c>
      <c r="H289" s="92" t="s">
        <v>238</v>
      </c>
      <c r="I289" s="94">
        <v>18.5</v>
      </c>
      <c r="J289" s="95">
        <v>743401</v>
      </c>
      <c r="K289" s="95">
        <f>ROUND((J289*$C$8/1000),0)</f>
        <v>15488351</v>
      </c>
      <c r="L289" s="95">
        <v>171378</v>
      </c>
      <c r="M289" s="95">
        <v>15659729</v>
      </c>
      <c r="N289" s="96"/>
    </row>
    <row r="290" spans="1:14" s="101" customFormat="1" ht="12">
      <c r="A290" s="90" t="s">
        <v>677</v>
      </c>
      <c r="B290" s="91">
        <v>582</v>
      </c>
      <c r="C290" s="91" t="s">
        <v>678</v>
      </c>
      <c r="D290" s="92" t="s">
        <v>60</v>
      </c>
      <c r="E290" s="93">
        <v>45</v>
      </c>
      <c r="F290" s="92" t="s">
        <v>631</v>
      </c>
      <c r="G290" s="94">
        <v>4.5</v>
      </c>
      <c r="H290" s="92" t="s">
        <v>238</v>
      </c>
      <c r="I290" s="94">
        <v>18.5</v>
      </c>
      <c r="J290" s="95"/>
      <c r="K290" s="95"/>
      <c r="L290" s="95"/>
      <c r="M290" s="95"/>
      <c r="N290" s="96"/>
    </row>
    <row r="291" spans="1:14" s="101" customFormat="1" ht="12">
      <c r="A291" s="90" t="s">
        <v>677</v>
      </c>
      <c r="B291" s="91">
        <v>582</v>
      </c>
      <c r="C291" s="91" t="s">
        <v>678</v>
      </c>
      <c r="D291" s="92" t="s">
        <v>60</v>
      </c>
      <c r="E291" s="93">
        <v>19</v>
      </c>
      <c r="F291" s="92" t="s">
        <v>565</v>
      </c>
      <c r="G291" s="94">
        <v>4.5</v>
      </c>
      <c r="H291" s="92" t="s">
        <v>238</v>
      </c>
      <c r="I291" s="94">
        <v>18.5</v>
      </c>
      <c r="J291" s="95"/>
      <c r="K291" s="95"/>
      <c r="L291" s="95"/>
      <c r="M291" s="95"/>
      <c r="N291" s="96"/>
    </row>
    <row r="292" spans="1:14" s="101" customFormat="1" ht="12">
      <c r="A292" s="90" t="s">
        <v>677</v>
      </c>
      <c r="B292" s="91">
        <v>582</v>
      </c>
      <c r="C292" s="91" t="s">
        <v>678</v>
      </c>
      <c r="D292" s="92" t="s">
        <v>60</v>
      </c>
      <c r="E292" s="93">
        <v>9</v>
      </c>
      <c r="F292" s="92" t="s">
        <v>566</v>
      </c>
      <c r="G292" s="94">
        <v>4.5</v>
      </c>
      <c r="H292" s="92" t="s">
        <v>238</v>
      </c>
      <c r="I292" s="94">
        <v>18.5</v>
      </c>
      <c r="J292" s="95"/>
      <c r="K292" s="95"/>
      <c r="L292" s="95"/>
      <c r="M292" s="95"/>
      <c r="N292" s="96"/>
    </row>
    <row r="293" spans="1:14" s="101" customFormat="1" ht="12">
      <c r="A293" s="90" t="s">
        <v>677</v>
      </c>
      <c r="B293" s="91">
        <v>582</v>
      </c>
      <c r="C293" s="91" t="s">
        <v>678</v>
      </c>
      <c r="D293" s="92" t="s">
        <v>60</v>
      </c>
      <c r="E293" s="93">
        <v>24.6</v>
      </c>
      <c r="F293" s="92" t="s">
        <v>632</v>
      </c>
      <c r="G293" s="94">
        <v>4.5</v>
      </c>
      <c r="H293" s="92" t="s">
        <v>238</v>
      </c>
      <c r="I293" s="94">
        <v>18.5</v>
      </c>
      <c r="J293" s="95"/>
      <c r="K293" s="95"/>
      <c r="L293" s="95"/>
      <c r="M293" s="95"/>
      <c r="N293" s="96"/>
    </row>
    <row r="294" spans="1:14" s="101" customFormat="1" ht="12">
      <c r="A294" s="90" t="s">
        <v>677</v>
      </c>
      <c r="B294" s="91">
        <v>582</v>
      </c>
      <c r="C294" s="91" t="s">
        <v>678</v>
      </c>
      <c r="D294" s="92" t="s">
        <v>60</v>
      </c>
      <c r="E294" s="93">
        <v>112.4</v>
      </c>
      <c r="F294" s="92" t="s">
        <v>680</v>
      </c>
      <c r="G294" s="94">
        <v>4.5</v>
      </c>
      <c r="H294" s="92" t="s">
        <v>238</v>
      </c>
      <c r="I294" s="94">
        <v>18.5</v>
      </c>
      <c r="J294" s="95"/>
      <c r="K294" s="95"/>
      <c r="L294" s="95"/>
      <c r="M294" s="95"/>
      <c r="N294" s="96"/>
    </row>
    <row r="295" spans="1:14" s="101" customFormat="1" ht="12">
      <c r="A295" s="90"/>
      <c r="B295" s="91"/>
      <c r="C295" s="91"/>
      <c r="D295" s="92"/>
      <c r="E295" s="93"/>
      <c r="F295" s="92"/>
      <c r="G295" s="94"/>
      <c r="H295" s="92"/>
      <c r="I295" s="94"/>
      <c r="J295" s="95"/>
      <c r="K295" s="95"/>
      <c r="L295" s="95"/>
      <c r="M295" s="95"/>
      <c r="N295" s="96"/>
    </row>
    <row r="296" spans="1:14" s="101" customFormat="1" ht="12">
      <c r="A296" s="90" t="s">
        <v>118</v>
      </c>
      <c r="B296" s="91">
        <v>602</v>
      </c>
      <c r="C296" s="91" t="s">
        <v>702</v>
      </c>
      <c r="D296" s="92" t="s">
        <v>138</v>
      </c>
      <c r="E296" s="93">
        <v>34500000</v>
      </c>
      <c r="F296" s="92" t="s">
        <v>708</v>
      </c>
      <c r="G296" s="94">
        <v>6</v>
      </c>
      <c r="H296" s="92" t="s">
        <v>242</v>
      </c>
      <c r="I296" s="94">
        <v>6.75</v>
      </c>
      <c r="J296" s="95">
        <v>34500000000</v>
      </c>
      <c r="K296" s="95">
        <f>ROUND((J296/1000),0)</f>
        <v>34500000</v>
      </c>
      <c r="L296" s="95">
        <v>500743</v>
      </c>
      <c r="M296" s="95">
        <v>35000743</v>
      </c>
      <c r="N296" s="96"/>
    </row>
    <row r="297" spans="1:14" s="101" customFormat="1" ht="12">
      <c r="A297" s="90" t="s">
        <v>118</v>
      </c>
      <c r="B297" s="91">
        <v>602</v>
      </c>
      <c r="C297" s="91" t="s">
        <v>702</v>
      </c>
      <c r="D297" s="92" t="s">
        <v>138</v>
      </c>
      <c r="E297" s="93">
        <v>30500000</v>
      </c>
      <c r="F297" s="92" t="s">
        <v>709</v>
      </c>
      <c r="G297" s="94">
        <v>1</v>
      </c>
      <c r="H297" s="92" t="s">
        <v>242</v>
      </c>
      <c r="I297" s="94">
        <v>7</v>
      </c>
      <c r="J297" s="95">
        <v>30500000000</v>
      </c>
      <c r="K297" s="95">
        <f>ROUND((J297/1000),0)</f>
        <v>30500000</v>
      </c>
      <c r="L297" s="95">
        <v>0</v>
      </c>
      <c r="M297" s="95">
        <v>30500000</v>
      </c>
      <c r="N297" s="96"/>
    </row>
    <row r="298" spans="1:14" s="101" customFormat="1" ht="12">
      <c r="A298" s="90" t="s">
        <v>166</v>
      </c>
      <c r="B298" s="91">
        <v>607</v>
      </c>
      <c r="C298" s="91" t="s">
        <v>704</v>
      </c>
      <c r="D298" s="92" t="s">
        <v>138</v>
      </c>
      <c r="E298" s="93">
        <v>52800000</v>
      </c>
      <c r="F298" s="92" t="s">
        <v>547</v>
      </c>
      <c r="G298" s="94">
        <v>7.5</v>
      </c>
      <c r="H298" s="92" t="s">
        <v>242</v>
      </c>
      <c r="I298" s="94">
        <v>9.75</v>
      </c>
      <c r="J298" s="95">
        <v>52800000000</v>
      </c>
      <c r="K298" s="95">
        <f>ROUND((J298/1000),0)</f>
        <v>52800000</v>
      </c>
      <c r="L298" s="95">
        <v>630951</v>
      </c>
      <c r="M298" s="95">
        <v>53430951</v>
      </c>
      <c r="N298" s="96"/>
    </row>
    <row r="299" spans="1:14" s="101" customFormat="1" ht="12">
      <c r="A299" s="90" t="s">
        <v>166</v>
      </c>
      <c r="B299" s="91">
        <v>607</v>
      </c>
      <c r="C299" s="91" t="s">
        <v>704</v>
      </c>
      <c r="D299" s="92" t="s">
        <v>138</v>
      </c>
      <c r="E299" s="93">
        <v>2700000</v>
      </c>
      <c r="F299" s="92" t="s">
        <v>705</v>
      </c>
      <c r="G299" s="94">
        <v>9</v>
      </c>
      <c r="H299" s="92" t="s">
        <v>242</v>
      </c>
      <c r="I299" s="94">
        <v>9.75</v>
      </c>
      <c r="J299" s="95">
        <v>2700000000</v>
      </c>
      <c r="K299" s="95">
        <f>ROUND((J299/1000),0)</f>
        <v>2700000</v>
      </c>
      <c r="L299" s="95">
        <v>38501</v>
      </c>
      <c r="M299" s="95">
        <v>2738501</v>
      </c>
      <c r="N299" s="96"/>
    </row>
    <row r="300" spans="1:14" s="101" customFormat="1" ht="12">
      <c r="A300" s="90" t="s">
        <v>166</v>
      </c>
      <c r="B300" s="91">
        <v>607</v>
      </c>
      <c r="C300" s="91" t="s">
        <v>704</v>
      </c>
      <c r="D300" s="92" t="s">
        <v>138</v>
      </c>
      <c r="E300" s="93">
        <v>4500000</v>
      </c>
      <c r="F300" s="92" t="s">
        <v>574</v>
      </c>
      <c r="G300" s="94">
        <v>0</v>
      </c>
      <c r="H300" s="92" t="s">
        <v>242</v>
      </c>
      <c r="I300" s="94">
        <v>10</v>
      </c>
      <c r="J300" s="95">
        <v>4500000000</v>
      </c>
      <c r="K300" s="95">
        <f>ROUND((J300/1000),0)</f>
        <v>4500000</v>
      </c>
      <c r="L300" s="95">
        <v>0</v>
      </c>
      <c r="M300" s="95">
        <v>4500000</v>
      </c>
      <c r="N300" s="96"/>
    </row>
    <row r="301" spans="1:14" s="101" customFormat="1" ht="12">
      <c r="A301" s="90"/>
      <c r="B301" s="91"/>
      <c r="C301" s="91"/>
      <c r="D301" s="92"/>
      <c r="E301" s="93"/>
      <c r="F301" s="92"/>
      <c r="G301" s="94"/>
      <c r="H301" s="92"/>
      <c r="I301" s="94"/>
      <c r="J301" s="95"/>
      <c r="K301" s="95"/>
      <c r="L301" s="95"/>
      <c r="M301" s="95"/>
      <c r="N301" s="96"/>
    </row>
    <row r="302" spans="1:14" s="101" customFormat="1" ht="12">
      <c r="A302" s="90" t="s">
        <v>572</v>
      </c>
      <c r="B302" s="91">
        <v>612</v>
      </c>
      <c r="C302" s="91" t="s">
        <v>716</v>
      </c>
      <c r="D302" s="92" t="s">
        <v>138</v>
      </c>
      <c r="E302" s="93">
        <v>34500000</v>
      </c>
      <c r="F302" s="92" t="s">
        <v>717</v>
      </c>
      <c r="G302" s="94">
        <v>6</v>
      </c>
      <c r="H302" s="92" t="s">
        <v>242</v>
      </c>
      <c r="I302" s="94">
        <v>7.25</v>
      </c>
      <c r="J302" s="95"/>
      <c r="K302" s="95"/>
      <c r="L302" s="95"/>
      <c r="M302" s="95"/>
      <c r="N302" s="96"/>
    </row>
    <row r="303" spans="1:14" s="101" customFormat="1" ht="12">
      <c r="A303" s="90" t="s">
        <v>572</v>
      </c>
      <c r="B303" s="91">
        <v>612</v>
      </c>
      <c r="C303" s="91" t="s">
        <v>716</v>
      </c>
      <c r="D303" s="92" t="s">
        <v>138</v>
      </c>
      <c r="E303" s="93">
        <v>10500000</v>
      </c>
      <c r="F303" s="92" t="s">
        <v>718</v>
      </c>
      <c r="G303" s="94">
        <v>0</v>
      </c>
      <c r="H303" s="92" t="s">
        <v>242</v>
      </c>
      <c r="I303" s="94">
        <v>7.5</v>
      </c>
      <c r="J303" s="95"/>
      <c r="K303" s="95"/>
      <c r="L303" s="95"/>
      <c r="M303" s="95"/>
      <c r="N303" s="96"/>
    </row>
    <row r="304" spans="1:14" s="101" customFormat="1" ht="12">
      <c r="A304" s="90"/>
      <c r="B304" s="91"/>
      <c r="C304" s="91"/>
      <c r="D304" s="92"/>
      <c r="E304" s="93"/>
      <c r="F304" s="92"/>
      <c r="G304" s="94"/>
      <c r="H304" s="92"/>
      <c r="I304" s="94"/>
      <c r="J304" s="95"/>
      <c r="K304" s="95"/>
      <c r="L304" s="95"/>
      <c r="M304" s="95"/>
      <c r="N304" s="96"/>
    </row>
    <row r="305" spans="1:14" ht="18.75" customHeight="1">
      <c r="A305" s="80" t="s">
        <v>104</v>
      </c>
      <c r="B305" s="81"/>
      <c r="C305" s="81"/>
      <c r="D305" s="82"/>
      <c r="E305" s="83"/>
      <c r="F305" s="82"/>
      <c r="G305" s="82"/>
      <c r="H305" s="82" t="s">
        <v>7</v>
      </c>
      <c r="I305" s="84"/>
      <c r="J305" s="85"/>
      <c r="K305" s="86">
        <f>SUM(K10:K304)</f>
        <v>1152383851</v>
      </c>
      <c r="L305" s="86">
        <f>SUM(L10:L304)</f>
        <v>21034414</v>
      </c>
      <c r="M305" s="86">
        <f>SUM(M10:M304)</f>
        <v>1173418265.02</v>
      </c>
      <c r="N305" s="87"/>
    </row>
    <row r="306" spans="1:14" ht="10.5" customHeight="1">
      <c r="A306" s="50"/>
      <c r="B306" s="71"/>
      <c r="C306" s="71"/>
      <c r="D306" s="51"/>
      <c r="E306" s="52"/>
      <c r="F306" s="51"/>
      <c r="G306" s="73"/>
      <c r="H306" s="74"/>
      <c r="I306" s="53"/>
      <c r="J306" s="54"/>
      <c r="K306" s="54"/>
      <c r="L306" s="54"/>
      <c r="M306" s="54"/>
      <c r="N306" s="55"/>
    </row>
    <row r="307" spans="1:9" ht="12">
      <c r="A307" s="164" t="s">
        <v>715</v>
      </c>
      <c r="B307" s="164"/>
      <c r="C307" s="111" t="s">
        <v>714</v>
      </c>
      <c r="G307" s="64"/>
      <c r="H307" s="74"/>
      <c r="I307" s="53"/>
    </row>
    <row r="308" spans="1:14" s="101" customFormat="1" ht="12">
      <c r="A308" s="46" t="s">
        <v>136</v>
      </c>
      <c r="B308" s="91"/>
      <c r="C308" s="91"/>
      <c r="D308" s="112"/>
      <c r="E308" s="113"/>
      <c r="F308" s="112"/>
      <c r="G308" s="112"/>
      <c r="H308" s="144"/>
      <c r="I308" s="112"/>
      <c r="J308" s="169"/>
      <c r="K308" s="170"/>
      <c r="L308" s="112"/>
      <c r="M308" s="112"/>
      <c r="N308" s="112"/>
    </row>
    <row r="309" ht="12">
      <c r="A309" s="46" t="s">
        <v>183</v>
      </c>
    </row>
    <row r="310" ht="12">
      <c r="A310" s="46" t="s">
        <v>225</v>
      </c>
    </row>
    <row r="311" ht="12">
      <c r="A311" s="46" t="s">
        <v>311</v>
      </c>
    </row>
    <row r="312" spans="1:2" ht="12">
      <c r="A312" s="145" t="s">
        <v>280</v>
      </c>
      <c r="B312" s="145" t="s">
        <v>285</v>
      </c>
    </row>
    <row r="313" ht="12">
      <c r="A313" s="145" t="s">
        <v>322</v>
      </c>
    </row>
    <row r="314" ht="12">
      <c r="A314" s="145" t="s">
        <v>543</v>
      </c>
    </row>
    <row r="315" spans="1:5" ht="12">
      <c r="A315" s="145" t="s">
        <v>697</v>
      </c>
      <c r="E315" s="173"/>
    </row>
    <row r="316" spans="1:7" ht="12">
      <c r="A316" s="47" t="s">
        <v>243</v>
      </c>
      <c r="B316" s="47" t="s">
        <v>244</v>
      </c>
      <c r="G316" s="47" t="s">
        <v>246</v>
      </c>
    </row>
    <row r="317" spans="1:7" ht="12">
      <c r="A317" s="47" t="s">
        <v>247</v>
      </c>
      <c r="B317" s="47" t="s">
        <v>248</v>
      </c>
      <c r="F317" s="47" t="s">
        <v>245</v>
      </c>
      <c r="G317" s="11"/>
    </row>
    <row r="318" spans="1:2" ht="12">
      <c r="A318" s="11"/>
      <c r="B318" s="11"/>
    </row>
    <row r="319" ht="12">
      <c r="A319" s="47"/>
    </row>
    <row r="320" ht="12">
      <c r="A320" s="47"/>
    </row>
    <row r="322" spans="1:12" ht="12">
      <c r="A322" s="64"/>
      <c r="L322" s="112"/>
    </row>
    <row r="323" spans="1:12" ht="12">
      <c r="A323" s="47"/>
      <c r="L323" s="112"/>
    </row>
    <row r="324" spans="1:12" ht="12">
      <c r="A324" s="11"/>
      <c r="L324" s="112"/>
    </row>
    <row r="325" spans="1:12" ht="12">
      <c r="A325" s="47"/>
      <c r="L325" s="112"/>
    </row>
    <row r="331" ht="12">
      <c r="C331" s="44"/>
    </row>
    <row r="332" ht="12">
      <c r="A332" s="2"/>
    </row>
    <row r="333" ht="12">
      <c r="A333" s="2"/>
    </row>
    <row r="335" spans="3:9" ht="12">
      <c r="C335" s="44"/>
      <c r="D335" s="2"/>
      <c r="E335" s="5"/>
      <c r="F335" s="2"/>
      <c r="G335" s="2"/>
      <c r="H335" s="2"/>
      <c r="I335" s="2"/>
    </row>
    <row r="336" spans="1:9" ht="12">
      <c r="A336" s="2"/>
      <c r="C336" s="44"/>
      <c r="D336" s="2"/>
      <c r="E336" s="5"/>
      <c r="F336" s="2"/>
      <c r="G336" s="2"/>
      <c r="H336" s="2"/>
      <c r="I336" s="2"/>
    </row>
    <row r="337" spans="3:9" ht="12">
      <c r="C337" s="44"/>
      <c r="D337" s="2"/>
      <c r="E337" s="5"/>
      <c r="F337" s="2"/>
      <c r="G337" s="2"/>
      <c r="H337" s="2"/>
      <c r="I337" s="2"/>
    </row>
    <row r="338" spans="3:8" ht="12">
      <c r="C338" s="44"/>
      <c r="D338" s="2"/>
      <c r="E338" s="5"/>
      <c r="F338" s="2"/>
      <c r="G338" s="2"/>
      <c r="H338" s="2"/>
    </row>
    <row r="339" spans="3:8" ht="12">
      <c r="C339" s="44"/>
      <c r="D339" s="2"/>
      <c r="E339" s="5"/>
      <c r="F339" s="2"/>
      <c r="G339" s="2"/>
      <c r="H339" s="2"/>
    </row>
    <row r="340" spans="3:8" ht="12">
      <c r="C340" s="44"/>
      <c r="H340" s="2"/>
    </row>
    <row r="341" ht="12">
      <c r="H341" s="2"/>
    </row>
    <row r="342" ht="12">
      <c r="H342" s="2"/>
    </row>
    <row r="343" spans="4:8" ht="12">
      <c r="D343" s="2"/>
      <c r="H343" s="2"/>
    </row>
    <row r="344" spans="2:4" ht="12">
      <c r="B344" s="44"/>
      <c r="D344" s="2"/>
    </row>
    <row r="345" ht="12">
      <c r="D345" s="2"/>
    </row>
    <row r="346" spans="2:5" ht="12">
      <c r="B346" s="44"/>
      <c r="D346" s="4"/>
      <c r="E346" s="5"/>
    </row>
    <row r="348" spans="2:14" ht="12">
      <c r="B348" s="44"/>
      <c r="C348" s="44"/>
      <c r="D348" s="2"/>
      <c r="E348" s="5"/>
      <c r="F348" s="2"/>
      <c r="G348" s="2"/>
      <c r="H348" s="2"/>
      <c r="I348" s="2"/>
      <c r="J348" s="2"/>
      <c r="K348" s="2"/>
      <c r="L348" s="2"/>
      <c r="M348" s="2"/>
      <c r="N348" s="2"/>
    </row>
    <row r="349" spans="1:13" ht="12">
      <c r="A349" s="2"/>
      <c r="B349" s="44"/>
      <c r="E349" s="5"/>
      <c r="F349" s="2"/>
      <c r="K349" s="2"/>
      <c r="L349" s="2"/>
      <c r="M349" s="2"/>
    </row>
    <row r="350" spans="1:13" ht="12">
      <c r="A350" s="2"/>
      <c r="B350" s="44"/>
      <c r="C350" s="44"/>
      <c r="E350" s="5"/>
      <c r="J350" s="2"/>
      <c r="K350" s="2"/>
      <c r="L350" s="2"/>
      <c r="M350" s="2"/>
    </row>
    <row r="351" spans="5:12" ht="12">
      <c r="E351" s="5"/>
      <c r="J351" s="2"/>
      <c r="K351" s="2"/>
      <c r="L351" s="2"/>
    </row>
    <row r="352" spans="3:11" ht="12">
      <c r="C352" s="76"/>
      <c r="K352" s="2"/>
    </row>
    <row r="353" spans="1:14" ht="12">
      <c r="A353" s="2"/>
      <c r="B353" s="44"/>
      <c r="C353" s="44"/>
      <c r="D353" s="2"/>
      <c r="E353" s="5"/>
      <c r="F353" s="2"/>
      <c r="G353" s="2"/>
      <c r="H353" s="2"/>
      <c r="I353" s="2"/>
      <c r="J353" s="2"/>
      <c r="K353" s="2"/>
      <c r="L353" s="2"/>
      <c r="M353" s="2"/>
      <c r="N353" s="2"/>
    </row>
    <row r="354" spans="1:13" ht="12">
      <c r="A354" s="2"/>
      <c r="B354" s="44"/>
      <c r="C354" s="44"/>
      <c r="D354" s="2"/>
      <c r="E354" s="5"/>
      <c r="F354" s="2"/>
      <c r="G354" s="61"/>
      <c r="I354" s="5"/>
      <c r="J354" s="45"/>
      <c r="K354" s="45"/>
      <c r="L354" s="45"/>
      <c r="M354" s="45"/>
    </row>
    <row r="355" spans="1:13" ht="12">
      <c r="A355" s="2"/>
      <c r="B355" s="44"/>
      <c r="C355" s="44"/>
      <c r="D355" s="2"/>
      <c r="E355" s="5"/>
      <c r="F355" s="2"/>
      <c r="G355" s="61"/>
      <c r="I355" s="5"/>
      <c r="J355" s="45"/>
      <c r="K355" s="45"/>
      <c r="L355" s="45"/>
      <c r="M355" s="45"/>
    </row>
    <row r="356" spans="1:13" ht="12">
      <c r="A356" s="2"/>
      <c r="B356" s="44"/>
      <c r="C356" s="44"/>
      <c r="D356" s="2"/>
      <c r="E356" s="5"/>
      <c r="F356" s="2"/>
      <c r="G356" s="61"/>
      <c r="I356" s="5"/>
      <c r="J356" s="45"/>
      <c r="K356" s="45"/>
      <c r="L356" s="45"/>
      <c r="M356" s="45"/>
    </row>
    <row r="357" spans="1:13" ht="12">
      <c r="A357" s="2"/>
      <c r="B357" s="44"/>
      <c r="C357" s="44"/>
      <c r="D357" s="2"/>
      <c r="E357" s="5"/>
      <c r="F357" s="2"/>
      <c r="G357" s="61"/>
      <c r="I357" s="5"/>
      <c r="J357" s="45"/>
      <c r="K357" s="45"/>
      <c r="L357" s="45"/>
      <c r="M357" s="45"/>
    </row>
    <row r="358" spans="1:13" ht="12">
      <c r="A358" s="2"/>
      <c r="B358" s="44"/>
      <c r="C358" s="44"/>
      <c r="D358" s="2"/>
      <c r="E358" s="5"/>
      <c r="F358" s="2"/>
      <c r="G358" s="61"/>
      <c r="I358" s="5"/>
      <c r="J358" s="45"/>
      <c r="K358" s="45"/>
      <c r="L358" s="45"/>
      <c r="M358" s="45"/>
    </row>
    <row r="359" spans="1:9" ht="12">
      <c r="A359" s="2"/>
      <c r="I359" s="5"/>
    </row>
    <row r="360" spans="2:13" ht="12">
      <c r="B360" s="44"/>
      <c r="C360" s="44"/>
      <c r="D360" s="2"/>
      <c r="E360" s="5"/>
      <c r="F360" s="2"/>
      <c r="G360" s="61"/>
      <c r="I360" s="5"/>
      <c r="J360" s="45"/>
      <c r="K360" s="45"/>
      <c r="L360" s="45"/>
      <c r="M360" s="45"/>
    </row>
    <row r="361" spans="1:13" ht="12">
      <c r="A361" s="2"/>
      <c r="B361" s="44"/>
      <c r="C361" s="44"/>
      <c r="D361" s="2"/>
      <c r="E361" s="5"/>
      <c r="F361" s="2"/>
      <c r="G361" s="61"/>
      <c r="I361" s="5"/>
      <c r="J361" s="45"/>
      <c r="K361" s="45"/>
      <c r="L361" s="45"/>
      <c r="M361" s="45"/>
    </row>
    <row r="362" spans="1:13" ht="12">
      <c r="A362" s="2"/>
      <c r="B362" s="44"/>
      <c r="C362" s="44"/>
      <c r="D362" s="2"/>
      <c r="E362" s="5"/>
      <c r="F362" s="2"/>
      <c r="G362" s="61"/>
      <c r="I362" s="5"/>
      <c r="J362" s="45"/>
      <c r="K362" s="45"/>
      <c r="L362" s="45"/>
      <c r="M362" s="45"/>
    </row>
    <row r="363" spans="1:13" ht="12">
      <c r="A363" s="2"/>
      <c r="B363" s="44"/>
      <c r="C363" s="44"/>
      <c r="D363" s="2"/>
      <c r="E363" s="5"/>
      <c r="F363" s="2"/>
      <c r="G363" s="61"/>
      <c r="I363" s="5"/>
      <c r="J363" s="45"/>
      <c r="K363" s="45"/>
      <c r="L363" s="45"/>
      <c r="M363" s="45"/>
    </row>
    <row r="364" spans="1:13" ht="12">
      <c r="A364" s="2"/>
      <c r="B364" s="44"/>
      <c r="C364" s="44"/>
      <c r="D364" s="2"/>
      <c r="E364" s="5"/>
      <c r="F364" s="2"/>
      <c r="G364" s="61"/>
      <c r="I364" s="5"/>
      <c r="J364" s="45"/>
      <c r="K364" s="45"/>
      <c r="L364" s="45"/>
      <c r="M364" s="45"/>
    </row>
    <row r="365" spans="1:9" ht="12">
      <c r="A365" s="2"/>
      <c r="G365" s="61"/>
      <c r="I365" s="5"/>
    </row>
    <row r="366" spans="2:13" ht="12">
      <c r="B366" s="44"/>
      <c r="C366" s="44"/>
      <c r="D366" s="2"/>
      <c r="E366" s="5"/>
      <c r="F366" s="2"/>
      <c r="G366" s="61"/>
      <c r="I366" s="5"/>
      <c r="J366" s="45"/>
      <c r="K366" s="45"/>
      <c r="L366" s="45"/>
      <c r="M366" s="45"/>
    </row>
    <row r="367" spans="1:13" ht="12">
      <c r="A367" s="2"/>
      <c r="B367" s="44"/>
      <c r="C367" s="44"/>
      <c r="D367" s="2"/>
      <c r="E367" s="5"/>
      <c r="F367" s="2"/>
      <c r="G367" s="61"/>
      <c r="I367" s="5"/>
      <c r="J367" s="45"/>
      <c r="K367" s="45"/>
      <c r="L367" s="45"/>
      <c r="M367" s="45"/>
    </row>
    <row r="368" spans="1:13" ht="12">
      <c r="A368" s="2"/>
      <c r="B368" s="44"/>
      <c r="C368" s="44"/>
      <c r="D368" s="2"/>
      <c r="E368" s="5"/>
      <c r="F368" s="2"/>
      <c r="G368" s="61"/>
      <c r="I368" s="5"/>
      <c r="J368" s="45"/>
      <c r="K368" s="45"/>
      <c r="L368" s="45"/>
      <c r="M368" s="45"/>
    </row>
    <row r="369" spans="1:13" ht="12">
      <c r="A369" s="2"/>
      <c r="B369" s="44"/>
      <c r="C369" s="44"/>
      <c r="D369" s="2"/>
      <c r="E369" s="5"/>
      <c r="F369" s="2"/>
      <c r="G369" s="61"/>
      <c r="I369" s="5"/>
      <c r="J369" s="45"/>
      <c r="K369" s="45"/>
      <c r="L369" s="45"/>
      <c r="M369" s="45"/>
    </row>
    <row r="370" spans="1:13" ht="12">
      <c r="A370" s="2"/>
      <c r="B370" s="44"/>
      <c r="C370" s="44"/>
      <c r="D370" s="2"/>
      <c r="E370" s="5"/>
      <c r="F370" s="2"/>
      <c r="G370" s="61"/>
      <c r="I370" s="5"/>
      <c r="J370" s="45"/>
      <c r="K370" s="45"/>
      <c r="L370" s="45"/>
      <c r="M370" s="45"/>
    </row>
    <row r="371" spans="1:9" ht="12">
      <c r="A371" s="2"/>
      <c r="I371" s="5"/>
    </row>
    <row r="372" spans="2:13" ht="12">
      <c r="B372" s="44"/>
      <c r="C372" s="44"/>
      <c r="D372" s="2"/>
      <c r="E372" s="5"/>
      <c r="F372" s="2"/>
      <c r="G372" s="61"/>
      <c r="I372" s="5"/>
      <c r="J372" s="45"/>
      <c r="K372" s="45"/>
      <c r="L372" s="45"/>
      <c r="M372" s="45"/>
    </row>
    <row r="373" spans="1:13" ht="12">
      <c r="A373" s="2"/>
      <c r="B373" s="44"/>
      <c r="C373" s="44"/>
      <c r="D373" s="2"/>
      <c r="E373" s="5"/>
      <c r="F373" s="2"/>
      <c r="G373" s="61"/>
      <c r="I373" s="5"/>
      <c r="J373" s="45"/>
      <c r="K373" s="45"/>
      <c r="L373" s="45"/>
      <c r="M373" s="45"/>
    </row>
    <row r="374" spans="1:13" ht="12">
      <c r="A374" s="2"/>
      <c r="B374" s="44"/>
      <c r="C374" s="44"/>
      <c r="D374" s="2"/>
      <c r="E374" s="5"/>
      <c r="F374" s="2"/>
      <c r="G374" s="61"/>
      <c r="I374" s="5"/>
      <c r="J374" s="45"/>
      <c r="K374" s="45"/>
      <c r="L374" s="45"/>
      <c r="M374" s="45"/>
    </row>
    <row r="375" spans="1:13" ht="12">
      <c r="A375" s="2"/>
      <c r="B375" s="44"/>
      <c r="C375" s="44"/>
      <c r="D375" s="2"/>
      <c r="E375" s="5"/>
      <c r="F375" s="2"/>
      <c r="G375" s="61"/>
      <c r="I375" s="5"/>
      <c r="J375" s="45"/>
      <c r="K375" s="45"/>
      <c r="L375" s="45"/>
      <c r="M375" s="45"/>
    </row>
    <row r="376" spans="1:13" ht="12">
      <c r="A376" s="2"/>
      <c r="B376" s="44"/>
      <c r="C376" s="44"/>
      <c r="D376" s="2"/>
      <c r="E376" s="5"/>
      <c r="F376" s="2"/>
      <c r="G376" s="61"/>
      <c r="I376" s="5"/>
      <c r="J376" s="45"/>
      <c r="K376" s="45"/>
      <c r="L376" s="45"/>
      <c r="M376" s="45"/>
    </row>
    <row r="377" spans="1:9" ht="12">
      <c r="A377" s="2"/>
      <c r="G377" s="61"/>
      <c r="I377" s="5"/>
    </row>
    <row r="378" spans="2:13" ht="12">
      <c r="B378" s="44"/>
      <c r="C378" s="44"/>
      <c r="D378" s="2"/>
      <c r="E378" s="5"/>
      <c r="F378" s="2"/>
      <c r="G378" s="61"/>
      <c r="I378" s="5"/>
      <c r="J378" s="45"/>
      <c r="K378" s="45"/>
      <c r="L378" s="45"/>
      <c r="M378" s="45"/>
    </row>
    <row r="379" spans="1:13" ht="12">
      <c r="A379" s="2"/>
      <c r="B379" s="44"/>
      <c r="C379" s="44"/>
      <c r="D379" s="2"/>
      <c r="E379" s="5"/>
      <c r="F379" s="2"/>
      <c r="G379" s="61"/>
      <c r="I379" s="5"/>
      <c r="J379" s="45"/>
      <c r="K379" s="45"/>
      <c r="L379" s="45"/>
      <c r="M379" s="45"/>
    </row>
    <row r="380" spans="1:13" ht="12">
      <c r="A380" s="2"/>
      <c r="B380" s="44"/>
      <c r="C380" s="44"/>
      <c r="D380" s="2"/>
      <c r="E380" s="5"/>
      <c r="F380" s="2"/>
      <c r="G380" s="61"/>
      <c r="I380" s="5"/>
      <c r="J380" s="45"/>
      <c r="K380" s="45"/>
      <c r="L380" s="45"/>
      <c r="M380" s="45"/>
    </row>
    <row r="381" spans="1:13" ht="12">
      <c r="A381" s="2"/>
      <c r="B381" s="44"/>
      <c r="C381" s="44"/>
      <c r="D381" s="2"/>
      <c r="E381" s="5"/>
      <c r="F381" s="2"/>
      <c r="G381" s="61"/>
      <c r="I381" s="5"/>
      <c r="J381" s="45"/>
      <c r="K381" s="45"/>
      <c r="L381" s="45"/>
      <c r="M381" s="45"/>
    </row>
    <row r="382" spans="1:13" ht="12">
      <c r="A382" s="2"/>
      <c r="B382" s="44"/>
      <c r="C382" s="44"/>
      <c r="D382" s="2"/>
      <c r="E382" s="5"/>
      <c r="F382" s="2"/>
      <c r="G382" s="61"/>
      <c r="I382" s="5"/>
      <c r="J382" s="45"/>
      <c r="K382" s="45"/>
      <c r="L382" s="45"/>
      <c r="M382" s="45"/>
    </row>
    <row r="383" spans="1:9" ht="12">
      <c r="A383" s="2"/>
      <c r="G383" s="61"/>
      <c r="I383" s="5"/>
    </row>
    <row r="384" spans="2:13" ht="12">
      <c r="B384" s="44"/>
      <c r="C384" s="44"/>
      <c r="D384" s="2"/>
      <c r="E384" s="5"/>
      <c r="F384" s="2"/>
      <c r="G384" s="61"/>
      <c r="I384" s="5"/>
      <c r="J384" s="45"/>
      <c r="K384" s="45"/>
      <c r="L384" s="45"/>
      <c r="M384" s="45"/>
    </row>
    <row r="385" spans="1:13" ht="12">
      <c r="A385" s="2"/>
      <c r="B385" s="44"/>
      <c r="C385" s="44"/>
      <c r="D385" s="2"/>
      <c r="E385" s="5"/>
      <c r="F385" s="2"/>
      <c r="G385" s="61"/>
      <c r="I385" s="5"/>
      <c r="J385" s="45"/>
      <c r="K385" s="45"/>
      <c r="L385" s="45"/>
      <c r="M385" s="45"/>
    </row>
    <row r="386" spans="1:13" ht="12">
      <c r="A386" s="2"/>
      <c r="B386" s="44"/>
      <c r="C386" s="44"/>
      <c r="D386" s="2"/>
      <c r="E386" s="5"/>
      <c r="F386" s="2"/>
      <c r="G386" s="61"/>
      <c r="I386" s="5"/>
      <c r="J386" s="45"/>
      <c r="K386" s="45"/>
      <c r="L386" s="45"/>
      <c r="M386" s="45"/>
    </row>
    <row r="387" spans="1:14" ht="12">
      <c r="A387" s="2"/>
      <c r="B387" s="44"/>
      <c r="C387" s="44"/>
      <c r="D387" s="2"/>
      <c r="E387" s="5"/>
      <c r="F387" s="2"/>
      <c r="G387" s="61"/>
      <c r="I387" s="5"/>
      <c r="J387" s="45"/>
      <c r="K387" s="45"/>
      <c r="L387" s="45"/>
      <c r="M387" s="45"/>
      <c r="N387" s="2"/>
    </row>
    <row r="388" spans="1:9" ht="12">
      <c r="A388" s="2"/>
      <c r="G388" s="61"/>
      <c r="I388" s="5"/>
    </row>
    <row r="389" spans="2:13" ht="12">
      <c r="B389" s="44"/>
      <c r="C389" s="44"/>
      <c r="D389" s="2"/>
      <c r="E389" s="5"/>
      <c r="F389" s="2"/>
      <c r="G389" s="61"/>
      <c r="I389" s="5"/>
      <c r="J389" s="45"/>
      <c r="K389" s="45"/>
      <c r="L389" s="45"/>
      <c r="M389" s="45"/>
    </row>
    <row r="390" spans="1:13" ht="12">
      <c r="A390" s="2"/>
      <c r="B390" s="44"/>
      <c r="C390" s="44"/>
      <c r="D390" s="2"/>
      <c r="E390" s="5"/>
      <c r="F390" s="2"/>
      <c r="G390" s="61"/>
      <c r="I390" s="5"/>
      <c r="J390" s="45"/>
      <c r="K390" s="45"/>
      <c r="L390" s="45"/>
      <c r="M390" s="45"/>
    </row>
    <row r="391" spans="1:13" ht="12">
      <c r="A391" s="2"/>
      <c r="B391" s="44"/>
      <c r="C391" s="44"/>
      <c r="D391" s="2"/>
      <c r="E391" s="5"/>
      <c r="F391" s="2"/>
      <c r="G391" s="61"/>
      <c r="I391" s="5"/>
      <c r="J391" s="45"/>
      <c r="K391" s="45"/>
      <c r="L391" s="45"/>
      <c r="M391" s="45"/>
    </row>
    <row r="392" spans="1:13" ht="12">
      <c r="A392" s="2"/>
      <c r="B392" s="44"/>
      <c r="C392" s="44"/>
      <c r="D392" s="2"/>
      <c r="E392" s="5"/>
      <c r="F392" s="2"/>
      <c r="G392" s="61"/>
      <c r="I392" s="5"/>
      <c r="J392" s="45"/>
      <c r="K392" s="45"/>
      <c r="L392" s="45"/>
      <c r="M392" s="45"/>
    </row>
    <row r="393" ht="12">
      <c r="A393" s="2"/>
    </row>
    <row r="394" spans="2:13" ht="12">
      <c r="B394" s="44"/>
      <c r="C394" s="44"/>
      <c r="D394" s="2"/>
      <c r="E394" s="5"/>
      <c r="F394" s="2"/>
      <c r="G394" s="61"/>
      <c r="I394" s="5"/>
      <c r="J394" s="45"/>
      <c r="K394" s="45"/>
      <c r="L394" s="45"/>
      <c r="M394" s="45"/>
    </row>
    <row r="395" spans="1:13" ht="12">
      <c r="A395" s="2"/>
      <c r="B395" s="44"/>
      <c r="C395" s="44"/>
      <c r="D395" s="2"/>
      <c r="E395" s="5"/>
      <c r="F395" s="2"/>
      <c r="G395" s="61"/>
      <c r="I395" s="5"/>
      <c r="J395" s="45"/>
      <c r="K395" s="45"/>
      <c r="L395" s="45"/>
      <c r="M395" s="45"/>
    </row>
    <row r="396" spans="1:13" ht="12">
      <c r="A396" s="2"/>
      <c r="B396" s="44"/>
      <c r="C396" s="44"/>
      <c r="D396" s="2"/>
      <c r="E396" s="5"/>
      <c r="F396" s="2"/>
      <c r="G396" s="61"/>
      <c r="I396" s="5"/>
      <c r="J396" s="45"/>
      <c r="K396" s="45"/>
      <c r="L396" s="45"/>
      <c r="M396" s="45"/>
    </row>
    <row r="397" spans="1:13" ht="12">
      <c r="A397" s="2"/>
      <c r="B397" s="44"/>
      <c r="C397" s="44"/>
      <c r="D397" s="2"/>
      <c r="E397" s="5"/>
      <c r="F397" s="2"/>
      <c r="G397" s="61"/>
      <c r="I397" s="5"/>
      <c r="J397" s="45"/>
      <c r="K397" s="45"/>
      <c r="L397" s="45"/>
      <c r="M397" s="45"/>
    </row>
    <row r="398" spans="1:9" ht="12">
      <c r="A398" s="2"/>
      <c r="G398" s="61"/>
      <c r="I398" s="5"/>
    </row>
    <row r="399" spans="2:13" ht="12">
      <c r="B399" s="44"/>
      <c r="C399" s="44"/>
      <c r="D399" s="2"/>
      <c r="E399" s="5"/>
      <c r="F399" s="2"/>
      <c r="G399" s="61"/>
      <c r="I399" s="5"/>
      <c r="J399" s="45"/>
      <c r="K399" s="45"/>
      <c r="L399" s="45"/>
      <c r="M399" s="45"/>
    </row>
    <row r="400" spans="1:13" ht="12">
      <c r="A400" s="2"/>
      <c r="B400" s="44"/>
      <c r="C400" s="44"/>
      <c r="D400" s="2"/>
      <c r="E400" s="5"/>
      <c r="F400" s="2"/>
      <c r="G400" s="61"/>
      <c r="I400" s="5"/>
      <c r="J400" s="45"/>
      <c r="K400" s="45"/>
      <c r="L400" s="45"/>
      <c r="M400" s="45"/>
    </row>
    <row r="401" spans="1:13" ht="12">
      <c r="A401" s="2"/>
      <c r="B401" s="44"/>
      <c r="C401" s="44"/>
      <c r="D401" s="2"/>
      <c r="E401" s="5"/>
      <c r="F401" s="2"/>
      <c r="G401" s="61"/>
      <c r="I401" s="5"/>
      <c r="J401" s="45"/>
      <c r="K401" s="45"/>
      <c r="L401" s="45"/>
      <c r="M401" s="45"/>
    </row>
    <row r="402" spans="1:13" ht="12">
      <c r="A402" s="2"/>
      <c r="B402" s="44"/>
      <c r="C402" s="44"/>
      <c r="D402" s="2"/>
      <c r="E402" s="5"/>
      <c r="F402" s="2"/>
      <c r="G402" s="61"/>
      <c r="I402" s="5"/>
      <c r="J402" s="45"/>
      <c r="K402" s="45"/>
      <c r="L402" s="45"/>
      <c r="M402" s="45"/>
    </row>
    <row r="403" spans="1:7" ht="12">
      <c r="A403" s="2"/>
      <c r="G403" s="61"/>
    </row>
    <row r="404" spans="2:13" ht="12">
      <c r="B404" s="44"/>
      <c r="C404" s="44"/>
      <c r="D404" s="2"/>
      <c r="E404" s="5"/>
      <c r="F404" s="2"/>
      <c r="G404" s="61"/>
      <c r="I404" s="5"/>
      <c r="J404" s="45"/>
      <c r="K404" s="45"/>
      <c r="L404" s="45"/>
      <c r="M404" s="45"/>
    </row>
    <row r="405" spans="1:13" ht="12">
      <c r="A405" s="2"/>
      <c r="B405" s="44"/>
      <c r="C405" s="44"/>
      <c r="D405" s="2"/>
      <c r="E405" s="5"/>
      <c r="F405" s="2"/>
      <c r="G405" s="61"/>
      <c r="I405" s="5"/>
      <c r="J405" s="45"/>
      <c r="K405" s="45"/>
      <c r="L405" s="45"/>
      <c r="M405" s="45"/>
    </row>
    <row r="406" spans="1:13" ht="12">
      <c r="A406" s="2"/>
      <c r="B406" s="44"/>
      <c r="C406" s="44"/>
      <c r="D406" s="2"/>
      <c r="E406" s="5"/>
      <c r="F406" s="2"/>
      <c r="G406" s="61"/>
      <c r="I406" s="5"/>
      <c r="J406" s="45"/>
      <c r="K406" s="45"/>
      <c r="L406" s="45"/>
      <c r="M406" s="45"/>
    </row>
    <row r="407" spans="1:13" ht="12">
      <c r="A407" s="2"/>
      <c r="B407" s="44"/>
      <c r="C407" s="44"/>
      <c r="D407" s="2"/>
      <c r="E407" s="5"/>
      <c r="F407" s="2"/>
      <c r="G407" s="61"/>
      <c r="I407" s="5"/>
      <c r="J407" s="45"/>
      <c r="K407" s="45"/>
      <c r="L407" s="45"/>
      <c r="M407" s="45"/>
    </row>
    <row r="408" spans="1:13" ht="12">
      <c r="A408" s="2"/>
      <c r="B408" s="44"/>
      <c r="C408" s="44"/>
      <c r="D408" s="2"/>
      <c r="E408" s="5"/>
      <c r="F408" s="2"/>
      <c r="G408" s="61"/>
      <c r="I408" s="5"/>
      <c r="J408" s="45"/>
      <c r="K408" s="45"/>
      <c r="L408" s="45"/>
      <c r="M408" s="45"/>
    </row>
    <row r="409" spans="1:7" ht="12">
      <c r="A409" s="2"/>
      <c r="G409" s="61"/>
    </row>
    <row r="410" spans="2:13" ht="12">
      <c r="B410" s="44"/>
      <c r="C410" s="44"/>
      <c r="D410" s="2"/>
      <c r="E410" s="5"/>
      <c r="F410" s="2"/>
      <c r="G410" s="61"/>
      <c r="I410" s="5"/>
      <c r="J410" s="45"/>
      <c r="K410" s="45"/>
      <c r="L410" s="45"/>
      <c r="M410" s="45"/>
    </row>
    <row r="411" spans="1:13" ht="12">
      <c r="A411" s="2"/>
      <c r="B411" s="44"/>
      <c r="C411" s="44"/>
      <c r="D411" s="2"/>
      <c r="E411" s="5"/>
      <c r="F411" s="2"/>
      <c r="G411" s="61"/>
      <c r="I411" s="5"/>
      <c r="J411" s="45"/>
      <c r="K411" s="45"/>
      <c r="L411" s="45"/>
      <c r="M411" s="45"/>
    </row>
    <row r="412" spans="1:13" ht="12">
      <c r="A412" s="2"/>
      <c r="B412" s="44"/>
      <c r="C412" s="44"/>
      <c r="D412" s="2"/>
      <c r="E412" s="5"/>
      <c r="F412" s="2"/>
      <c r="G412" s="61"/>
      <c r="I412" s="5"/>
      <c r="J412" s="45"/>
      <c r="K412" s="45"/>
      <c r="L412" s="45"/>
      <c r="M412" s="45"/>
    </row>
    <row r="413" spans="1:13" ht="12">
      <c r="A413" s="2"/>
      <c r="B413" s="44"/>
      <c r="C413" s="44"/>
      <c r="D413" s="2"/>
      <c r="E413" s="5"/>
      <c r="F413" s="2"/>
      <c r="G413" s="61"/>
      <c r="I413" s="5"/>
      <c r="J413" s="45"/>
      <c r="K413" s="45"/>
      <c r="L413" s="45"/>
      <c r="M413" s="45"/>
    </row>
    <row r="414" spans="1:13" ht="12">
      <c r="A414" s="2"/>
      <c r="B414" s="44"/>
      <c r="C414" s="44"/>
      <c r="D414" s="2"/>
      <c r="E414" s="5"/>
      <c r="F414" s="2"/>
      <c r="G414" s="61"/>
      <c r="I414" s="5"/>
      <c r="J414" s="45"/>
      <c r="K414" s="45"/>
      <c r="L414" s="45"/>
      <c r="M414" s="45"/>
    </row>
    <row r="415" spans="1:9" ht="12">
      <c r="A415" s="2"/>
      <c r="G415" s="61"/>
      <c r="I415" s="5"/>
    </row>
    <row r="416" spans="2:13" ht="12">
      <c r="B416" s="44"/>
      <c r="C416" s="44"/>
      <c r="D416" s="2"/>
      <c r="E416" s="5"/>
      <c r="F416" s="2"/>
      <c r="G416" s="61"/>
      <c r="I416" s="5"/>
      <c r="J416" s="45"/>
      <c r="K416" s="45"/>
      <c r="L416" s="45"/>
      <c r="M416" s="45"/>
    </row>
    <row r="417" spans="1:13" ht="12">
      <c r="A417" s="2"/>
      <c r="B417" s="44"/>
      <c r="C417" s="44"/>
      <c r="D417" s="2"/>
      <c r="E417" s="5"/>
      <c r="F417" s="2"/>
      <c r="G417" s="61"/>
      <c r="I417" s="5"/>
      <c r="J417" s="45"/>
      <c r="K417" s="45"/>
      <c r="L417" s="45"/>
      <c r="M417" s="45"/>
    </row>
    <row r="418" spans="1:13" ht="12">
      <c r="A418" s="2"/>
      <c r="B418" s="44"/>
      <c r="C418" s="44"/>
      <c r="D418" s="2"/>
      <c r="E418" s="5"/>
      <c r="F418" s="2"/>
      <c r="G418" s="61"/>
      <c r="I418" s="5"/>
      <c r="J418" s="45"/>
      <c r="K418" s="45"/>
      <c r="L418" s="45"/>
      <c r="M418" s="45"/>
    </row>
    <row r="419" spans="1:13" ht="12">
      <c r="A419" s="2"/>
      <c r="B419" s="44"/>
      <c r="C419" s="44"/>
      <c r="D419" s="2"/>
      <c r="E419" s="5"/>
      <c r="F419" s="2"/>
      <c r="G419" s="61"/>
      <c r="I419" s="5"/>
      <c r="J419" s="45"/>
      <c r="K419" s="45"/>
      <c r="L419" s="45"/>
      <c r="M419" s="45"/>
    </row>
    <row r="420" spans="1:13" ht="12">
      <c r="A420" s="2"/>
      <c r="B420" s="44"/>
      <c r="C420" s="44"/>
      <c r="D420" s="2"/>
      <c r="E420" s="5"/>
      <c r="F420" s="2"/>
      <c r="G420" s="61"/>
      <c r="I420" s="5"/>
      <c r="J420" s="45"/>
      <c r="K420" s="45"/>
      <c r="L420" s="45"/>
      <c r="M420" s="45"/>
    </row>
    <row r="421" spans="1:9" ht="12">
      <c r="A421" s="2"/>
      <c r="E421" s="5"/>
      <c r="G421" s="61"/>
      <c r="I421" s="5"/>
    </row>
    <row r="422" spans="5:13" ht="12">
      <c r="E422" s="5"/>
      <c r="F422" s="2"/>
      <c r="G422" s="61"/>
      <c r="I422" s="5"/>
      <c r="J422" s="45"/>
      <c r="K422" s="45"/>
      <c r="L422" s="45"/>
      <c r="M422" s="45"/>
    </row>
    <row r="423" spans="5:13" ht="12">
      <c r="E423" s="5"/>
      <c r="G423" s="61"/>
      <c r="I423" s="5"/>
      <c r="J423" s="45"/>
      <c r="K423" s="45"/>
      <c r="L423" s="45"/>
      <c r="M423" s="45"/>
    </row>
    <row r="424" spans="5:13" ht="12">
      <c r="E424" s="5"/>
      <c r="G424" s="61"/>
      <c r="I424" s="5"/>
      <c r="J424" s="45"/>
      <c r="K424" s="45"/>
      <c r="L424" s="45"/>
      <c r="M424" s="45"/>
    </row>
    <row r="425" spans="5:13" ht="12">
      <c r="E425" s="5"/>
      <c r="G425" s="61"/>
      <c r="I425" s="5"/>
      <c r="J425" s="45"/>
      <c r="K425" s="45"/>
      <c r="L425" s="45"/>
      <c r="M425" s="45"/>
    </row>
    <row r="426" spans="5:13" ht="12">
      <c r="E426" s="5"/>
      <c r="G426" s="61"/>
      <c r="I426" s="5"/>
      <c r="J426" s="45"/>
      <c r="K426" s="45"/>
      <c r="L426" s="45"/>
      <c r="M426" s="45"/>
    </row>
    <row r="427" spans="5:9" ht="12">
      <c r="E427" s="5"/>
      <c r="G427" s="61"/>
      <c r="I427" s="5"/>
    </row>
    <row r="428" spans="5:14" ht="12">
      <c r="E428" s="5"/>
      <c r="G428" s="61"/>
      <c r="I428" s="5"/>
      <c r="J428" s="45"/>
      <c r="K428" s="45"/>
      <c r="L428" s="45"/>
      <c r="M428" s="45"/>
      <c r="N428" s="45"/>
    </row>
    <row r="429" spans="5:14" ht="12">
      <c r="E429" s="5"/>
      <c r="G429" s="61"/>
      <c r="I429" s="5"/>
      <c r="J429" s="45"/>
      <c r="K429" s="45"/>
      <c r="L429" s="45"/>
      <c r="M429" s="45"/>
      <c r="N429" s="45"/>
    </row>
    <row r="430" spans="5:14" ht="12">
      <c r="E430" s="5"/>
      <c r="G430" s="61"/>
      <c r="I430" s="5"/>
      <c r="J430" s="45"/>
      <c r="K430" s="45"/>
      <c r="L430" s="45"/>
      <c r="M430" s="45"/>
      <c r="N430" s="45"/>
    </row>
    <row r="431" spans="5:14" ht="12">
      <c r="E431" s="5"/>
      <c r="G431" s="62"/>
      <c r="I431" s="5"/>
      <c r="J431" s="45"/>
      <c r="K431" s="45"/>
      <c r="L431" s="45"/>
      <c r="M431" s="45"/>
      <c r="N431" s="45"/>
    </row>
    <row r="432" spans="5:14" ht="12">
      <c r="E432" s="5"/>
      <c r="G432" s="62"/>
      <c r="I432" s="5"/>
      <c r="J432" s="45"/>
      <c r="K432" s="45"/>
      <c r="L432" s="45"/>
      <c r="M432" s="45"/>
      <c r="N432" s="45"/>
    </row>
    <row r="433" spans="5:9" ht="12">
      <c r="E433" s="5"/>
      <c r="G433" s="62"/>
      <c r="I433" s="5"/>
    </row>
    <row r="434" spans="5:9" ht="12">
      <c r="E434" s="5"/>
      <c r="G434" s="62"/>
      <c r="I434" s="5"/>
    </row>
    <row r="435" spans="7:9" ht="12">
      <c r="G435" s="62"/>
      <c r="I435" s="5"/>
    </row>
    <row r="436" spans="2:14" ht="12">
      <c r="B436" s="44"/>
      <c r="C436" s="44"/>
      <c r="D436" s="2"/>
      <c r="E436" s="5"/>
      <c r="F436" s="2"/>
      <c r="G436" s="2"/>
      <c r="H436" s="2"/>
      <c r="I436" s="2"/>
      <c r="J436" s="45"/>
      <c r="K436" s="45"/>
      <c r="L436" s="45"/>
      <c r="M436" s="45"/>
      <c r="N436" s="2"/>
    </row>
    <row r="437" spans="1:14" ht="12">
      <c r="A437" s="2"/>
      <c r="J437" s="45"/>
      <c r="K437" s="45"/>
      <c r="L437" s="45"/>
      <c r="M437" s="45"/>
      <c r="N437" s="45"/>
    </row>
    <row r="439" ht="12">
      <c r="A439" s="2"/>
    </row>
    <row r="440" ht="12">
      <c r="A440" s="2"/>
    </row>
  </sheetData>
  <printOptions/>
  <pageMargins left="0.75" right="0.75" top="1" bottom="1" header="0" footer="0"/>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L39"/>
  <sheetViews>
    <sheetView zoomScale="90" zoomScaleNormal="90" workbookViewId="0" topLeftCell="A1">
      <selection activeCell="A16" sqref="A16"/>
    </sheetView>
  </sheetViews>
  <sheetFormatPr defaultColWidth="11.7109375" defaultRowHeight="12.75"/>
  <cols>
    <col min="1" max="1" width="33.7109375" style="9" customWidth="1"/>
    <col min="2" max="2" width="30.00390625" style="9" bestFit="1" customWidth="1"/>
    <col min="3" max="3" width="22.421875" style="9" bestFit="1" customWidth="1"/>
    <col min="4" max="4" width="12.421875" style="9" bestFit="1" customWidth="1"/>
    <col min="5" max="5" width="6.57421875" style="9" bestFit="1" customWidth="1"/>
    <col min="6" max="6" width="11.7109375" style="65" customWidth="1"/>
    <col min="7" max="7" width="10.140625" style="65" bestFit="1" customWidth="1"/>
    <col min="8" max="8" width="11.7109375" style="9" bestFit="1" customWidth="1"/>
    <col min="9" max="9" width="16.57421875" style="9" bestFit="1" customWidth="1"/>
    <col min="10" max="11" width="15.8515625" style="9" bestFit="1" customWidth="1"/>
    <col min="12" max="12" width="14.8515625" style="63" bestFit="1" customWidth="1"/>
    <col min="13" max="157" width="9.7109375" style="11" customWidth="1"/>
    <col min="158" max="16384" width="11.7109375" style="11" customWidth="1"/>
  </cols>
  <sheetData>
    <row r="1" spans="1:3" ht="12.75">
      <c r="A1" s="7" t="s">
        <v>200</v>
      </c>
      <c r="B1" s="8"/>
      <c r="C1" s="8"/>
    </row>
    <row r="2" spans="1:3" ht="12.75">
      <c r="A2" s="1" t="s">
        <v>199</v>
      </c>
      <c r="B2" s="8"/>
      <c r="C2" s="8"/>
    </row>
    <row r="3" ht="12.75">
      <c r="A3" s="6" t="s">
        <v>711</v>
      </c>
    </row>
    <row r="4" spans="1:11" ht="12">
      <c r="A4" s="15"/>
      <c r="B4" s="15"/>
      <c r="C4" s="15"/>
      <c r="D4" s="15"/>
      <c r="E4" s="15"/>
      <c r="F4" s="66"/>
      <c r="G4" s="66"/>
      <c r="H4" s="15"/>
      <c r="I4" s="15"/>
      <c r="J4" s="15"/>
      <c r="K4" s="15"/>
    </row>
    <row r="5" spans="1:12" ht="12.75" customHeight="1">
      <c r="A5" s="21"/>
      <c r="B5" s="23" t="s">
        <v>19</v>
      </c>
      <c r="C5" s="23"/>
      <c r="D5" s="23"/>
      <c r="E5" s="22"/>
      <c r="F5" s="23" t="s">
        <v>20</v>
      </c>
      <c r="G5" s="23" t="s">
        <v>152</v>
      </c>
      <c r="H5" s="23" t="s">
        <v>21</v>
      </c>
      <c r="I5" s="23" t="s">
        <v>16</v>
      </c>
      <c r="J5" s="23" t="s">
        <v>21</v>
      </c>
      <c r="K5" s="23" t="s">
        <v>22</v>
      </c>
      <c r="L5" s="23" t="s">
        <v>23</v>
      </c>
    </row>
    <row r="6" spans="1:12" ht="12.75" customHeight="1">
      <c r="A6" s="30" t="s">
        <v>34</v>
      </c>
      <c r="B6" s="31" t="s">
        <v>35</v>
      </c>
      <c r="C6" s="31" t="s">
        <v>139</v>
      </c>
      <c r="D6" s="31" t="s">
        <v>9</v>
      </c>
      <c r="E6" s="31" t="s">
        <v>11</v>
      </c>
      <c r="F6" s="31" t="s">
        <v>25</v>
      </c>
      <c r="G6" s="31" t="s">
        <v>154</v>
      </c>
      <c r="H6" s="31" t="s">
        <v>36</v>
      </c>
      <c r="I6" s="31" t="s">
        <v>37</v>
      </c>
      <c r="J6" s="31" t="s">
        <v>38</v>
      </c>
      <c r="K6" s="31" t="s">
        <v>39</v>
      </c>
      <c r="L6" s="31" t="s">
        <v>40</v>
      </c>
    </row>
    <row r="7" spans="1:12" ht="12.75" customHeight="1">
      <c r="A7" s="30" t="s">
        <v>24</v>
      </c>
      <c r="B7" s="31" t="s">
        <v>51</v>
      </c>
      <c r="C7" s="31" t="s">
        <v>140</v>
      </c>
      <c r="D7" s="31" t="s">
        <v>52</v>
      </c>
      <c r="E7" s="25"/>
      <c r="F7" s="31" t="s">
        <v>53</v>
      </c>
      <c r="G7" s="31" t="s">
        <v>153</v>
      </c>
      <c r="H7" s="31" t="s">
        <v>54</v>
      </c>
      <c r="I7" s="31" t="s">
        <v>55</v>
      </c>
      <c r="J7" s="31" t="s">
        <v>30</v>
      </c>
      <c r="K7" s="36" t="s">
        <v>30</v>
      </c>
      <c r="L7" s="36" t="s">
        <v>56</v>
      </c>
    </row>
    <row r="8" spans="1:12" ht="12.75">
      <c r="A8" s="40"/>
      <c r="B8" s="41" t="s">
        <v>58</v>
      </c>
      <c r="C8" s="41"/>
      <c r="D8" s="41"/>
      <c r="E8" s="37"/>
      <c r="F8" s="67"/>
      <c r="G8" s="67"/>
      <c r="H8" s="41"/>
      <c r="I8" s="41" t="s">
        <v>57</v>
      </c>
      <c r="J8" s="41"/>
      <c r="K8" s="43"/>
      <c r="L8" s="43" t="s">
        <v>59</v>
      </c>
    </row>
    <row r="9" spans="1:11" ht="12">
      <c r="A9" s="15"/>
      <c r="B9" s="15"/>
      <c r="C9" s="15"/>
      <c r="D9" s="15"/>
      <c r="E9" s="15"/>
      <c r="F9" s="66"/>
      <c r="G9" s="66"/>
      <c r="H9" s="15"/>
      <c r="I9" s="15"/>
      <c r="J9" s="15"/>
      <c r="K9" s="15"/>
    </row>
    <row r="10" spans="1:12" ht="12">
      <c r="A10" s="90" t="s">
        <v>694</v>
      </c>
      <c r="B10" s="90" t="s">
        <v>695</v>
      </c>
      <c r="C10" s="51" t="s">
        <v>690</v>
      </c>
      <c r="D10" s="91">
        <v>602</v>
      </c>
      <c r="E10" s="92" t="s">
        <v>709</v>
      </c>
      <c r="F10" s="186">
        <v>39995</v>
      </c>
      <c r="G10" s="92" t="s">
        <v>138</v>
      </c>
      <c r="H10" s="140">
        <v>30500000000</v>
      </c>
      <c r="I10" s="140">
        <v>30552020</v>
      </c>
      <c r="J10" s="140">
        <v>30500000</v>
      </c>
      <c r="K10" s="140"/>
      <c r="L10" s="100">
        <v>0.0103</v>
      </c>
    </row>
    <row r="11" spans="1:12" s="101" customFormat="1" ht="12">
      <c r="A11" s="90" t="s">
        <v>166</v>
      </c>
      <c r="B11" s="51" t="s">
        <v>692</v>
      </c>
      <c r="C11" s="51" t="s">
        <v>691</v>
      </c>
      <c r="D11" s="91">
        <v>607</v>
      </c>
      <c r="E11" s="92" t="s">
        <v>547</v>
      </c>
      <c r="F11" s="186">
        <v>40026</v>
      </c>
      <c r="G11" s="92" t="s">
        <v>138</v>
      </c>
      <c r="H11" s="140">
        <v>52800000000</v>
      </c>
      <c r="I11" s="140">
        <v>53217436</v>
      </c>
      <c r="J11" s="140">
        <v>52564959</v>
      </c>
      <c r="K11" s="140"/>
      <c r="L11" s="100">
        <v>0.0775</v>
      </c>
    </row>
    <row r="12" spans="1:12" s="101" customFormat="1" ht="12">
      <c r="A12" s="90" t="s">
        <v>693</v>
      </c>
      <c r="B12" s="51" t="s">
        <v>692</v>
      </c>
      <c r="C12" s="51" t="s">
        <v>691</v>
      </c>
      <c r="D12" s="91">
        <v>607</v>
      </c>
      <c r="E12" s="92" t="s">
        <v>705</v>
      </c>
      <c r="F12" s="186">
        <v>40026</v>
      </c>
      <c r="G12" s="92" t="s">
        <v>138</v>
      </c>
      <c r="H12" s="140">
        <v>2700000000</v>
      </c>
      <c r="I12" s="140">
        <v>2725480</v>
      </c>
      <c r="J12" s="140">
        <v>2645280</v>
      </c>
      <c r="K12" s="140"/>
      <c r="L12" s="100">
        <v>0.095</v>
      </c>
    </row>
    <row r="13" spans="1:12" s="101" customFormat="1" ht="12">
      <c r="A13" s="90" t="s">
        <v>693</v>
      </c>
      <c r="B13" s="51" t="s">
        <v>692</v>
      </c>
      <c r="C13" s="51" t="s">
        <v>691</v>
      </c>
      <c r="D13" s="91">
        <v>607</v>
      </c>
      <c r="E13" s="92" t="s">
        <v>574</v>
      </c>
      <c r="F13" s="186">
        <v>40026</v>
      </c>
      <c r="G13" s="92" t="s">
        <v>138</v>
      </c>
      <c r="H13" s="140">
        <v>4500000000</v>
      </c>
      <c r="I13" s="140">
        <v>4500000</v>
      </c>
      <c r="J13" s="140">
        <v>4500000</v>
      </c>
      <c r="K13" s="140"/>
      <c r="L13" s="100">
        <v>0</v>
      </c>
    </row>
    <row r="14" spans="1:12" s="101" customFormat="1" ht="12">
      <c r="A14" s="90"/>
      <c r="B14" s="51"/>
      <c r="C14" s="51"/>
      <c r="D14" s="91"/>
      <c r="E14" s="92"/>
      <c r="F14" s="99"/>
      <c r="G14" s="92"/>
      <c r="H14" s="140"/>
      <c r="I14" s="140"/>
      <c r="J14" s="140"/>
      <c r="K14" s="140"/>
      <c r="L14" s="100"/>
    </row>
    <row r="15" spans="1:12" ht="18.75" customHeight="1">
      <c r="A15" s="88" t="s">
        <v>105</v>
      </c>
      <c r="B15" s="82"/>
      <c r="C15" s="82"/>
      <c r="D15" s="82"/>
      <c r="E15" s="82"/>
      <c r="F15" s="89"/>
      <c r="G15" s="89"/>
      <c r="H15" s="80"/>
      <c r="I15" s="84">
        <v>90994936</v>
      </c>
      <c r="J15" s="84">
        <v>90210239</v>
      </c>
      <c r="K15" s="84">
        <v>0</v>
      </c>
      <c r="L15" s="80"/>
    </row>
    <row r="16" spans="1:11" ht="10.5" customHeight="1">
      <c r="A16" s="57"/>
      <c r="B16" s="51"/>
      <c r="C16" s="51"/>
      <c r="D16" s="51"/>
      <c r="E16" s="51"/>
      <c r="F16" s="68"/>
      <c r="G16" s="68"/>
      <c r="H16" s="50"/>
      <c r="I16" s="50"/>
      <c r="J16" s="50"/>
      <c r="K16" s="50"/>
    </row>
    <row r="17" spans="1:11" ht="12">
      <c r="A17" s="70" t="s">
        <v>167</v>
      </c>
      <c r="H17" s="60"/>
      <c r="I17" s="60"/>
      <c r="J17" s="60"/>
      <c r="K17" s="60"/>
    </row>
    <row r="18" spans="1:12" s="101" customFormat="1" ht="12">
      <c r="A18" s="117" t="s">
        <v>106</v>
      </c>
      <c r="B18" s="51"/>
      <c r="C18" s="51"/>
      <c r="D18" s="51"/>
      <c r="E18" s="141"/>
      <c r="F18" s="142"/>
      <c r="G18" s="143"/>
      <c r="H18" s="55"/>
      <c r="I18" s="55"/>
      <c r="J18" s="55"/>
      <c r="K18" s="55"/>
      <c r="L18" s="100"/>
    </row>
    <row r="19" ht="12">
      <c r="A19" s="59" t="s">
        <v>107</v>
      </c>
    </row>
    <row r="20" spans="1:11" ht="12">
      <c r="A20" s="49"/>
      <c r="H20" s="60"/>
      <c r="I20" s="60"/>
      <c r="J20" s="60"/>
      <c r="K20" s="60"/>
    </row>
    <row r="21" spans="1:11" ht="12">
      <c r="A21" s="49"/>
      <c r="H21" s="60"/>
      <c r="I21" s="60"/>
      <c r="J21" s="60"/>
      <c r="K21" s="60"/>
    </row>
    <row r="22" spans="1:11" ht="12">
      <c r="A22" s="49"/>
      <c r="H22" s="60"/>
      <c r="I22" s="60"/>
      <c r="J22" s="60"/>
      <c r="K22" s="60"/>
    </row>
    <row r="23" spans="1:11" ht="12">
      <c r="A23" s="49"/>
      <c r="H23" s="60"/>
      <c r="I23" s="60"/>
      <c r="J23" s="60"/>
      <c r="K23" s="60"/>
    </row>
    <row r="24" spans="1:11" ht="12">
      <c r="A24" s="49"/>
      <c r="H24" s="60"/>
      <c r="I24" s="60"/>
      <c r="J24" s="60"/>
      <c r="K24" s="60"/>
    </row>
    <row r="25" spans="1:11" ht="12">
      <c r="A25" s="49"/>
      <c r="H25" s="60"/>
      <c r="I25" s="60"/>
      <c r="J25" s="60"/>
      <c r="K25" s="60"/>
    </row>
    <row r="26" spans="1:11" ht="12">
      <c r="A26" s="49"/>
      <c r="H26" s="60"/>
      <c r="I26" s="60"/>
      <c r="J26" s="60"/>
      <c r="K26" s="60"/>
    </row>
    <row r="27" spans="1:11" ht="12.75">
      <c r="A27" s="185"/>
      <c r="H27" s="60"/>
      <c r="I27" s="60"/>
      <c r="J27" s="60"/>
      <c r="K27" s="60"/>
    </row>
    <row r="28" spans="8:11" ht="12">
      <c r="H28" s="60"/>
      <c r="I28" s="60"/>
      <c r="J28" s="60"/>
      <c r="K28" s="60"/>
    </row>
    <row r="29" spans="2:11" ht="12.75">
      <c r="B29" s="185"/>
      <c r="C29" s="185"/>
      <c r="H29" s="60"/>
      <c r="I29" s="60"/>
      <c r="J29" s="60"/>
      <c r="K29" s="60"/>
    </row>
    <row r="30" spans="4:11" ht="12.75">
      <c r="D30" s="185"/>
      <c r="E30" s="185"/>
      <c r="H30" s="60"/>
      <c r="I30" s="60"/>
      <c r="J30" s="60"/>
      <c r="K30" s="60"/>
    </row>
    <row r="31" spans="8:11" ht="12">
      <c r="H31" s="60"/>
      <c r="I31" s="60"/>
      <c r="J31" s="60"/>
      <c r="K31" s="60"/>
    </row>
    <row r="32" spans="8:11" ht="12">
      <c r="H32" s="60"/>
      <c r="I32" s="60"/>
      <c r="J32" s="60"/>
      <c r="K32" s="60"/>
    </row>
    <row r="33" spans="8:11" ht="12">
      <c r="H33" s="60"/>
      <c r="I33" s="60"/>
      <c r="J33" s="60"/>
      <c r="K33" s="60"/>
    </row>
    <row r="34" spans="8:11" ht="12">
      <c r="H34" s="60"/>
      <c r="I34" s="60"/>
      <c r="J34" s="60"/>
      <c r="K34" s="60"/>
    </row>
    <row r="39" spans="8:11" ht="12">
      <c r="H39" s="60"/>
      <c r="I39" s="60"/>
      <c r="J39" s="60"/>
      <c r="K39" s="60"/>
    </row>
  </sheetData>
  <printOptions/>
  <pageMargins left="0.75" right="0.75" top="1" bottom="1" header="0" footer="0"/>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dimension ref="A1:HD70"/>
  <sheetViews>
    <sheetView zoomScale="90" zoomScaleNormal="90" workbookViewId="0" topLeftCell="A1">
      <selection activeCell="A46" sqref="A46"/>
    </sheetView>
  </sheetViews>
  <sheetFormatPr defaultColWidth="11.7109375" defaultRowHeight="12.75"/>
  <cols>
    <col min="1" max="1" width="32.8515625" style="3" customWidth="1"/>
    <col min="2" max="2" width="13.140625" style="48" customWidth="1"/>
    <col min="3" max="3" width="15.7109375" style="3" customWidth="1"/>
    <col min="4" max="4" width="19.8515625" style="3" customWidth="1"/>
    <col min="5" max="5" width="14.7109375" style="3" customWidth="1"/>
    <col min="6" max="6" width="17.7109375" style="3" customWidth="1"/>
    <col min="7" max="139" width="9.7109375" style="11" customWidth="1"/>
    <col min="140" max="16384" width="11.7109375" style="11" customWidth="1"/>
  </cols>
  <sheetData>
    <row r="1" ht="12.75">
      <c r="A1" s="6" t="s">
        <v>6</v>
      </c>
    </row>
    <row r="2" ht="12.75">
      <c r="A2" s="1" t="s">
        <v>199</v>
      </c>
    </row>
    <row r="3" ht="12.75">
      <c r="A3" s="6" t="s">
        <v>711</v>
      </c>
    </row>
    <row r="4" spans="1:6" ht="12">
      <c r="A4" s="13"/>
      <c r="B4" s="44"/>
      <c r="C4" s="13"/>
      <c r="D4" s="13"/>
      <c r="E4" s="13"/>
      <c r="F4" s="13"/>
    </row>
    <row r="5" spans="1:6" ht="12.75" customHeight="1">
      <c r="A5" s="21"/>
      <c r="B5" s="23"/>
      <c r="C5" s="16"/>
      <c r="D5" s="16" t="s">
        <v>17</v>
      </c>
      <c r="E5" s="23"/>
      <c r="F5" s="24" t="s">
        <v>18</v>
      </c>
    </row>
    <row r="6" spans="1:6" ht="12.75" customHeight="1">
      <c r="A6" s="30" t="s">
        <v>8</v>
      </c>
      <c r="B6" s="31" t="s">
        <v>9</v>
      </c>
      <c r="C6" s="25"/>
      <c r="D6" s="31" t="s">
        <v>31</v>
      </c>
      <c r="E6" s="31" t="s">
        <v>32</v>
      </c>
      <c r="F6" s="32" t="s">
        <v>33</v>
      </c>
    </row>
    <row r="7" spans="1:6" ht="12.75" customHeight="1">
      <c r="A7" s="30" t="s">
        <v>24</v>
      </c>
      <c r="B7" s="31" t="s">
        <v>47</v>
      </c>
      <c r="C7" s="31" t="s">
        <v>11</v>
      </c>
      <c r="D7" s="31" t="s">
        <v>48</v>
      </c>
      <c r="E7" s="31" t="s">
        <v>49</v>
      </c>
      <c r="F7" s="32" t="s">
        <v>50</v>
      </c>
    </row>
    <row r="8" spans="1:6" ht="12.75">
      <c r="A8" s="40"/>
      <c r="B8" s="41"/>
      <c r="C8" s="37"/>
      <c r="D8" s="41" t="s">
        <v>57</v>
      </c>
      <c r="E8" s="41" t="s">
        <v>57</v>
      </c>
      <c r="F8" s="42" t="s">
        <v>57</v>
      </c>
    </row>
    <row r="9" spans="1:6" ht="12">
      <c r="A9" s="13"/>
      <c r="B9" s="44"/>
      <c r="C9" s="13"/>
      <c r="D9" s="13"/>
      <c r="E9" s="13"/>
      <c r="F9" s="13"/>
    </row>
    <row r="10" spans="1:6" s="101" customFormat="1" ht="12">
      <c r="A10" s="90" t="s">
        <v>109</v>
      </c>
      <c r="B10" s="92">
        <v>239</v>
      </c>
      <c r="C10" s="92" t="s">
        <v>67</v>
      </c>
      <c r="D10" s="108">
        <v>60041.17</v>
      </c>
      <c r="E10" s="108">
        <v>13685.48</v>
      </c>
      <c r="F10" s="97"/>
    </row>
    <row r="11" spans="1:6" s="101" customFormat="1" ht="12">
      <c r="A11" s="104" t="s">
        <v>91</v>
      </c>
      <c r="B11" s="98">
        <v>247</v>
      </c>
      <c r="C11" s="98" t="s">
        <v>115</v>
      </c>
      <c r="D11" s="108">
        <v>163728</v>
      </c>
      <c r="E11" s="108">
        <v>70341</v>
      </c>
      <c r="F11" s="97"/>
    </row>
    <row r="12" spans="1:6" s="101" customFormat="1" ht="12">
      <c r="A12" s="104" t="s">
        <v>91</v>
      </c>
      <c r="B12" s="98">
        <v>247</v>
      </c>
      <c r="C12" s="98" t="s">
        <v>116</v>
      </c>
      <c r="D12" s="108">
        <v>5235</v>
      </c>
      <c r="E12" s="108">
        <v>3671</v>
      </c>
      <c r="F12" s="97"/>
    </row>
    <row r="13" spans="1:6" s="101" customFormat="1" ht="12">
      <c r="A13" s="104" t="s">
        <v>689</v>
      </c>
      <c r="B13" s="98">
        <v>282</v>
      </c>
      <c r="C13" s="92" t="s">
        <v>75</v>
      </c>
      <c r="D13" s="108">
        <v>358246</v>
      </c>
      <c r="E13" s="108">
        <v>184589</v>
      </c>
      <c r="F13" s="97"/>
    </row>
    <row r="14" spans="1:6" s="101" customFormat="1" ht="12">
      <c r="A14" s="104" t="s">
        <v>689</v>
      </c>
      <c r="B14" s="98">
        <v>282</v>
      </c>
      <c r="C14" s="92" t="s">
        <v>100</v>
      </c>
      <c r="D14" s="108">
        <v>102198</v>
      </c>
      <c r="E14" s="108">
        <v>46084</v>
      </c>
      <c r="F14" s="97"/>
    </row>
    <row r="15" spans="1:6" s="101" customFormat="1" ht="12">
      <c r="A15" s="90" t="s">
        <v>91</v>
      </c>
      <c r="B15" s="98">
        <v>294</v>
      </c>
      <c r="C15" s="92" t="s">
        <v>133</v>
      </c>
      <c r="D15" s="108">
        <v>74580</v>
      </c>
      <c r="E15" s="108">
        <v>62514</v>
      </c>
      <c r="F15" s="97"/>
    </row>
    <row r="16" spans="1:6" s="101" customFormat="1" ht="12">
      <c r="A16" s="90" t="s">
        <v>86</v>
      </c>
      <c r="B16" s="98">
        <v>294</v>
      </c>
      <c r="C16" s="92" t="s">
        <v>134</v>
      </c>
      <c r="D16" s="108">
        <v>13051</v>
      </c>
      <c r="E16" s="108">
        <v>10940</v>
      </c>
      <c r="F16" s="97"/>
    </row>
    <row r="17" spans="1:6" s="101" customFormat="1" ht="12">
      <c r="A17" s="90" t="s">
        <v>642</v>
      </c>
      <c r="B17" s="98">
        <v>300</v>
      </c>
      <c r="C17" s="92" t="s">
        <v>142</v>
      </c>
      <c r="D17" s="108">
        <v>16148</v>
      </c>
      <c r="E17" s="108">
        <v>57900</v>
      </c>
      <c r="F17" s="97"/>
    </row>
    <row r="18" spans="1:6" s="101" customFormat="1" ht="12">
      <c r="A18" s="90" t="s">
        <v>642</v>
      </c>
      <c r="B18" s="98">
        <v>300</v>
      </c>
      <c r="C18" s="92" t="s">
        <v>143</v>
      </c>
      <c r="D18" s="108">
        <v>4118</v>
      </c>
      <c r="E18" s="108">
        <v>14764</v>
      </c>
      <c r="F18" s="97"/>
    </row>
    <row r="19" spans="1:6" s="101" customFormat="1" ht="12">
      <c r="A19" s="104" t="s">
        <v>642</v>
      </c>
      <c r="B19" s="98">
        <v>330</v>
      </c>
      <c r="C19" s="92" t="s">
        <v>172</v>
      </c>
      <c r="D19" s="108">
        <v>0</v>
      </c>
      <c r="E19" s="108">
        <v>97160</v>
      </c>
      <c r="F19" s="97"/>
    </row>
    <row r="20" spans="1:6" s="101" customFormat="1" ht="12">
      <c r="A20" s="104" t="s">
        <v>186</v>
      </c>
      <c r="B20" s="98">
        <v>363</v>
      </c>
      <c r="C20" s="92" t="s">
        <v>211</v>
      </c>
      <c r="D20" s="108">
        <v>33860</v>
      </c>
      <c r="E20" s="108">
        <v>25967</v>
      </c>
      <c r="F20" s="97"/>
    </row>
    <row r="21" spans="1:6" s="101" customFormat="1" ht="12">
      <c r="A21" s="90" t="s">
        <v>186</v>
      </c>
      <c r="B21" s="98">
        <v>363</v>
      </c>
      <c r="C21" s="92" t="s">
        <v>212</v>
      </c>
      <c r="D21" s="108">
        <v>8126</v>
      </c>
      <c r="E21" s="108">
        <v>6232</v>
      </c>
      <c r="F21" s="97"/>
    </row>
    <row r="22" spans="1:6" s="101" customFormat="1" ht="12">
      <c r="A22" s="90" t="s">
        <v>171</v>
      </c>
      <c r="B22" s="91">
        <v>383</v>
      </c>
      <c r="C22" s="92" t="s">
        <v>62</v>
      </c>
      <c r="D22" s="108">
        <v>49068</v>
      </c>
      <c r="E22" s="108">
        <v>43004</v>
      </c>
      <c r="F22" s="97"/>
    </row>
    <row r="23" spans="1:6" s="101" customFormat="1" ht="12">
      <c r="A23" s="90" t="s">
        <v>263</v>
      </c>
      <c r="B23" s="91">
        <v>392</v>
      </c>
      <c r="C23" s="92" t="s">
        <v>228</v>
      </c>
      <c r="D23" s="108">
        <v>229939</v>
      </c>
      <c r="E23" s="108">
        <v>14569</v>
      </c>
      <c r="F23" s="97"/>
    </row>
    <row r="24" spans="1:6" s="101" customFormat="1" ht="12">
      <c r="A24" s="90" t="s">
        <v>118</v>
      </c>
      <c r="B24" s="91">
        <v>412</v>
      </c>
      <c r="C24" s="92" t="s">
        <v>267</v>
      </c>
      <c r="D24" s="108">
        <v>25000000</v>
      </c>
      <c r="E24" s="108">
        <v>306810</v>
      </c>
      <c r="F24" s="97"/>
    </row>
    <row r="25" spans="1:6" s="101" customFormat="1" ht="12">
      <c r="A25" s="90" t="s">
        <v>118</v>
      </c>
      <c r="B25" s="91">
        <v>412</v>
      </c>
      <c r="C25" s="92" t="s">
        <v>268</v>
      </c>
      <c r="D25" s="108">
        <v>23100000</v>
      </c>
      <c r="E25" s="108">
        <v>0</v>
      </c>
      <c r="F25" s="97"/>
    </row>
    <row r="26" spans="1:6" s="101" customFormat="1" ht="12">
      <c r="A26" s="90" t="s">
        <v>166</v>
      </c>
      <c r="B26" s="91">
        <v>436</v>
      </c>
      <c r="C26" s="92" t="s">
        <v>309</v>
      </c>
      <c r="D26" s="108">
        <v>1833334</v>
      </c>
      <c r="E26" s="108">
        <v>222341</v>
      </c>
      <c r="F26" s="97"/>
    </row>
    <row r="27" spans="1:6" s="101" customFormat="1" ht="12">
      <c r="A27" s="90" t="s">
        <v>131</v>
      </c>
      <c r="B27" s="91">
        <v>437</v>
      </c>
      <c r="C27" s="92" t="s">
        <v>303</v>
      </c>
      <c r="D27" s="108">
        <v>75862</v>
      </c>
      <c r="E27" s="108">
        <v>6605</v>
      </c>
      <c r="F27" s="97"/>
    </row>
    <row r="28" spans="1:6" s="101" customFormat="1" ht="12">
      <c r="A28" s="90" t="s">
        <v>131</v>
      </c>
      <c r="B28" s="91">
        <v>437</v>
      </c>
      <c r="C28" s="92" t="s">
        <v>304</v>
      </c>
      <c r="D28" s="108">
        <v>22759</v>
      </c>
      <c r="E28" s="108">
        <v>1982</v>
      </c>
      <c r="F28" s="97"/>
    </row>
    <row r="29" spans="1:6" s="101" customFormat="1" ht="12">
      <c r="A29" s="90" t="s">
        <v>131</v>
      </c>
      <c r="B29" s="91">
        <v>437</v>
      </c>
      <c r="C29" s="92" t="s">
        <v>305</v>
      </c>
      <c r="D29" s="108">
        <v>58662</v>
      </c>
      <c r="E29" s="108">
        <v>48317</v>
      </c>
      <c r="F29" s="97"/>
    </row>
    <row r="30" spans="1:6" s="101" customFormat="1" ht="12">
      <c r="A30" s="90" t="s">
        <v>131</v>
      </c>
      <c r="B30" s="91">
        <v>437</v>
      </c>
      <c r="C30" s="92" t="s">
        <v>306</v>
      </c>
      <c r="D30" s="108">
        <v>15342</v>
      </c>
      <c r="E30" s="108">
        <v>12637</v>
      </c>
      <c r="F30" s="97"/>
    </row>
    <row r="31" spans="1:6" s="101" customFormat="1" ht="12">
      <c r="A31" s="90" t="s">
        <v>131</v>
      </c>
      <c r="B31" s="91">
        <v>437</v>
      </c>
      <c r="C31" s="92" t="s">
        <v>307</v>
      </c>
      <c r="D31" s="108">
        <v>51507</v>
      </c>
      <c r="E31" s="108">
        <v>23282</v>
      </c>
      <c r="F31" s="97"/>
    </row>
    <row r="32" spans="1:6" s="101" customFormat="1" ht="12">
      <c r="A32" s="90" t="s">
        <v>186</v>
      </c>
      <c r="B32" s="91">
        <v>437</v>
      </c>
      <c r="C32" s="92" t="s">
        <v>538</v>
      </c>
      <c r="D32" s="108">
        <v>102060</v>
      </c>
      <c r="E32" s="108">
        <v>9492</v>
      </c>
      <c r="F32" s="97"/>
    </row>
    <row r="33" spans="1:6" s="101" customFormat="1" ht="12">
      <c r="A33" s="90" t="s">
        <v>186</v>
      </c>
      <c r="B33" s="91">
        <v>437</v>
      </c>
      <c r="C33" s="92" t="s">
        <v>539</v>
      </c>
      <c r="D33" s="108">
        <v>30618</v>
      </c>
      <c r="E33" s="108">
        <v>2848</v>
      </c>
      <c r="F33" s="97"/>
    </row>
    <row r="34" spans="1:6" s="101" customFormat="1" ht="12">
      <c r="A34" s="90" t="s">
        <v>186</v>
      </c>
      <c r="B34" s="91">
        <v>437</v>
      </c>
      <c r="C34" s="92" t="s">
        <v>532</v>
      </c>
      <c r="D34" s="108">
        <v>89820</v>
      </c>
      <c r="E34" s="108">
        <v>73980</v>
      </c>
      <c r="F34" s="97"/>
    </row>
    <row r="35" spans="1:6" s="101" customFormat="1" ht="12">
      <c r="A35" s="90" t="s">
        <v>186</v>
      </c>
      <c r="B35" s="91">
        <v>437</v>
      </c>
      <c r="C35" s="92" t="s">
        <v>533</v>
      </c>
      <c r="D35" s="108">
        <v>23712</v>
      </c>
      <c r="E35" s="108">
        <v>19531</v>
      </c>
      <c r="F35" s="97"/>
    </row>
    <row r="36" spans="1:6" s="101" customFormat="1" ht="12">
      <c r="A36" s="90" t="s">
        <v>186</v>
      </c>
      <c r="B36" s="91">
        <v>437</v>
      </c>
      <c r="C36" s="92" t="s">
        <v>534</v>
      </c>
      <c r="D36" s="108">
        <v>40055</v>
      </c>
      <c r="E36" s="108">
        <v>18105</v>
      </c>
      <c r="F36" s="97"/>
    </row>
    <row r="37" spans="1:6" s="101" customFormat="1" ht="12">
      <c r="A37" s="90" t="s">
        <v>118</v>
      </c>
      <c r="B37" s="91">
        <v>450</v>
      </c>
      <c r="C37" s="92" t="s">
        <v>316</v>
      </c>
      <c r="D37" s="108">
        <v>5958986</v>
      </c>
      <c r="E37" s="108">
        <v>482711</v>
      </c>
      <c r="F37" s="97"/>
    </row>
    <row r="38" spans="1:6" s="101" customFormat="1" ht="12">
      <c r="A38" s="90" t="s">
        <v>118</v>
      </c>
      <c r="B38" s="91">
        <v>450</v>
      </c>
      <c r="C38" s="92" t="s">
        <v>565</v>
      </c>
      <c r="D38" s="108">
        <v>3823812</v>
      </c>
      <c r="E38" s="108">
        <v>312258</v>
      </c>
      <c r="F38" s="97"/>
    </row>
    <row r="39" spans="1:212" s="101" customFormat="1" ht="12">
      <c r="A39" s="90" t="s">
        <v>118</v>
      </c>
      <c r="B39" s="91">
        <v>471</v>
      </c>
      <c r="C39" s="92" t="s">
        <v>343</v>
      </c>
      <c r="D39" s="108">
        <v>0</v>
      </c>
      <c r="E39" s="108">
        <v>559354</v>
      </c>
      <c r="F39" s="97"/>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90"/>
      <c r="DJ39" s="90"/>
      <c r="DK39" s="90"/>
      <c r="DL39" s="90"/>
      <c r="DM39" s="90"/>
      <c r="DN39" s="90"/>
      <c r="DO39" s="90"/>
      <c r="DP39" s="90"/>
      <c r="DQ39" s="90"/>
      <c r="DR39" s="90"/>
      <c r="DS39" s="90"/>
      <c r="DT39" s="90"/>
      <c r="DU39" s="90"/>
      <c r="DV39" s="90"/>
      <c r="DW39" s="90"/>
      <c r="DX39" s="90"/>
      <c r="DY39" s="90"/>
      <c r="DZ39" s="90"/>
      <c r="EA39" s="90"/>
      <c r="EB39" s="90"/>
      <c r="EC39" s="90"/>
      <c r="ED39" s="90"/>
      <c r="EE39" s="90"/>
      <c r="EF39" s="90"/>
      <c r="EG39" s="90"/>
      <c r="EH39" s="90"/>
      <c r="EI39" s="90"/>
      <c r="EJ39" s="90"/>
      <c r="EK39" s="90"/>
      <c r="EL39" s="90"/>
      <c r="EM39" s="90"/>
      <c r="EN39" s="90"/>
      <c r="EO39" s="90"/>
      <c r="EP39" s="90"/>
      <c r="EQ39" s="90"/>
      <c r="ER39" s="90"/>
      <c r="ES39" s="90"/>
      <c r="ET39" s="90"/>
      <c r="EU39" s="90"/>
      <c r="EV39" s="90"/>
      <c r="EW39" s="90"/>
      <c r="EX39" s="90"/>
      <c r="EY39" s="90"/>
      <c r="EZ39" s="90"/>
      <c r="FA39" s="90"/>
      <c r="FB39" s="90"/>
      <c r="FC39" s="90"/>
      <c r="FD39" s="90"/>
      <c r="FE39" s="90"/>
      <c r="FF39" s="90"/>
      <c r="FG39" s="90"/>
      <c r="FH39" s="90"/>
      <c r="FI39" s="90"/>
      <c r="FJ39" s="90"/>
      <c r="FK39" s="90"/>
      <c r="FL39" s="90"/>
      <c r="FM39" s="90"/>
      <c r="FN39" s="90"/>
      <c r="FO39" s="90"/>
      <c r="FP39" s="90"/>
      <c r="FQ39" s="90"/>
      <c r="FR39" s="90"/>
      <c r="FS39" s="90"/>
      <c r="FT39" s="90"/>
      <c r="FU39" s="90"/>
      <c r="FV39" s="90"/>
      <c r="FW39" s="90"/>
      <c r="FX39" s="90"/>
      <c r="FY39" s="90"/>
      <c r="FZ39" s="90"/>
      <c r="GA39" s="90"/>
      <c r="GB39" s="90"/>
      <c r="GC39" s="90"/>
      <c r="GD39" s="90"/>
      <c r="GE39" s="90"/>
      <c r="GF39" s="90"/>
      <c r="GG39" s="90"/>
      <c r="GH39" s="90"/>
      <c r="GI39" s="90"/>
      <c r="GJ39" s="90"/>
      <c r="GK39" s="90"/>
      <c r="GL39" s="90"/>
      <c r="GM39" s="90"/>
      <c r="GN39" s="90"/>
      <c r="GO39" s="90"/>
      <c r="GP39" s="90"/>
      <c r="GQ39" s="90"/>
      <c r="GR39" s="90"/>
      <c r="GS39" s="90"/>
      <c r="GT39" s="90"/>
      <c r="GU39" s="90"/>
      <c r="GV39" s="90"/>
      <c r="GW39" s="90"/>
      <c r="GX39" s="90"/>
      <c r="GY39" s="90"/>
      <c r="GZ39" s="90"/>
      <c r="HA39" s="90"/>
      <c r="HB39" s="90"/>
      <c r="HC39" s="90"/>
      <c r="HD39" s="90"/>
    </row>
    <row r="40" spans="1:212" s="101" customFormat="1" ht="12">
      <c r="A40" s="90" t="s">
        <v>118</v>
      </c>
      <c r="B40" s="91">
        <v>490</v>
      </c>
      <c r="C40" s="92" t="s">
        <v>547</v>
      </c>
      <c r="D40" s="108">
        <v>0</v>
      </c>
      <c r="E40" s="108">
        <v>229074</v>
      </c>
      <c r="F40" s="97"/>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90"/>
      <c r="FO40" s="90"/>
      <c r="FP40" s="90"/>
      <c r="FQ40" s="90"/>
      <c r="FR40" s="90"/>
      <c r="FS40" s="90"/>
      <c r="FT40" s="90"/>
      <c r="FU40" s="90"/>
      <c r="FV40" s="90"/>
      <c r="FW40" s="90"/>
      <c r="FX40" s="90"/>
      <c r="FY40" s="90"/>
      <c r="FZ40" s="90"/>
      <c r="GA40" s="90"/>
      <c r="GB40" s="90"/>
      <c r="GC40" s="90"/>
      <c r="GD40" s="90"/>
      <c r="GE40" s="90"/>
      <c r="GF40" s="90"/>
      <c r="GG40" s="90"/>
      <c r="GH40" s="90"/>
      <c r="GI40" s="90"/>
      <c r="GJ40" s="90"/>
      <c r="GK40" s="90"/>
      <c r="GL40" s="90"/>
      <c r="GM40" s="90"/>
      <c r="GN40" s="90"/>
      <c r="GO40" s="90"/>
      <c r="GP40" s="90"/>
      <c r="GQ40" s="90"/>
      <c r="GR40" s="90"/>
      <c r="GS40" s="90"/>
      <c r="GT40" s="90"/>
      <c r="GU40" s="90"/>
      <c r="GV40" s="90"/>
      <c r="GW40" s="90"/>
      <c r="GX40" s="90"/>
      <c r="GY40" s="90"/>
      <c r="GZ40" s="90"/>
      <c r="HA40" s="90"/>
      <c r="HB40" s="90"/>
      <c r="HC40" s="90"/>
      <c r="HD40" s="90"/>
    </row>
    <row r="41" spans="1:6" s="101" customFormat="1" ht="12">
      <c r="A41" s="90" t="s">
        <v>118</v>
      </c>
      <c r="B41" s="91">
        <v>490</v>
      </c>
      <c r="C41" s="92" t="s">
        <v>581</v>
      </c>
      <c r="D41" s="108">
        <v>0</v>
      </c>
      <c r="E41" s="108">
        <v>266586</v>
      </c>
      <c r="F41" s="97"/>
    </row>
    <row r="42" spans="1:6" s="101" customFormat="1" ht="12">
      <c r="A42" s="90" t="s">
        <v>263</v>
      </c>
      <c r="B42" s="91">
        <v>501</v>
      </c>
      <c r="C42" s="92" t="s">
        <v>283</v>
      </c>
      <c r="D42" s="108">
        <v>90800</v>
      </c>
      <c r="E42" s="108">
        <v>24598</v>
      </c>
      <c r="F42" s="97"/>
    </row>
    <row r="43" spans="1:6" s="101" customFormat="1" ht="12">
      <c r="A43" s="90" t="s">
        <v>118</v>
      </c>
      <c r="B43" s="91">
        <v>519</v>
      </c>
      <c r="C43" s="92" t="s">
        <v>613</v>
      </c>
      <c r="D43" s="108">
        <v>0</v>
      </c>
      <c r="E43" s="108">
        <v>539519</v>
      </c>
      <c r="F43" s="97"/>
    </row>
    <row r="44" spans="1:6" s="101" customFormat="1" ht="12">
      <c r="A44" s="90" t="s">
        <v>572</v>
      </c>
      <c r="B44" s="91">
        <v>571</v>
      </c>
      <c r="C44" s="92" t="s">
        <v>673</v>
      </c>
      <c r="D44" s="108">
        <v>0</v>
      </c>
      <c r="E44" s="108">
        <v>1101498</v>
      </c>
      <c r="F44" s="97"/>
    </row>
    <row r="45" spans="1:6" s="101" customFormat="1" ht="12">
      <c r="A45" s="90"/>
      <c r="B45" s="91"/>
      <c r="C45" s="92"/>
      <c r="D45" s="108"/>
      <c r="E45" s="108"/>
      <c r="F45" s="97"/>
    </row>
    <row r="46" spans="1:6" ht="12">
      <c r="A46" s="79" t="s">
        <v>105</v>
      </c>
      <c r="B46" s="81"/>
      <c r="C46" s="82"/>
      <c r="D46" s="80">
        <v>61435667.17</v>
      </c>
      <c r="E46" s="80">
        <v>4912948.48</v>
      </c>
      <c r="F46" s="80">
        <v>0</v>
      </c>
    </row>
    <row r="47" spans="1:6" ht="10.5" customHeight="1">
      <c r="A47" s="56"/>
      <c r="B47" s="71"/>
      <c r="C47" s="51"/>
      <c r="D47" s="50"/>
      <c r="E47" s="50"/>
      <c r="F47" s="50"/>
    </row>
    <row r="48" spans="1:4" ht="12">
      <c r="A48" s="58"/>
      <c r="B48" s="72"/>
      <c r="C48" s="45"/>
      <c r="D48" s="45"/>
    </row>
    <row r="49" spans="1:6" s="101" customFormat="1" ht="12">
      <c r="A49" s="114"/>
      <c r="B49" s="115"/>
      <c r="C49" s="116"/>
      <c r="D49" s="116"/>
      <c r="E49" s="112"/>
      <c r="F49" s="112"/>
    </row>
    <row r="51" spans="2:4" ht="12">
      <c r="B51" s="72"/>
      <c r="C51" s="45"/>
      <c r="D51" s="45"/>
    </row>
    <row r="52" spans="2:4" ht="12">
      <c r="B52" s="72"/>
      <c r="C52" s="45"/>
      <c r="D52" s="45"/>
    </row>
    <row r="53" spans="2:4" ht="12">
      <c r="B53" s="72"/>
      <c r="C53" s="45"/>
      <c r="D53" s="45"/>
    </row>
    <row r="54" spans="2:4" ht="12">
      <c r="B54" s="72"/>
      <c r="C54" s="45"/>
      <c r="D54" s="45"/>
    </row>
    <row r="55" spans="2:4" ht="12">
      <c r="B55" s="72"/>
      <c r="C55" s="45"/>
      <c r="D55" s="45"/>
    </row>
    <row r="56" spans="2:4" ht="12">
      <c r="B56" s="72"/>
      <c r="C56" s="45"/>
      <c r="D56" s="45"/>
    </row>
    <row r="57" spans="2:4" ht="12">
      <c r="B57" s="72"/>
      <c r="C57" s="45"/>
      <c r="D57" s="45"/>
    </row>
    <row r="58" spans="2:4" ht="12">
      <c r="B58" s="72"/>
      <c r="C58" s="45"/>
      <c r="D58" s="45"/>
    </row>
    <row r="59" spans="2:4" ht="12">
      <c r="B59" s="72"/>
      <c r="C59" s="45"/>
      <c r="D59" s="45"/>
    </row>
    <row r="60" spans="2:4" ht="12">
      <c r="B60" s="72"/>
      <c r="C60" s="45"/>
      <c r="D60" s="45"/>
    </row>
    <row r="61" spans="2:4" ht="12">
      <c r="B61" s="72"/>
      <c r="C61" s="45"/>
      <c r="D61" s="45"/>
    </row>
    <row r="62" spans="2:4" ht="12">
      <c r="B62" s="72"/>
      <c r="C62" s="45"/>
      <c r="D62" s="45"/>
    </row>
    <row r="63" spans="2:4" ht="12">
      <c r="B63" s="72"/>
      <c r="C63" s="45"/>
      <c r="D63" s="45"/>
    </row>
    <row r="64" spans="2:4" ht="12">
      <c r="B64" s="72"/>
      <c r="C64" s="45"/>
      <c r="D64" s="45"/>
    </row>
    <row r="65" spans="2:4" ht="12">
      <c r="B65" s="72"/>
      <c r="C65" s="45"/>
      <c r="D65" s="45"/>
    </row>
    <row r="70" spans="2:4" ht="12">
      <c r="B70" s="72"/>
      <c r="C70" s="45"/>
      <c r="D70" s="45"/>
    </row>
  </sheetData>
  <printOptions/>
  <pageMargins left="0.75" right="0.75" top="1" bottom="1"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2:K155"/>
  <sheetViews>
    <sheetView zoomScale="80" zoomScaleNormal="80" workbookViewId="0" topLeftCell="A1">
      <pane ySplit="3" topLeftCell="BM108" activePane="bottomLeft" state="frozen"/>
      <selection pane="topLeft" activeCell="A1" sqref="A1"/>
      <selection pane="bottomLeft" activeCell="A113" sqref="A113"/>
    </sheetView>
  </sheetViews>
  <sheetFormatPr defaultColWidth="11.421875" defaultRowHeight="29.25" customHeight="1"/>
  <cols>
    <col min="1" max="1" width="9.00390625" style="127" customWidth="1"/>
    <col min="2" max="2" width="7.28125" style="127" customWidth="1"/>
    <col min="3" max="3" width="16.140625" style="119" customWidth="1"/>
    <col min="4" max="4" width="17.421875" style="119" customWidth="1"/>
    <col min="5" max="5" width="44.140625" style="119" customWidth="1"/>
    <col min="6" max="6" width="45.00390625" style="119" customWidth="1"/>
    <col min="7" max="7" width="11.421875" style="118" customWidth="1"/>
    <col min="8" max="9" width="11.421875" style="119" customWidth="1"/>
    <col min="10" max="10" width="16.421875" style="119" customWidth="1"/>
    <col min="11" max="11" width="7.57421875" style="119" bestFit="1" customWidth="1"/>
    <col min="12" max="16384" width="11.421875" style="119" customWidth="1"/>
  </cols>
  <sheetData>
    <row r="1" ht="10.5" customHeight="1"/>
    <row r="2" spans="1:7" ht="21" customHeight="1">
      <c r="A2" s="132" t="s">
        <v>360</v>
      </c>
      <c r="B2" s="129"/>
      <c r="C2" s="129"/>
      <c r="D2" s="129"/>
      <c r="E2" s="129"/>
      <c r="F2" s="133"/>
      <c r="G2" s="128"/>
    </row>
    <row r="3" spans="1:7" ht="28.5" customHeight="1">
      <c r="A3" s="134" t="s">
        <v>361</v>
      </c>
      <c r="B3" s="130" t="s">
        <v>362</v>
      </c>
      <c r="C3" s="130" t="s">
        <v>363</v>
      </c>
      <c r="D3" s="131" t="s">
        <v>364</v>
      </c>
      <c r="E3" s="130" t="s">
        <v>365</v>
      </c>
      <c r="F3" s="135" t="s">
        <v>366</v>
      </c>
      <c r="G3" s="128"/>
    </row>
    <row r="4" spans="1:6" ht="40.5" customHeight="1">
      <c r="A4" s="120">
        <v>193</v>
      </c>
      <c r="B4" s="121" t="s">
        <v>72</v>
      </c>
      <c r="C4" s="121" t="s">
        <v>367</v>
      </c>
      <c r="D4" s="121" t="s">
        <v>368</v>
      </c>
      <c r="E4" s="122" t="s">
        <v>369</v>
      </c>
      <c r="F4" s="136" t="s">
        <v>370</v>
      </c>
    </row>
    <row r="5" spans="1:6" ht="36" customHeight="1">
      <c r="A5" s="123">
        <v>199</v>
      </c>
      <c r="B5" s="124" t="s">
        <v>80</v>
      </c>
      <c r="C5" s="124" t="s">
        <v>367</v>
      </c>
      <c r="D5" s="124" t="s">
        <v>368</v>
      </c>
      <c r="E5" s="125" t="s">
        <v>369</v>
      </c>
      <c r="F5" s="137" t="s">
        <v>371</v>
      </c>
    </row>
    <row r="6" spans="1:6" ht="48" customHeight="1">
      <c r="A6" s="120">
        <v>202</v>
      </c>
      <c r="B6" s="121" t="s">
        <v>83</v>
      </c>
      <c r="C6" s="121" t="s">
        <v>367</v>
      </c>
      <c r="D6" s="121" t="s">
        <v>368</v>
      </c>
      <c r="E6" s="122" t="s">
        <v>372</v>
      </c>
      <c r="F6" s="136" t="s">
        <v>373</v>
      </c>
    </row>
    <row r="7" spans="1:6" ht="29.25" customHeight="1">
      <c r="A7" s="123">
        <v>211</v>
      </c>
      <c r="B7" s="124" t="s">
        <v>128</v>
      </c>
      <c r="C7" s="124" t="s">
        <v>374</v>
      </c>
      <c r="D7" s="124" t="s">
        <v>368</v>
      </c>
      <c r="E7" s="124" t="s">
        <v>375</v>
      </c>
      <c r="F7" s="124" t="s">
        <v>376</v>
      </c>
    </row>
    <row r="8" spans="1:11" ht="35.25" customHeight="1">
      <c r="A8" s="120">
        <v>221</v>
      </c>
      <c r="B8" s="121" t="s">
        <v>88</v>
      </c>
      <c r="C8" s="121" t="s">
        <v>374</v>
      </c>
      <c r="D8" s="121" t="s">
        <v>377</v>
      </c>
      <c r="E8" s="124" t="s">
        <v>378</v>
      </c>
      <c r="F8" s="124" t="s">
        <v>379</v>
      </c>
      <c r="K8" s="126"/>
    </row>
    <row r="9" spans="1:6" ht="29.25" customHeight="1">
      <c r="A9" s="123">
        <v>225</v>
      </c>
      <c r="B9" s="124" t="s">
        <v>92</v>
      </c>
      <c r="C9" s="124" t="s">
        <v>380</v>
      </c>
      <c r="D9" s="124" t="s">
        <v>381</v>
      </c>
      <c r="E9" s="124" t="s">
        <v>382</v>
      </c>
      <c r="F9" s="124" t="s">
        <v>383</v>
      </c>
    </row>
    <row r="10" spans="1:6" ht="29.25" customHeight="1">
      <c r="A10" s="120">
        <v>226</v>
      </c>
      <c r="B10" s="121" t="s">
        <v>95</v>
      </c>
      <c r="C10" s="121" t="s">
        <v>374</v>
      </c>
      <c r="D10" s="121" t="s">
        <v>368</v>
      </c>
      <c r="E10" s="121" t="s">
        <v>384</v>
      </c>
      <c r="F10" s="121" t="s">
        <v>146</v>
      </c>
    </row>
    <row r="11" spans="1:6" ht="29.25" customHeight="1">
      <c r="A11" s="123">
        <v>228</v>
      </c>
      <c r="B11" s="124" t="s">
        <v>97</v>
      </c>
      <c r="C11" s="124" t="s">
        <v>380</v>
      </c>
      <c r="D11" s="124" t="s">
        <v>381</v>
      </c>
      <c r="E11" s="124" t="s">
        <v>385</v>
      </c>
      <c r="F11" s="124" t="s">
        <v>385</v>
      </c>
    </row>
    <row r="12" spans="1:6" ht="35.25" customHeight="1">
      <c r="A12" s="120">
        <v>233</v>
      </c>
      <c r="B12" s="121" t="s">
        <v>98</v>
      </c>
      <c r="C12" s="121" t="s">
        <v>374</v>
      </c>
      <c r="D12" s="121" t="s">
        <v>386</v>
      </c>
      <c r="E12" s="124" t="s">
        <v>387</v>
      </c>
      <c r="F12" s="124" t="s">
        <v>388</v>
      </c>
    </row>
    <row r="13" spans="1:6" ht="32.25" customHeight="1">
      <c r="A13" s="123">
        <v>236</v>
      </c>
      <c r="B13" s="124" t="s">
        <v>101</v>
      </c>
      <c r="C13" s="124" t="s">
        <v>367</v>
      </c>
      <c r="D13" s="124" t="s">
        <v>381</v>
      </c>
      <c r="E13" s="124" t="s">
        <v>389</v>
      </c>
      <c r="F13" s="124" t="s">
        <v>390</v>
      </c>
    </row>
    <row r="14" spans="1:6" ht="29.25" customHeight="1">
      <c r="A14" s="120">
        <v>239</v>
      </c>
      <c r="B14" s="121" t="s">
        <v>108</v>
      </c>
      <c r="C14" s="121" t="s">
        <v>391</v>
      </c>
      <c r="D14" s="121" t="s">
        <v>368</v>
      </c>
      <c r="E14" s="121" t="s">
        <v>392</v>
      </c>
      <c r="F14" s="121" t="s">
        <v>392</v>
      </c>
    </row>
    <row r="15" spans="1:6" ht="29.25" customHeight="1">
      <c r="A15" s="123">
        <v>243</v>
      </c>
      <c r="B15" s="124" t="s">
        <v>110</v>
      </c>
      <c r="C15" s="124" t="s">
        <v>391</v>
      </c>
      <c r="D15" s="124" t="s">
        <v>368</v>
      </c>
      <c r="E15" s="124" t="s">
        <v>393</v>
      </c>
      <c r="F15" s="124" t="s">
        <v>393</v>
      </c>
    </row>
    <row r="16" spans="1:6" ht="39" customHeight="1">
      <c r="A16" s="120">
        <v>245</v>
      </c>
      <c r="B16" s="121" t="s">
        <v>111</v>
      </c>
      <c r="C16" s="121" t="s">
        <v>374</v>
      </c>
      <c r="D16" s="121" t="s">
        <v>377</v>
      </c>
      <c r="E16" s="124" t="s">
        <v>394</v>
      </c>
      <c r="F16" s="124" t="s">
        <v>395</v>
      </c>
    </row>
    <row r="17" spans="1:11" ht="37.5" customHeight="1">
      <c r="A17" s="123">
        <v>247</v>
      </c>
      <c r="B17" s="124" t="s">
        <v>114</v>
      </c>
      <c r="C17" s="124" t="s">
        <v>374</v>
      </c>
      <c r="D17" s="124" t="s">
        <v>377</v>
      </c>
      <c r="E17" s="124" t="s">
        <v>396</v>
      </c>
      <c r="F17" s="124" t="s">
        <v>397</v>
      </c>
      <c r="K17" s="126"/>
    </row>
    <row r="18" spans="1:6" ht="29.25" customHeight="1">
      <c r="A18" s="120">
        <v>262</v>
      </c>
      <c r="B18" s="121" t="s">
        <v>119</v>
      </c>
      <c r="C18" s="121" t="s">
        <v>398</v>
      </c>
      <c r="D18" s="121" t="s">
        <v>368</v>
      </c>
      <c r="E18" s="121" t="s">
        <v>399</v>
      </c>
      <c r="F18" s="121" t="s">
        <v>399</v>
      </c>
    </row>
    <row r="19" spans="1:6" ht="37.5" customHeight="1">
      <c r="A19" s="123">
        <v>265</v>
      </c>
      <c r="B19" s="124" t="s">
        <v>125</v>
      </c>
      <c r="C19" s="124" t="s">
        <v>400</v>
      </c>
      <c r="D19" s="124" t="s">
        <v>377</v>
      </c>
      <c r="E19" s="124" t="s">
        <v>401</v>
      </c>
      <c r="F19" s="124" t="s">
        <v>402</v>
      </c>
    </row>
    <row r="20" spans="1:6" ht="29.25" customHeight="1">
      <c r="A20" s="120">
        <v>270</v>
      </c>
      <c r="B20" s="121" t="s">
        <v>126</v>
      </c>
      <c r="C20" s="121" t="s">
        <v>380</v>
      </c>
      <c r="D20" s="121" t="s">
        <v>381</v>
      </c>
      <c r="E20" s="121" t="s">
        <v>385</v>
      </c>
      <c r="F20" s="121" t="s">
        <v>385</v>
      </c>
    </row>
    <row r="21" spans="1:6" ht="36.75" customHeight="1">
      <c r="A21" s="123">
        <v>271</v>
      </c>
      <c r="B21" s="124" t="s">
        <v>127</v>
      </c>
      <c r="C21" s="124" t="s">
        <v>403</v>
      </c>
      <c r="D21" s="124" t="s">
        <v>377</v>
      </c>
      <c r="E21" s="124" t="s">
        <v>404</v>
      </c>
      <c r="F21" s="124" t="s">
        <v>405</v>
      </c>
    </row>
    <row r="22" spans="1:6" ht="29.25" customHeight="1">
      <c r="A22" s="120">
        <v>278</v>
      </c>
      <c r="B22" s="121" t="s">
        <v>406</v>
      </c>
      <c r="C22" s="121" t="s">
        <v>407</v>
      </c>
      <c r="D22" s="121" t="s">
        <v>368</v>
      </c>
      <c r="E22" s="121" t="s">
        <v>408</v>
      </c>
      <c r="F22" s="121" t="s">
        <v>408</v>
      </c>
    </row>
    <row r="23" spans="1:6" ht="29.25" customHeight="1">
      <c r="A23" s="123">
        <v>280</v>
      </c>
      <c r="B23" s="124" t="s">
        <v>1</v>
      </c>
      <c r="C23" s="124" t="s">
        <v>374</v>
      </c>
      <c r="D23" s="124" t="s">
        <v>409</v>
      </c>
      <c r="E23" s="124" t="s">
        <v>410</v>
      </c>
      <c r="F23" s="124" t="s">
        <v>411</v>
      </c>
    </row>
    <row r="24" spans="1:6" ht="36" customHeight="1">
      <c r="A24" s="120">
        <v>282</v>
      </c>
      <c r="B24" s="121" t="s">
        <v>0</v>
      </c>
      <c r="C24" s="121" t="s">
        <v>403</v>
      </c>
      <c r="D24" s="121" t="s">
        <v>377</v>
      </c>
      <c r="E24" s="124" t="s">
        <v>412</v>
      </c>
      <c r="F24" s="124" t="s">
        <v>413</v>
      </c>
    </row>
    <row r="25" spans="1:6" ht="29.25" customHeight="1">
      <c r="A25" s="123">
        <v>283</v>
      </c>
      <c r="B25" s="124" t="s">
        <v>4</v>
      </c>
      <c r="C25" s="124" t="s">
        <v>367</v>
      </c>
      <c r="D25" s="124" t="s">
        <v>381</v>
      </c>
      <c r="E25" s="124" t="s">
        <v>414</v>
      </c>
      <c r="F25" s="138" t="s">
        <v>415</v>
      </c>
    </row>
    <row r="26" spans="1:6" ht="29.25" customHeight="1">
      <c r="A26" s="120">
        <v>290</v>
      </c>
      <c r="B26" s="121" t="s">
        <v>129</v>
      </c>
      <c r="C26" s="121" t="s">
        <v>403</v>
      </c>
      <c r="D26" s="121" t="s">
        <v>656</v>
      </c>
      <c r="E26" s="121"/>
      <c r="F26" s="121" t="s">
        <v>417</v>
      </c>
    </row>
    <row r="27" spans="1:6" ht="37.5" customHeight="1">
      <c r="A27" s="123">
        <v>294</v>
      </c>
      <c r="B27" s="124" t="s">
        <v>132</v>
      </c>
      <c r="C27" s="124" t="s">
        <v>374</v>
      </c>
      <c r="D27" s="124" t="s">
        <v>377</v>
      </c>
      <c r="E27" s="125" t="s">
        <v>418</v>
      </c>
      <c r="F27" s="125" t="s">
        <v>419</v>
      </c>
    </row>
    <row r="28" spans="1:6" ht="36.75" customHeight="1">
      <c r="A28" s="120">
        <v>295</v>
      </c>
      <c r="B28" s="121" t="s">
        <v>137</v>
      </c>
      <c r="C28" s="121" t="s">
        <v>403</v>
      </c>
      <c r="D28" s="121" t="s">
        <v>420</v>
      </c>
      <c r="E28" s="121" t="s">
        <v>421</v>
      </c>
      <c r="F28" s="121" t="s">
        <v>421</v>
      </c>
    </row>
    <row r="29" spans="1:6" ht="29.25" customHeight="1">
      <c r="A29" s="123">
        <v>299</v>
      </c>
      <c r="B29" s="124" t="s">
        <v>141</v>
      </c>
      <c r="C29" s="124" t="s">
        <v>403</v>
      </c>
      <c r="D29" s="124" t="s">
        <v>656</v>
      </c>
      <c r="E29" s="124"/>
      <c r="F29" s="124" t="s">
        <v>417</v>
      </c>
    </row>
    <row r="30" spans="1:6" ht="35.25" customHeight="1">
      <c r="A30" s="120">
        <v>300</v>
      </c>
      <c r="B30" s="121" t="s">
        <v>145</v>
      </c>
      <c r="C30" s="121" t="s">
        <v>400</v>
      </c>
      <c r="D30" s="121" t="s">
        <v>381</v>
      </c>
      <c r="E30" s="121" t="s">
        <v>422</v>
      </c>
      <c r="F30" s="121" t="s">
        <v>423</v>
      </c>
    </row>
    <row r="31" spans="1:6" ht="29.25" customHeight="1">
      <c r="A31" s="123">
        <v>304</v>
      </c>
      <c r="B31" s="124" t="s">
        <v>424</v>
      </c>
      <c r="C31" s="124" t="s">
        <v>398</v>
      </c>
      <c r="D31" s="124" t="s">
        <v>425</v>
      </c>
      <c r="E31" s="124" t="s">
        <v>426</v>
      </c>
      <c r="F31" s="124" t="s">
        <v>427</v>
      </c>
    </row>
    <row r="32" spans="1:6" ht="29.25" customHeight="1">
      <c r="A32" s="123" t="s">
        <v>428</v>
      </c>
      <c r="B32" s="124" t="s">
        <v>148</v>
      </c>
      <c r="C32" s="124" t="s">
        <v>374</v>
      </c>
      <c r="D32" s="124" t="s">
        <v>429</v>
      </c>
      <c r="E32" s="124" t="s">
        <v>430</v>
      </c>
      <c r="F32" s="124" t="s">
        <v>431</v>
      </c>
    </row>
    <row r="33" spans="1:6" ht="29.25" customHeight="1">
      <c r="A33" s="120">
        <v>311</v>
      </c>
      <c r="B33" s="121" t="s">
        <v>432</v>
      </c>
      <c r="C33" s="121" t="s">
        <v>398</v>
      </c>
      <c r="D33" s="121" t="s">
        <v>433</v>
      </c>
      <c r="E33" s="121" t="s">
        <v>434</v>
      </c>
      <c r="F33" s="121" t="s">
        <v>435</v>
      </c>
    </row>
    <row r="34" spans="1:6" ht="29.25" customHeight="1">
      <c r="A34" s="123">
        <v>312</v>
      </c>
      <c r="B34" s="124" t="s">
        <v>436</v>
      </c>
      <c r="C34" s="124" t="s">
        <v>437</v>
      </c>
      <c r="D34" s="124" t="s">
        <v>368</v>
      </c>
      <c r="E34" s="124" t="s">
        <v>250</v>
      </c>
      <c r="F34" s="124" t="s">
        <v>250</v>
      </c>
    </row>
    <row r="35" spans="1:6" ht="41.25" customHeight="1">
      <c r="A35" s="120">
        <v>313</v>
      </c>
      <c r="B35" s="121" t="s">
        <v>438</v>
      </c>
      <c r="C35" s="121" t="s">
        <v>617</v>
      </c>
      <c r="D35" s="121" t="s">
        <v>439</v>
      </c>
      <c r="E35" s="124" t="s">
        <v>440</v>
      </c>
      <c r="F35" s="121" t="s">
        <v>441</v>
      </c>
    </row>
    <row r="36" spans="1:6" ht="29.25" customHeight="1">
      <c r="A36" s="123">
        <v>315</v>
      </c>
      <c r="B36" s="124" t="s">
        <v>149</v>
      </c>
      <c r="C36" s="124" t="s">
        <v>442</v>
      </c>
      <c r="D36" s="124" t="s">
        <v>657</v>
      </c>
      <c r="E36" s="124"/>
      <c r="F36" s="124" t="s">
        <v>417</v>
      </c>
    </row>
    <row r="37" spans="1:6" ht="29.25" customHeight="1">
      <c r="A37" s="120">
        <v>316</v>
      </c>
      <c r="B37" s="121" t="s">
        <v>149</v>
      </c>
      <c r="C37" s="121" t="s">
        <v>403</v>
      </c>
      <c r="D37" s="121" t="s">
        <v>656</v>
      </c>
      <c r="E37" s="121"/>
      <c r="F37" s="121" t="s">
        <v>417</v>
      </c>
    </row>
    <row r="38" spans="1:6" ht="29.25" customHeight="1">
      <c r="A38" s="123">
        <v>319</v>
      </c>
      <c r="B38" s="124" t="s">
        <v>155</v>
      </c>
      <c r="C38" s="124" t="s">
        <v>380</v>
      </c>
      <c r="D38" s="124" t="s">
        <v>381</v>
      </c>
      <c r="E38" s="124" t="s">
        <v>385</v>
      </c>
      <c r="F38" s="124" t="s">
        <v>385</v>
      </c>
    </row>
    <row r="39" spans="1:11" ht="39.75" customHeight="1">
      <c r="A39" s="120">
        <v>322</v>
      </c>
      <c r="B39" s="121" t="s">
        <v>165</v>
      </c>
      <c r="C39" s="121" t="s">
        <v>403</v>
      </c>
      <c r="D39" s="121" t="s">
        <v>377</v>
      </c>
      <c r="E39" s="124" t="s">
        <v>443</v>
      </c>
      <c r="F39" s="124" t="s">
        <v>395</v>
      </c>
      <c r="K39" s="126"/>
    </row>
    <row r="40" spans="1:11" ht="29.25" customHeight="1">
      <c r="A40" s="123">
        <v>323</v>
      </c>
      <c r="B40" s="124" t="s">
        <v>444</v>
      </c>
      <c r="C40" s="124" t="s">
        <v>437</v>
      </c>
      <c r="D40" s="124" t="s">
        <v>445</v>
      </c>
      <c r="E40" s="124" t="s">
        <v>446</v>
      </c>
      <c r="F40" s="124" t="s">
        <v>447</v>
      </c>
      <c r="K40" s="126"/>
    </row>
    <row r="41" spans="1:11" s="153" customFormat="1" ht="29.25" customHeight="1">
      <c r="A41" s="150">
        <v>330</v>
      </c>
      <c r="B41" s="151" t="s">
        <v>169</v>
      </c>
      <c r="C41" s="151" t="s">
        <v>400</v>
      </c>
      <c r="D41" s="151" t="s">
        <v>448</v>
      </c>
      <c r="E41" s="151" t="s">
        <v>449</v>
      </c>
      <c r="F41" s="151" t="s">
        <v>449</v>
      </c>
      <c r="G41" s="152"/>
      <c r="K41" s="154"/>
    </row>
    <row r="42" spans="1:11" s="153" customFormat="1" ht="29.25" customHeight="1">
      <c r="A42" s="139">
        <v>331</v>
      </c>
      <c r="B42" s="138" t="s">
        <v>170</v>
      </c>
      <c r="C42" s="138" t="s">
        <v>442</v>
      </c>
      <c r="D42" s="138" t="s">
        <v>450</v>
      </c>
      <c r="E42" s="138" t="s">
        <v>451</v>
      </c>
      <c r="F42" s="138" t="s">
        <v>452</v>
      </c>
      <c r="G42" s="152"/>
      <c r="K42" s="154"/>
    </row>
    <row r="43" spans="1:11" s="153" customFormat="1" ht="29.25" customHeight="1">
      <c r="A43" s="139">
        <v>332</v>
      </c>
      <c r="B43" s="138" t="s">
        <v>170</v>
      </c>
      <c r="C43" s="138" t="s">
        <v>453</v>
      </c>
      <c r="D43" s="138" t="s">
        <v>454</v>
      </c>
      <c r="E43" s="138" t="s">
        <v>455</v>
      </c>
      <c r="F43" s="138" t="s">
        <v>456</v>
      </c>
      <c r="G43" s="152"/>
      <c r="K43" s="154"/>
    </row>
    <row r="44" spans="1:11" s="153" customFormat="1" ht="29.25" customHeight="1">
      <c r="A44" s="150" t="s">
        <v>457</v>
      </c>
      <c r="B44" s="151" t="s">
        <v>173</v>
      </c>
      <c r="C44" s="151" t="s">
        <v>374</v>
      </c>
      <c r="D44" s="151" t="s">
        <v>429</v>
      </c>
      <c r="E44" s="151" t="s">
        <v>430</v>
      </c>
      <c r="F44" s="151" t="s">
        <v>431</v>
      </c>
      <c r="G44" s="152"/>
      <c r="K44" s="154"/>
    </row>
    <row r="45" spans="1:11" s="153" customFormat="1" ht="29.25" customHeight="1">
      <c r="A45" s="139" t="s">
        <v>458</v>
      </c>
      <c r="B45" s="138" t="s">
        <v>175</v>
      </c>
      <c r="C45" s="138" t="s">
        <v>616</v>
      </c>
      <c r="D45" s="138" t="s">
        <v>381</v>
      </c>
      <c r="E45" s="138" t="s">
        <v>459</v>
      </c>
      <c r="F45" s="138" t="s">
        <v>459</v>
      </c>
      <c r="G45" s="152"/>
      <c r="K45" s="154"/>
    </row>
    <row r="46" spans="1:11" s="153" customFormat="1" ht="29.25" customHeight="1">
      <c r="A46" s="150">
        <v>338</v>
      </c>
      <c r="B46" s="151" t="s">
        <v>460</v>
      </c>
      <c r="C46" s="151" t="s">
        <v>398</v>
      </c>
      <c r="D46" s="151" t="s">
        <v>368</v>
      </c>
      <c r="E46" s="138" t="s">
        <v>461</v>
      </c>
      <c r="F46" s="138" t="s">
        <v>461</v>
      </c>
      <c r="G46" s="152"/>
      <c r="K46" s="154"/>
    </row>
    <row r="47" spans="1:11" s="153" customFormat="1" ht="29.25" customHeight="1">
      <c r="A47" s="139">
        <v>341</v>
      </c>
      <c r="B47" s="138" t="s">
        <v>176</v>
      </c>
      <c r="C47" s="138" t="s">
        <v>380</v>
      </c>
      <c r="D47" s="138" t="s">
        <v>368</v>
      </c>
      <c r="E47" s="138" t="s">
        <v>462</v>
      </c>
      <c r="F47" s="138" t="s">
        <v>462</v>
      </c>
      <c r="G47" s="152"/>
      <c r="K47" s="154"/>
    </row>
    <row r="48" spans="1:11" s="153" customFormat="1" ht="49.5" customHeight="1">
      <c r="A48" s="150">
        <v>342</v>
      </c>
      <c r="B48" s="151" t="s">
        <v>177</v>
      </c>
      <c r="C48" s="151" t="s">
        <v>403</v>
      </c>
      <c r="D48" s="151" t="s">
        <v>463</v>
      </c>
      <c r="E48" s="138" t="s">
        <v>421</v>
      </c>
      <c r="F48" s="151" t="s">
        <v>421</v>
      </c>
      <c r="G48" s="152"/>
      <c r="K48" s="154"/>
    </row>
    <row r="49" spans="1:7" s="153" customFormat="1" ht="29.25" customHeight="1">
      <c r="A49" s="139">
        <v>346</v>
      </c>
      <c r="B49" s="138" t="s">
        <v>206</v>
      </c>
      <c r="C49" s="138" t="s">
        <v>398</v>
      </c>
      <c r="D49" s="138" t="s">
        <v>433</v>
      </c>
      <c r="E49" s="138" t="s">
        <v>464</v>
      </c>
      <c r="F49" s="138" t="s">
        <v>435</v>
      </c>
      <c r="G49" s="152"/>
    </row>
    <row r="50" spans="1:7" s="153" customFormat="1" ht="39.75" customHeight="1">
      <c r="A50" s="150" t="s">
        <v>465</v>
      </c>
      <c r="B50" s="151" t="s">
        <v>221</v>
      </c>
      <c r="C50" s="151" t="s">
        <v>403</v>
      </c>
      <c r="D50" s="138" t="s">
        <v>377</v>
      </c>
      <c r="E50" s="138" t="s">
        <v>466</v>
      </c>
      <c r="F50" s="138" t="s">
        <v>466</v>
      </c>
      <c r="G50" s="152"/>
    </row>
    <row r="51" spans="1:11" s="153" customFormat="1" ht="36.75" customHeight="1">
      <c r="A51" s="139">
        <v>354</v>
      </c>
      <c r="B51" s="138" t="s">
        <v>467</v>
      </c>
      <c r="C51" s="138" t="s">
        <v>442</v>
      </c>
      <c r="D51" s="138" t="s">
        <v>468</v>
      </c>
      <c r="E51" s="138" t="s">
        <v>469</v>
      </c>
      <c r="F51" s="138" t="s">
        <v>469</v>
      </c>
      <c r="G51" s="152"/>
      <c r="K51" s="155"/>
    </row>
    <row r="52" spans="1:7" s="153" customFormat="1" ht="29.25" customHeight="1">
      <c r="A52" s="150">
        <v>361</v>
      </c>
      <c r="B52" s="151" t="s">
        <v>470</v>
      </c>
      <c r="C52" s="151" t="s">
        <v>437</v>
      </c>
      <c r="D52" s="151" t="s">
        <v>368</v>
      </c>
      <c r="E52" s="151" t="s">
        <v>250</v>
      </c>
      <c r="F52" s="151" t="s">
        <v>250</v>
      </c>
      <c r="G52" s="152"/>
    </row>
    <row r="53" spans="1:7" s="153" customFormat="1" ht="39" customHeight="1">
      <c r="A53" s="139">
        <v>362</v>
      </c>
      <c r="B53" s="138" t="s">
        <v>471</v>
      </c>
      <c r="C53" s="138" t="s">
        <v>374</v>
      </c>
      <c r="D53" s="138" t="s">
        <v>368</v>
      </c>
      <c r="E53" s="138" t="s">
        <v>408</v>
      </c>
      <c r="F53" s="138" t="s">
        <v>408</v>
      </c>
      <c r="G53" s="152"/>
    </row>
    <row r="54" spans="1:7" s="153" customFormat="1" ht="38.25" customHeight="1">
      <c r="A54" s="150">
        <v>363</v>
      </c>
      <c r="B54" s="151" t="s">
        <v>209</v>
      </c>
      <c r="C54" s="151" t="s">
        <v>403</v>
      </c>
      <c r="D54" s="151" t="s">
        <v>472</v>
      </c>
      <c r="E54" s="138" t="s">
        <v>473</v>
      </c>
      <c r="F54" s="138" t="s">
        <v>473</v>
      </c>
      <c r="G54" s="152"/>
    </row>
    <row r="55" spans="1:11" s="153" customFormat="1" ht="39.75" customHeight="1">
      <c r="A55" s="139" t="s">
        <v>474</v>
      </c>
      <c r="B55" s="138" t="s">
        <v>210</v>
      </c>
      <c r="C55" s="138" t="s">
        <v>403</v>
      </c>
      <c r="D55" s="138" t="s">
        <v>377</v>
      </c>
      <c r="E55" s="138" t="s">
        <v>475</v>
      </c>
      <c r="F55" s="138" t="s">
        <v>395</v>
      </c>
      <c r="G55" s="152"/>
      <c r="K55" s="155"/>
    </row>
    <row r="56" spans="1:7" s="153" customFormat="1" ht="29.25" customHeight="1">
      <c r="A56" s="150">
        <v>365</v>
      </c>
      <c r="B56" s="151" t="s">
        <v>222</v>
      </c>
      <c r="C56" s="151" t="s">
        <v>437</v>
      </c>
      <c r="D56" s="151" t="s">
        <v>476</v>
      </c>
      <c r="E56" s="138" t="s">
        <v>477</v>
      </c>
      <c r="F56" s="138" t="s">
        <v>477</v>
      </c>
      <c r="G56" s="152"/>
    </row>
    <row r="57" spans="1:7" s="153" customFormat="1" ht="29.25" customHeight="1">
      <c r="A57" s="139">
        <v>367</v>
      </c>
      <c r="B57" s="138" t="s">
        <v>224</v>
      </c>
      <c r="C57" s="138" t="s">
        <v>380</v>
      </c>
      <c r="D57" s="138" t="s">
        <v>381</v>
      </c>
      <c r="E57" s="138" t="s">
        <v>385</v>
      </c>
      <c r="F57" s="138" t="s">
        <v>385</v>
      </c>
      <c r="G57" s="152"/>
    </row>
    <row r="58" spans="1:7" s="153" customFormat="1" ht="29.25" customHeight="1">
      <c r="A58" s="150">
        <v>368</v>
      </c>
      <c r="B58" s="151" t="s">
        <v>226</v>
      </c>
      <c r="C58" s="151" t="s">
        <v>398</v>
      </c>
      <c r="D58" s="151" t="s">
        <v>478</v>
      </c>
      <c r="E58" s="138" t="s">
        <v>479</v>
      </c>
      <c r="F58" s="138" t="s">
        <v>480</v>
      </c>
      <c r="G58" s="152"/>
    </row>
    <row r="59" spans="1:11" s="153" customFormat="1" ht="33.75" customHeight="1">
      <c r="A59" s="139">
        <v>369</v>
      </c>
      <c r="B59" s="138" t="s">
        <v>227</v>
      </c>
      <c r="C59" s="138" t="s">
        <v>437</v>
      </c>
      <c r="D59" s="138" t="s">
        <v>420</v>
      </c>
      <c r="E59" s="138" t="s">
        <v>421</v>
      </c>
      <c r="F59" s="138" t="s">
        <v>421</v>
      </c>
      <c r="G59" s="152"/>
      <c r="K59" s="155"/>
    </row>
    <row r="60" spans="1:7" s="153" customFormat="1" ht="29.25" customHeight="1">
      <c r="A60" s="139">
        <v>373</v>
      </c>
      <c r="B60" s="138" t="s">
        <v>233</v>
      </c>
      <c r="C60" s="138" t="s">
        <v>400</v>
      </c>
      <c r="D60" s="138" t="s">
        <v>481</v>
      </c>
      <c r="E60" s="138" t="s">
        <v>482</v>
      </c>
      <c r="F60" s="138" t="s">
        <v>483</v>
      </c>
      <c r="G60" s="152"/>
    </row>
    <row r="61" spans="1:7" s="153" customFormat="1" ht="29.25" customHeight="1">
      <c r="A61" s="139">
        <v>379</v>
      </c>
      <c r="B61" s="138" t="s">
        <v>251</v>
      </c>
      <c r="C61" s="138" t="s">
        <v>403</v>
      </c>
      <c r="D61" s="138" t="s">
        <v>639</v>
      </c>
      <c r="E61" s="138"/>
      <c r="F61" s="138" t="s">
        <v>416</v>
      </c>
      <c r="G61" s="152"/>
    </row>
    <row r="62" spans="1:7" s="153" customFormat="1" ht="44.25" customHeight="1">
      <c r="A62" s="139" t="s">
        <v>484</v>
      </c>
      <c r="B62" s="138" t="s">
        <v>262</v>
      </c>
      <c r="C62" s="138" t="s">
        <v>616</v>
      </c>
      <c r="D62" s="138" t="s">
        <v>377</v>
      </c>
      <c r="E62" s="138" t="s">
        <v>485</v>
      </c>
      <c r="F62" s="138" t="s">
        <v>485</v>
      </c>
      <c r="G62" s="152"/>
    </row>
    <row r="63" spans="1:7" s="153" customFormat="1" ht="29.25" customHeight="1">
      <c r="A63" s="139" t="s">
        <v>486</v>
      </c>
      <c r="B63" s="138" t="s">
        <v>261</v>
      </c>
      <c r="C63" s="138" t="s">
        <v>403</v>
      </c>
      <c r="D63" s="138" t="s">
        <v>381</v>
      </c>
      <c r="E63" s="138" t="s">
        <v>487</v>
      </c>
      <c r="F63" s="138" t="s">
        <v>466</v>
      </c>
      <c r="G63" s="152"/>
    </row>
    <row r="64" spans="1:7" s="153" customFormat="1" ht="39" customHeight="1">
      <c r="A64" s="139">
        <v>383</v>
      </c>
      <c r="B64" s="138" t="s">
        <v>488</v>
      </c>
      <c r="C64" s="138" t="s">
        <v>453</v>
      </c>
      <c r="D64" s="138" t="s">
        <v>377</v>
      </c>
      <c r="E64" s="138" t="s">
        <v>489</v>
      </c>
      <c r="F64" s="138" t="s">
        <v>490</v>
      </c>
      <c r="G64" s="152"/>
    </row>
    <row r="65" spans="1:7" s="153" customFormat="1" ht="39" customHeight="1">
      <c r="A65" s="139">
        <v>392</v>
      </c>
      <c r="B65" s="138" t="s">
        <v>265</v>
      </c>
      <c r="C65" s="138" t="s">
        <v>367</v>
      </c>
      <c r="D65" s="138" t="s">
        <v>377</v>
      </c>
      <c r="E65" s="138" t="s">
        <v>491</v>
      </c>
      <c r="F65" s="138" t="s">
        <v>492</v>
      </c>
      <c r="G65" s="152"/>
    </row>
    <row r="66" spans="1:7" s="153" customFormat="1" ht="50.25" customHeight="1">
      <c r="A66" s="139">
        <v>393</v>
      </c>
      <c r="B66" s="138" t="s">
        <v>266</v>
      </c>
      <c r="C66" s="138" t="s">
        <v>403</v>
      </c>
      <c r="D66" s="138" t="s">
        <v>463</v>
      </c>
      <c r="E66" s="138" t="s">
        <v>421</v>
      </c>
      <c r="F66" s="138" t="s">
        <v>421</v>
      </c>
      <c r="G66" s="152"/>
    </row>
    <row r="67" spans="1:7" s="153" customFormat="1" ht="39" customHeight="1">
      <c r="A67" s="139">
        <v>396</v>
      </c>
      <c r="B67" s="138" t="s">
        <v>493</v>
      </c>
      <c r="C67" s="138" t="s">
        <v>437</v>
      </c>
      <c r="D67" s="138" t="s">
        <v>494</v>
      </c>
      <c r="E67" s="138" t="s">
        <v>495</v>
      </c>
      <c r="F67" s="138" t="s">
        <v>495</v>
      </c>
      <c r="G67" s="152"/>
    </row>
    <row r="68" spans="1:7" s="153" customFormat="1" ht="39" customHeight="1">
      <c r="A68" s="139" t="s">
        <v>496</v>
      </c>
      <c r="B68" s="138" t="s">
        <v>272</v>
      </c>
      <c r="C68" s="138" t="s">
        <v>403</v>
      </c>
      <c r="D68" s="138" t="s">
        <v>381</v>
      </c>
      <c r="E68" s="138" t="s">
        <v>497</v>
      </c>
      <c r="F68" s="138" t="s">
        <v>466</v>
      </c>
      <c r="G68" s="152"/>
    </row>
    <row r="69" spans="1:7" s="153" customFormat="1" ht="38.25" customHeight="1">
      <c r="A69" s="139">
        <v>405</v>
      </c>
      <c r="B69" s="156">
        <v>38393</v>
      </c>
      <c r="C69" s="138" t="s">
        <v>403</v>
      </c>
      <c r="D69" s="138" t="s">
        <v>368</v>
      </c>
      <c r="E69" s="138" t="s">
        <v>498</v>
      </c>
      <c r="F69" s="138" t="s">
        <v>498</v>
      </c>
      <c r="G69" s="152"/>
    </row>
    <row r="70" spans="1:7" s="153" customFormat="1" ht="33.75">
      <c r="A70" s="150">
        <v>410</v>
      </c>
      <c r="B70" s="157">
        <v>38454</v>
      </c>
      <c r="C70" s="158" t="s">
        <v>403</v>
      </c>
      <c r="D70" s="158" t="s">
        <v>463</v>
      </c>
      <c r="E70" s="158" t="s">
        <v>421</v>
      </c>
      <c r="F70" s="158" t="s">
        <v>421</v>
      </c>
      <c r="G70" s="152"/>
    </row>
    <row r="71" spans="1:7" s="153" customFormat="1" ht="39" customHeight="1">
      <c r="A71" s="139">
        <v>412</v>
      </c>
      <c r="B71" s="156">
        <v>38470</v>
      </c>
      <c r="C71" s="138" t="s">
        <v>398</v>
      </c>
      <c r="D71" s="138" t="s">
        <v>499</v>
      </c>
      <c r="E71" s="138" t="s">
        <v>500</v>
      </c>
      <c r="F71" s="138" t="s">
        <v>500</v>
      </c>
      <c r="G71" s="152"/>
    </row>
    <row r="72" spans="1:7" s="153" customFormat="1" ht="39" customHeight="1">
      <c r="A72" s="139">
        <v>414</v>
      </c>
      <c r="B72" s="156">
        <v>38498</v>
      </c>
      <c r="C72" s="138" t="s">
        <v>437</v>
      </c>
      <c r="D72" s="138" t="s">
        <v>501</v>
      </c>
      <c r="E72" s="138" t="s">
        <v>502</v>
      </c>
      <c r="F72" s="138" t="s">
        <v>502</v>
      </c>
      <c r="G72" s="152"/>
    </row>
    <row r="73" spans="1:7" s="153" customFormat="1" ht="39" customHeight="1">
      <c r="A73" s="139">
        <v>420</v>
      </c>
      <c r="B73" s="156">
        <v>38526</v>
      </c>
      <c r="C73" s="138" t="s">
        <v>380</v>
      </c>
      <c r="D73" s="138" t="s">
        <v>368</v>
      </c>
      <c r="E73" s="138" t="s">
        <v>385</v>
      </c>
      <c r="F73" s="138" t="s">
        <v>385</v>
      </c>
      <c r="G73" s="152"/>
    </row>
    <row r="74" spans="1:7" s="153" customFormat="1" ht="39" customHeight="1">
      <c r="A74" s="139">
        <v>424</v>
      </c>
      <c r="B74" s="156">
        <v>38553</v>
      </c>
      <c r="C74" s="156" t="s">
        <v>374</v>
      </c>
      <c r="D74" s="151" t="s">
        <v>429</v>
      </c>
      <c r="E74" s="151" t="s">
        <v>430</v>
      </c>
      <c r="F74" s="151" t="s">
        <v>431</v>
      </c>
      <c r="G74" s="152"/>
    </row>
    <row r="75" spans="1:7" s="153" customFormat="1" ht="39" customHeight="1">
      <c r="A75" s="139" t="s">
        <v>503</v>
      </c>
      <c r="B75" s="156">
        <v>38559</v>
      </c>
      <c r="C75" s="138" t="s">
        <v>616</v>
      </c>
      <c r="D75" s="138" t="s">
        <v>381</v>
      </c>
      <c r="E75" s="138" t="s">
        <v>504</v>
      </c>
      <c r="F75" s="138" t="s">
        <v>504</v>
      </c>
      <c r="G75" s="152"/>
    </row>
    <row r="76" spans="1:7" s="153" customFormat="1" ht="39" customHeight="1">
      <c r="A76" s="139">
        <v>430</v>
      </c>
      <c r="B76" s="156">
        <v>38576</v>
      </c>
      <c r="C76" s="156" t="s">
        <v>374</v>
      </c>
      <c r="D76" s="138" t="s">
        <v>505</v>
      </c>
      <c r="E76" s="138" t="s">
        <v>506</v>
      </c>
      <c r="F76" s="138" t="s">
        <v>431</v>
      </c>
      <c r="G76" s="152"/>
    </row>
    <row r="77" spans="1:7" s="153" customFormat="1" ht="39" customHeight="1">
      <c r="A77" s="139">
        <v>436</v>
      </c>
      <c r="B77" s="156">
        <v>38638</v>
      </c>
      <c r="C77" s="138" t="s">
        <v>437</v>
      </c>
      <c r="D77" s="138" t="s">
        <v>445</v>
      </c>
      <c r="E77" s="138" t="s">
        <v>446</v>
      </c>
      <c r="F77" s="138" t="s">
        <v>447</v>
      </c>
      <c r="G77" s="152"/>
    </row>
    <row r="78" spans="1:7" s="153" customFormat="1" ht="39" customHeight="1">
      <c r="A78" s="139" t="s">
        <v>610</v>
      </c>
      <c r="B78" s="156">
        <v>38649</v>
      </c>
      <c r="C78" s="138" t="s">
        <v>403</v>
      </c>
      <c r="D78" s="138" t="s">
        <v>381</v>
      </c>
      <c r="E78" s="138" t="s">
        <v>507</v>
      </c>
      <c r="F78" s="138" t="s">
        <v>466</v>
      </c>
      <c r="G78" s="152"/>
    </row>
    <row r="79" spans="1:7" s="153" customFormat="1" ht="51" customHeight="1">
      <c r="A79" s="139">
        <v>441</v>
      </c>
      <c r="B79" s="156">
        <v>38673</v>
      </c>
      <c r="C79" s="138" t="s">
        <v>437</v>
      </c>
      <c r="D79" s="158" t="s">
        <v>463</v>
      </c>
      <c r="E79" s="158" t="s">
        <v>421</v>
      </c>
      <c r="F79" s="158" t="s">
        <v>421</v>
      </c>
      <c r="G79" s="152"/>
    </row>
    <row r="80" spans="1:7" s="153" customFormat="1" ht="31.5" customHeight="1">
      <c r="A80" s="139">
        <v>442</v>
      </c>
      <c r="B80" s="156">
        <v>38677</v>
      </c>
      <c r="C80" s="138" t="s">
        <v>398</v>
      </c>
      <c r="D80" s="138" t="s">
        <v>508</v>
      </c>
      <c r="E80" s="138" t="s">
        <v>509</v>
      </c>
      <c r="F80" s="138" t="s">
        <v>509</v>
      </c>
      <c r="G80" s="152"/>
    </row>
    <row r="81" spans="1:7" s="153" customFormat="1" ht="99" customHeight="1">
      <c r="A81" s="139">
        <v>449</v>
      </c>
      <c r="B81" s="156">
        <v>38716</v>
      </c>
      <c r="C81" s="138" t="s">
        <v>367</v>
      </c>
      <c r="D81" s="138" t="s">
        <v>377</v>
      </c>
      <c r="E81" s="159" t="s">
        <v>510</v>
      </c>
      <c r="F81" s="138" t="s">
        <v>511</v>
      </c>
      <c r="G81" s="152"/>
    </row>
    <row r="82" spans="1:7" s="153" customFormat="1" ht="34.5" customHeight="1">
      <c r="A82" s="139" t="s">
        <v>587</v>
      </c>
      <c r="B82" s="156">
        <v>38734</v>
      </c>
      <c r="C82" s="138" t="s">
        <v>398</v>
      </c>
      <c r="D82" s="138" t="s">
        <v>433</v>
      </c>
      <c r="E82" s="138" t="s">
        <v>464</v>
      </c>
      <c r="F82" s="138" t="s">
        <v>435</v>
      </c>
      <c r="G82" s="152"/>
    </row>
    <row r="83" spans="1:7" s="153" customFormat="1" ht="42" customHeight="1">
      <c r="A83" s="139">
        <v>455</v>
      </c>
      <c r="B83" s="156">
        <v>38769</v>
      </c>
      <c r="C83" s="138" t="s">
        <v>620</v>
      </c>
      <c r="D83" s="138" t="s">
        <v>512</v>
      </c>
      <c r="E83" s="138" t="s">
        <v>513</v>
      </c>
      <c r="F83" s="138" t="s">
        <v>513</v>
      </c>
      <c r="G83" s="152"/>
    </row>
    <row r="84" spans="1:7" s="153" customFormat="1" ht="44.25" customHeight="1">
      <c r="A84" s="139">
        <v>458</v>
      </c>
      <c r="B84" s="156">
        <v>38792</v>
      </c>
      <c r="C84" s="158" t="s">
        <v>668</v>
      </c>
      <c r="D84" s="138" t="s">
        <v>463</v>
      </c>
      <c r="E84" s="158" t="s">
        <v>421</v>
      </c>
      <c r="F84" s="158" t="s">
        <v>421</v>
      </c>
      <c r="G84" s="152"/>
    </row>
    <row r="85" spans="1:7" s="153" customFormat="1" ht="34.5" customHeight="1">
      <c r="A85" s="139">
        <v>460</v>
      </c>
      <c r="B85" s="156">
        <v>38812</v>
      </c>
      <c r="C85" s="138" t="s">
        <v>380</v>
      </c>
      <c r="D85" s="138" t="s">
        <v>381</v>
      </c>
      <c r="E85" s="138" t="s">
        <v>459</v>
      </c>
      <c r="F85" s="138" t="s">
        <v>459</v>
      </c>
      <c r="G85" s="152"/>
    </row>
    <row r="86" spans="1:7" s="153" customFormat="1" ht="50.25" customHeight="1">
      <c r="A86" s="139">
        <v>462</v>
      </c>
      <c r="B86" s="156">
        <v>38818</v>
      </c>
      <c r="C86" s="138" t="s">
        <v>398</v>
      </c>
      <c r="D86" s="138" t="s">
        <v>514</v>
      </c>
      <c r="E86" s="138" t="s">
        <v>515</v>
      </c>
      <c r="F86" s="138" t="s">
        <v>516</v>
      </c>
      <c r="G86" s="152"/>
    </row>
    <row r="87" spans="1:7" s="153" customFormat="1" ht="50.25" customHeight="1">
      <c r="A87" s="139">
        <v>471</v>
      </c>
      <c r="B87" s="156">
        <v>38960</v>
      </c>
      <c r="C87" s="138" t="s">
        <v>398</v>
      </c>
      <c r="D87" s="138" t="s">
        <v>517</v>
      </c>
      <c r="E87" s="138" t="s">
        <v>518</v>
      </c>
      <c r="F87" s="138" t="s">
        <v>518</v>
      </c>
      <c r="G87" s="152"/>
    </row>
    <row r="88" spans="1:7" s="153" customFormat="1" ht="50.25" customHeight="1">
      <c r="A88" s="139">
        <v>472</v>
      </c>
      <c r="B88" s="156">
        <v>38973</v>
      </c>
      <c r="C88" s="138" t="s">
        <v>616</v>
      </c>
      <c r="D88" s="151" t="s">
        <v>420</v>
      </c>
      <c r="E88" s="151" t="s">
        <v>421</v>
      </c>
      <c r="F88" s="151" t="s">
        <v>421</v>
      </c>
      <c r="G88" s="152"/>
    </row>
    <row r="89" spans="1:7" s="153" customFormat="1" ht="50.25" customHeight="1">
      <c r="A89" s="139">
        <v>473</v>
      </c>
      <c r="B89" s="156">
        <v>38986</v>
      </c>
      <c r="C89" s="138" t="s">
        <v>398</v>
      </c>
      <c r="D89" s="138" t="s">
        <v>519</v>
      </c>
      <c r="E89" s="138" t="s">
        <v>520</v>
      </c>
      <c r="F89" s="138" t="s">
        <v>520</v>
      </c>
      <c r="G89" s="152"/>
    </row>
    <row r="90" spans="1:7" s="153" customFormat="1" ht="50.25" customHeight="1">
      <c r="A90" s="139">
        <v>486</v>
      </c>
      <c r="B90" s="156" t="s">
        <v>540</v>
      </c>
      <c r="C90" s="138" t="s">
        <v>616</v>
      </c>
      <c r="D90" s="138" t="s">
        <v>381</v>
      </c>
      <c r="E90" s="138" t="s">
        <v>542</v>
      </c>
      <c r="F90" s="138" t="s">
        <v>542</v>
      </c>
      <c r="G90" s="152"/>
    </row>
    <row r="91" spans="1:7" s="153" customFormat="1" ht="50.25" customHeight="1">
      <c r="A91" s="139" t="s">
        <v>609</v>
      </c>
      <c r="B91" s="156" t="s">
        <v>537</v>
      </c>
      <c r="C91" s="138" t="s">
        <v>403</v>
      </c>
      <c r="D91" s="138" t="s">
        <v>381</v>
      </c>
      <c r="E91" s="138" t="s">
        <v>507</v>
      </c>
      <c r="F91" s="138" t="s">
        <v>466</v>
      </c>
      <c r="G91" s="152"/>
    </row>
    <row r="92" spans="1:7" s="153" customFormat="1" ht="50.25" customHeight="1">
      <c r="A92" s="139" t="s">
        <v>599</v>
      </c>
      <c r="B92" s="156" t="s">
        <v>546</v>
      </c>
      <c r="C92" s="138" t="s">
        <v>398</v>
      </c>
      <c r="D92" s="138" t="s">
        <v>478</v>
      </c>
      <c r="E92" s="138" t="s">
        <v>479</v>
      </c>
      <c r="F92" s="138" t="s">
        <v>480</v>
      </c>
      <c r="G92" s="152"/>
    </row>
    <row r="93" spans="1:7" s="153" customFormat="1" ht="50.25" customHeight="1">
      <c r="A93" s="139" t="s">
        <v>636</v>
      </c>
      <c r="B93" s="156" t="s">
        <v>552</v>
      </c>
      <c r="C93" s="138" t="s">
        <v>380</v>
      </c>
      <c r="D93" s="138" t="s">
        <v>381</v>
      </c>
      <c r="E93" s="138" t="s">
        <v>459</v>
      </c>
      <c r="F93" s="138" t="s">
        <v>459</v>
      </c>
      <c r="G93" s="152"/>
    </row>
    <row r="94" spans="1:7" s="153" customFormat="1" ht="50.25" customHeight="1">
      <c r="A94" s="139">
        <v>496</v>
      </c>
      <c r="B94" s="156" t="s">
        <v>553</v>
      </c>
      <c r="C94" s="138" t="s">
        <v>398</v>
      </c>
      <c r="D94" s="138" t="s">
        <v>555</v>
      </c>
      <c r="E94" s="138" t="s">
        <v>573</v>
      </c>
      <c r="F94" s="138" t="s">
        <v>564</v>
      </c>
      <c r="G94" s="152"/>
    </row>
    <row r="95" spans="1:7" s="153" customFormat="1" ht="50.25" customHeight="1">
      <c r="A95" s="139" t="s">
        <v>588</v>
      </c>
      <c r="B95" s="156" t="s">
        <v>554</v>
      </c>
      <c r="C95" s="138" t="s">
        <v>398</v>
      </c>
      <c r="D95" s="138" t="s">
        <v>556</v>
      </c>
      <c r="E95" s="124" t="s">
        <v>434</v>
      </c>
      <c r="F95" s="138" t="s">
        <v>435</v>
      </c>
      <c r="G95" s="152"/>
    </row>
    <row r="96" spans="1:7" s="153" customFormat="1" ht="50.25" customHeight="1">
      <c r="A96" s="139">
        <v>501</v>
      </c>
      <c r="B96" s="156" t="s">
        <v>576</v>
      </c>
      <c r="C96" s="138" t="s">
        <v>367</v>
      </c>
      <c r="D96" s="138" t="s">
        <v>377</v>
      </c>
      <c r="E96" s="138" t="s">
        <v>579</v>
      </c>
      <c r="F96" s="138" t="s">
        <v>511</v>
      </c>
      <c r="G96" s="152"/>
    </row>
    <row r="97" spans="1:7" s="153" customFormat="1" ht="50.25" customHeight="1">
      <c r="A97" s="139" t="s">
        <v>600</v>
      </c>
      <c r="B97" s="156" t="s">
        <v>554</v>
      </c>
      <c r="C97" s="138" t="s">
        <v>398</v>
      </c>
      <c r="D97" s="138" t="s">
        <v>478</v>
      </c>
      <c r="E97" s="138" t="s">
        <v>479</v>
      </c>
      <c r="F97" s="138" t="s">
        <v>480</v>
      </c>
      <c r="G97" s="168"/>
    </row>
    <row r="98" spans="1:7" s="153" customFormat="1" ht="50.25" customHeight="1">
      <c r="A98" s="139">
        <v>510</v>
      </c>
      <c r="B98" s="156" t="s">
        <v>589</v>
      </c>
      <c r="C98" s="138" t="s">
        <v>380</v>
      </c>
      <c r="D98" s="138" t="s">
        <v>381</v>
      </c>
      <c r="E98" s="138" t="s">
        <v>385</v>
      </c>
      <c r="F98" s="138" t="s">
        <v>385</v>
      </c>
      <c r="G98" s="168"/>
    </row>
    <row r="99" spans="1:7" s="153" customFormat="1" ht="50.25" customHeight="1">
      <c r="A99" s="139">
        <v>511</v>
      </c>
      <c r="B99" s="156" t="s">
        <v>594</v>
      </c>
      <c r="C99" s="138" t="s">
        <v>437</v>
      </c>
      <c r="D99" s="138" t="s">
        <v>445</v>
      </c>
      <c r="E99" s="138" t="s">
        <v>446</v>
      </c>
      <c r="F99" s="138" t="s">
        <v>447</v>
      </c>
      <c r="G99" s="168"/>
    </row>
    <row r="100" spans="1:7" s="153" customFormat="1" ht="50.25" customHeight="1">
      <c r="A100" s="139">
        <v>514</v>
      </c>
      <c r="B100" s="156" t="s">
        <v>601</v>
      </c>
      <c r="C100" s="138" t="s">
        <v>437</v>
      </c>
      <c r="D100" s="138" t="s">
        <v>638</v>
      </c>
      <c r="E100" s="138"/>
      <c r="F100" s="138" t="s">
        <v>166</v>
      </c>
      <c r="G100" s="168"/>
    </row>
    <row r="101" spans="1:7" s="153" customFormat="1" ht="50.25" customHeight="1">
      <c r="A101" s="139" t="s">
        <v>635</v>
      </c>
      <c r="B101" s="156" t="s">
        <v>611</v>
      </c>
      <c r="C101" s="138" t="s">
        <v>380</v>
      </c>
      <c r="D101" s="138" t="s">
        <v>381</v>
      </c>
      <c r="E101" s="138" t="s">
        <v>504</v>
      </c>
      <c r="F101" s="138" t="s">
        <v>504</v>
      </c>
      <c r="G101" s="168"/>
    </row>
    <row r="102" spans="1:7" s="153" customFormat="1" ht="50.25" customHeight="1">
      <c r="A102" s="139">
        <v>519</v>
      </c>
      <c r="B102" s="156" t="s">
        <v>612</v>
      </c>
      <c r="C102" s="138" t="s">
        <v>398</v>
      </c>
      <c r="D102" s="138" t="s">
        <v>501</v>
      </c>
      <c r="E102" s="138" t="s">
        <v>502</v>
      </c>
      <c r="F102" s="138" t="s">
        <v>502</v>
      </c>
      <c r="G102" s="168"/>
    </row>
    <row r="103" spans="1:7" s="153" customFormat="1" ht="50.25" customHeight="1">
      <c r="A103" s="139">
        <v>523</v>
      </c>
      <c r="B103" s="156" t="s">
        <v>615</v>
      </c>
      <c r="C103" s="138" t="s">
        <v>616</v>
      </c>
      <c r="D103" s="138" t="s">
        <v>381</v>
      </c>
      <c r="E103" s="138" t="s">
        <v>542</v>
      </c>
      <c r="F103" s="138" t="s">
        <v>542</v>
      </c>
      <c r="G103" s="168"/>
    </row>
    <row r="104" spans="1:7" s="153" customFormat="1" ht="50.25" customHeight="1">
      <c r="A104" s="139">
        <v>524</v>
      </c>
      <c r="B104" s="156" t="s">
        <v>626</v>
      </c>
      <c r="C104" s="138" t="s">
        <v>398</v>
      </c>
      <c r="D104" s="138" t="s">
        <v>555</v>
      </c>
      <c r="E104" s="138" t="s">
        <v>573</v>
      </c>
      <c r="F104" s="138" t="s">
        <v>564</v>
      </c>
      <c r="G104" s="168"/>
    </row>
    <row r="105" spans="1:7" s="153" customFormat="1" ht="50.25" customHeight="1">
      <c r="A105" s="139">
        <v>536</v>
      </c>
      <c r="B105" s="156" t="s">
        <v>629</v>
      </c>
      <c r="C105" s="138" t="s">
        <v>437</v>
      </c>
      <c r="D105" s="138" t="s">
        <v>381</v>
      </c>
      <c r="E105" s="138" t="s">
        <v>633</v>
      </c>
      <c r="F105" s="138" t="s">
        <v>504</v>
      </c>
      <c r="G105" s="168"/>
    </row>
    <row r="106" spans="1:7" s="153" customFormat="1" ht="50.25" customHeight="1">
      <c r="A106" s="139">
        <v>554</v>
      </c>
      <c r="B106" s="156" t="s">
        <v>644</v>
      </c>
      <c r="C106" s="138" t="s">
        <v>398</v>
      </c>
      <c r="D106" s="138" t="s">
        <v>648</v>
      </c>
      <c r="E106" s="138" t="s">
        <v>649</v>
      </c>
      <c r="F106" s="138" t="s">
        <v>118</v>
      </c>
      <c r="G106" s="168"/>
    </row>
    <row r="107" spans="1:7" s="153" customFormat="1" ht="50.25" customHeight="1">
      <c r="A107" s="139">
        <v>557</v>
      </c>
      <c r="B107" s="156" t="s">
        <v>650</v>
      </c>
      <c r="C107" s="138" t="s">
        <v>367</v>
      </c>
      <c r="D107" s="138" t="s">
        <v>377</v>
      </c>
      <c r="E107" s="138" t="s">
        <v>654</v>
      </c>
      <c r="F107" s="138" t="s">
        <v>655</v>
      </c>
      <c r="G107" s="168"/>
    </row>
    <row r="108" spans="1:7" s="153" customFormat="1" ht="50.25" customHeight="1">
      <c r="A108" s="139">
        <v>571</v>
      </c>
      <c r="B108" s="156" t="s">
        <v>669</v>
      </c>
      <c r="C108" s="138" t="s">
        <v>398</v>
      </c>
      <c r="D108" s="138" t="s">
        <v>670</v>
      </c>
      <c r="E108" s="138" t="s">
        <v>671</v>
      </c>
      <c r="F108" s="138" t="s">
        <v>671</v>
      </c>
      <c r="G108" s="168"/>
    </row>
    <row r="109" spans="1:7" s="153" customFormat="1" ht="50.25" customHeight="1">
      <c r="A109" s="139">
        <v>582</v>
      </c>
      <c r="B109" s="156" t="s">
        <v>678</v>
      </c>
      <c r="C109" s="138" t="s">
        <v>380</v>
      </c>
      <c r="D109" s="138" t="s">
        <v>381</v>
      </c>
      <c r="E109" s="138" t="s">
        <v>385</v>
      </c>
      <c r="F109" s="138" t="s">
        <v>385</v>
      </c>
      <c r="G109" s="152"/>
    </row>
    <row r="110" spans="1:7" s="153" customFormat="1" ht="50.25" customHeight="1">
      <c r="A110" s="139" t="s">
        <v>700</v>
      </c>
      <c r="B110" s="156" t="s">
        <v>681</v>
      </c>
      <c r="C110" s="138" t="s">
        <v>380</v>
      </c>
      <c r="D110" s="138" t="s">
        <v>381</v>
      </c>
      <c r="E110" s="138" t="s">
        <v>504</v>
      </c>
      <c r="F110" s="138" t="s">
        <v>504</v>
      </c>
      <c r="G110" s="152"/>
    </row>
    <row r="111" spans="1:7" s="153" customFormat="1" ht="50.25" customHeight="1">
      <c r="A111" s="139">
        <v>602</v>
      </c>
      <c r="B111" s="156" t="s">
        <v>702</v>
      </c>
      <c r="C111" s="138" t="s">
        <v>398</v>
      </c>
      <c r="D111" s="138" t="s">
        <v>433</v>
      </c>
      <c r="E111" s="138" t="s">
        <v>703</v>
      </c>
      <c r="F111" s="138" t="s">
        <v>435</v>
      </c>
      <c r="G111" s="168"/>
    </row>
    <row r="112" spans="1:7" s="153" customFormat="1" ht="50.25" customHeight="1">
      <c r="A112" s="139">
        <v>607</v>
      </c>
      <c r="B112" s="156" t="s">
        <v>704</v>
      </c>
      <c r="C112" s="138" t="s">
        <v>437</v>
      </c>
      <c r="D112" s="138" t="s">
        <v>706</v>
      </c>
      <c r="E112" s="138" t="s">
        <v>707</v>
      </c>
      <c r="F112" s="138" t="s">
        <v>707</v>
      </c>
      <c r="G112" s="152"/>
    </row>
    <row r="113" spans="1:7" s="153" customFormat="1" ht="50.25" customHeight="1">
      <c r="A113" s="139">
        <v>612</v>
      </c>
      <c r="B113" s="156" t="s">
        <v>716</v>
      </c>
      <c r="C113" s="138" t="s">
        <v>398</v>
      </c>
      <c r="D113" s="138" t="s">
        <v>719</v>
      </c>
      <c r="E113" s="138" t="s">
        <v>509</v>
      </c>
      <c r="F113" s="138" t="s">
        <v>509</v>
      </c>
      <c r="G113" s="152"/>
    </row>
    <row r="114" spans="1:7" s="153" customFormat="1" ht="13.5" customHeight="1">
      <c r="A114" s="150"/>
      <c r="B114" s="157"/>
      <c r="C114" s="151"/>
      <c r="D114" s="151"/>
      <c r="E114" s="151"/>
      <c r="F114" s="151"/>
      <c r="G114" s="152"/>
    </row>
    <row r="115" spans="1:7" s="153" customFormat="1" ht="12.75" customHeight="1">
      <c r="A115" s="160" t="s">
        <v>521</v>
      </c>
      <c r="B115" s="161" t="s">
        <v>522</v>
      </c>
      <c r="E115" s="136"/>
      <c r="G115" s="152"/>
    </row>
    <row r="116" spans="1:7" s="153" customFormat="1" ht="12.75" customHeight="1">
      <c r="A116" s="160" t="s">
        <v>523</v>
      </c>
      <c r="B116" s="153" t="s">
        <v>381</v>
      </c>
      <c r="E116" s="151"/>
      <c r="G116" s="152"/>
    </row>
    <row r="117" spans="1:7" s="153" customFormat="1" ht="12.75" customHeight="1">
      <c r="A117" s="160" t="s">
        <v>524</v>
      </c>
      <c r="B117" s="161" t="s">
        <v>368</v>
      </c>
      <c r="G117" s="152"/>
    </row>
    <row r="118" spans="1:7" s="153" customFormat="1" ht="12.75" customHeight="1">
      <c r="A118" s="160" t="s">
        <v>525</v>
      </c>
      <c r="B118" s="153" t="s">
        <v>526</v>
      </c>
      <c r="G118" s="152"/>
    </row>
    <row r="119" spans="1:7" s="153" customFormat="1" ht="12.75" customHeight="1">
      <c r="A119" s="160" t="s">
        <v>527</v>
      </c>
      <c r="B119" s="153" t="s">
        <v>528</v>
      </c>
      <c r="G119" s="152"/>
    </row>
    <row r="120" spans="1:7" s="153" customFormat="1" ht="12.75" customHeight="1">
      <c r="A120" s="160" t="s">
        <v>529</v>
      </c>
      <c r="B120" s="153" t="s">
        <v>530</v>
      </c>
      <c r="G120" s="152"/>
    </row>
    <row r="121" spans="1:7" s="153" customFormat="1" ht="12.75" customHeight="1">
      <c r="A121" s="160" t="s">
        <v>585</v>
      </c>
      <c r="B121" s="153" t="s">
        <v>586</v>
      </c>
      <c r="G121" s="152"/>
    </row>
    <row r="122" spans="1:7" s="153" customFormat="1" ht="12.75" customHeight="1">
      <c r="A122" s="160" t="s">
        <v>597</v>
      </c>
      <c r="B122" s="153" t="s">
        <v>598</v>
      </c>
      <c r="G122" s="152"/>
    </row>
    <row r="123" spans="1:7" s="153" customFormat="1" ht="12.75" customHeight="1">
      <c r="A123" s="160" t="s">
        <v>607</v>
      </c>
      <c r="B123" s="153" t="s">
        <v>608</v>
      </c>
      <c r="G123" s="152"/>
    </row>
    <row r="124" spans="1:7" s="153" customFormat="1" ht="12.75" customHeight="1">
      <c r="A124" s="160" t="s">
        <v>634</v>
      </c>
      <c r="B124" s="153" t="s">
        <v>701</v>
      </c>
      <c r="G124" s="152"/>
    </row>
    <row r="125" spans="1:7" s="153" customFormat="1" ht="12.75" customHeight="1">
      <c r="A125" s="160"/>
      <c r="G125" s="152"/>
    </row>
    <row r="126" spans="1:7" s="153" customFormat="1" ht="12.75" customHeight="1">
      <c r="A126" s="187" t="s">
        <v>531</v>
      </c>
      <c r="B126" s="187"/>
      <c r="C126" s="187"/>
      <c r="D126" s="187"/>
      <c r="E126" s="187"/>
      <c r="F126" s="187"/>
      <c r="G126" s="152"/>
    </row>
    <row r="127" spans="1:7" s="153" customFormat="1" ht="12.75" customHeight="1">
      <c r="A127" s="187"/>
      <c r="B127" s="187"/>
      <c r="C127" s="187"/>
      <c r="D127" s="187"/>
      <c r="E127" s="187"/>
      <c r="F127" s="187"/>
      <c r="G127" s="152"/>
    </row>
    <row r="128" spans="1:7" s="153" customFormat="1" ht="12.75" customHeight="1">
      <c r="A128" s="187"/>
      <c r="B128" s="187"/>
      <c r="C128" s="187"/>
      <c r="D128" s="187"/>
      <c r="E128" s="187"/>
      <c r="F128" s="187"/>
      <c r="G128" s="152"/>
    </row>
    <row r="129" spans="1:7" s="153" customFormat="1" ht="12.75" customHeight="1">
      <c r="A129" s="187"/>
      <c r="B129" s="187"/>
      <c r="C129" s="187"/>
      <c r="D129" s="187"/>
      <c r="E129" s="187"/>
      <c r="F129" s="187"/>
      <c r="G129" s="152"/>
    </row>
    <row r="130" spans="1:7" s="153" customFormat="1" ht="12.75" customHeight="1">
      <c r="A130" s="160"/>
      <c r="B130" s="160"/>
      <c r="G130" s="152"/>
    </row>
    <row r="131" spans="1:7" s="153" customFormat="1" ht="12.75" customHeight="1">
      <c r="A131" s="160"/>
      <c r="B131" s="160"/>
      <c r="G131" s="152"/>
    </row>
    <row r="132" spans="1:7" s="153" customFormat="1" ht="12.75" customHeight="1">
      <c r="A132" s="160"/>
      <c r="B132" s="160"/>
      <c r="C132" s="162"/>
      <c r="G132" s="152"/>
    </row>
    <row r="133" spans="1:7" s="153" customFormat="1" ht="12.75" customHeight="1">
      <c r="A133" s="160"/>
      <c r="B133" s="160"/>
      <c r="G133" s="152"/>
    </row>
    <row r="134" spans="1:7" s="153" customFormat="1" ht="12.75" customHeight="1">
      <c r="A134" s="160"/>
      <c r="B134" s="160"/>
      <c r="G134" s="152"/>
    </row>
    <row r="135" spans="1:7" s="153" customFormat="1" ht="12.75" customHeight="1">
      <c r="A135" s="160"/>
      <c r="B135" s="160"/>
      <c r="G135" s="152"/>
    </row>
    <row r="136" spans="1:7" s="153" customFormat="1" ht="12.75" customHeight="1">
      <c r="A136" s="160"/>
      <c r="B136" s="160"/>
      <c r="G136" s="152"/>
    </row>
    <row r="137" spans="1:7" s="153" customFormat="1" ht="12.75" customHeight="1">
      <c r="A137" s="160"/>
      <c r="B137" s="160"/>
      <c r="G137" s="152"/>
    </row>
    <row r="138" spans="1:7" s="153" customFormat="1" ht="12.75" customHeight="1">
      <c r="A138" s="160"/>
      <c r="B138" s="160"/>
      <c r="G138" s="152"/>
    </row>
    <row r="139" spans="1:7" s="153" customFormat="1" ht="12.75" customHeight="1">
      <c r="A139" s="160"/>
      <c r="B139" s="160"/>
      <c r="G139" s="152"/>
    </row>
    <row r="140" spans="1:7" s="153" customFormat="1" ht="12.75" customHeight="1">
      <c r="A140" s="160"/>
      <c r="B140" s="160"/>
      <c r="G140" s="152"/>
    </row>
    <row r="141" spans="1:7" s="153" customFormat="1" ht="12.75" customHeight="1">
      <c r="A141" s="160"/>
      <c r="B141" s="160"/>
      <c r="G141" s="152"/>
    </row>
    <row r="142" spans="1:7" s="153" customFormat="1" ht="12.75" customHeight="1">
      <c r="A142" s="160"/>
      <c r="B142" s="160"/>
      <c r="G142" s="152"/>
    </row>
    <row r="143" spans="1:7" s="153" customFormat="1" ht="12.75" customHeight="1">
      <c r="A143" s="160"/>
      <c r="B143" s="160"/>
      <c r="G143" s="152"/>
    </row>
    <row r="144" spans="1:7" s="153" customFormat="1" ht="12.75" customHeight="1">
      <c r="A144" s="160"/>
      <c r="B144" s="160"/>
      <c r="G144" s="152"/>
    </row>
    <row r="145" spans="1:7" s="153" customFormat="1" ht="12.75" customHeight="1">
      <c r="A145" s="160"/>
      <c r="B145" s="160"/>
      <c r="G145" s="152"/>
    </row>
    <row r="146" spans="1:7" s="153" customFormat="1" ht="12.75" customHeight="1">
      <c r="A146" s="160"/>
      <c r="B146" s="160"/>
      <c r="G146" s="152"/>
    </row>
    <row r="147" spans="1:7" s="153" customFormat="1" ht="12.75" customHeight="1">
      <c r="A147" s="160"/>
      <c r="B147" s="160"/>
      <c r="G147" s="152"/>
    </row>
    <row r="148" spans="1:7" s="153" customFormat="1" ht="12.75" customHeight="1">
      <c r="A148" s="160"/>
      <c r="B148" s="160"/>
      <c r="G148" s="152"/>
    </row>
    <row r="149" spans="1:7" s="153" customFormat="1" ht="12.75" customHeight="1">
      <c r="A149" s="160"/>
      <c r="B149" s="160"/>
      <c r="G149" s="152"/>
    </row>
    <row r="150" spans="1:7" s="153" customFormat="1" ht="12.75" customHeight="1">
      <c r="A150" s="160"/>
      <c r="B150" s="160"/>
      <c r="G150" s="152"/>
    </row>
    <row r="151" spans="1:7" s="153" customFormat="1" ht="12.75" customHeight="1">
      <c r="A151" s="160"/>
      <c r="B151" s="160"/>
      <c r="G151" s="152"/>
    </row>
    <row r="152" spans="1:7" s="153" customFormat="1" ht="12.75" customHeight="1">
      <c r="A152" s="160"/>
      <c r="B152" s="160"/>
      <c r="G152" s="152"/>
    </row>
    <row r="153" spans="1:7" s="153" customFormat="1" ht="12.75" customHeight="1">
      <c r="A153" s="160"/>
      <c r="B153" s="160"/>
      <c r="G153" s="152"/>
    </row>
    <row r="154" spans="1:7" s="153" customFormat="1" ht="12.75" customHeight="1">
      <c r="A154" s="160"/>
      <c r="B154" s="160"/>
      <c r="G154" s="152"/>
    </row>
    <row r="155" spans="1:7" s="153" customFormat="1" ht="12.75" customHeight="1">
      <c r="A155" s="160"/>
      <c r="B155" s="160"/>
      <c r="G155" s="152"/>
    </row>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sheetData>
  <mergeCells count="1">
    <mergeCell ref="A126:F129"/>
  </mergeCells>
  <printOptions/>
  <pageMargins left="0.75" right="0.75" top="1" bottom="1" header="0" footer="0"/>
  <pageSetup fitToHeight="7" fitToWidth="1" horizontalDpi="300" verticalDpi="3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pereda</dc:creator>
  <cp:keywords/>
  <dc:description/>
  <cp:lastModifiedBy>fmarin</cp:lastModifiedBy>
  <cp:lastPrinted>2009-09-15T18:57:55Z</cp:lastPrinted>
  <dcterms:created xsi:type="dcterms:W3CDTF">2001-01-06T19:47:03Z</dcterms:created>
  <dcterms:modified xsi:type="dcterms:W3CDTF">2009-10-09T19:46:04Z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2058</vt:i4>
  </property>
</Properties>
</file>