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<sst xmlns="http://schemas.openxmlformats.org/spreadsheetml/2006/main" count="239" uniqueCount="110">
  <si>
    <r>
      <t xml:space="preserve">ANÁLISIS DE INCUMPLIMIENTOS - </t>
    </r>
    <r>
      <rPr>
        <b/>
        <sz val="14"/>
        <color indexed="10"/>
        <rFont val="Calibri"/>
        <family val="2"/>
      </rPr>
      <t>AGOSTO 2011</t>
    </r>
  </si>
  <si>
    <t>Información en base a reporte estadístico CCLV - 206: Saldos y posiciones incumplidas - Contraparte Central y CCLV - 207: Saldos y posiciones incumplidas - Cámara de Compensación</t>
  </si>
  <si>
    <t>1 de 3</t>
  </si>
  <si>
    <t>otr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</si>
  <si>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</si>
  <si>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</si>
  <si>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</si>
  <si>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</si>
  <si>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</si>
  <si>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</si>
  <si>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</si>
  <si>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</si>
  <si>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</si>
  <si>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</si>
  <si>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</si>
  <si>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</si>
  <si>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</si>
  <si>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</si>
  <si>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</si>
  <si>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</si>
  <si>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</si>
  <si>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</si>
  <si>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</si>
  <si>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</si>
  <si>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</si>
  <si>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</si>
  <si>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</si>
  <si>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</si>
  <si>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</si>
  <si>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</si>
  <si>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</si>
  <si>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</si>
  <si>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- AGOSTO</t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</si>
  <si>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</si>
  <si>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</si>
  <si>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</si>
  <si>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</si>
  <si>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</si>
  <si>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</si>
  <si>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</si>
  <si>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</si>
  <si>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BICE</t>
  </si>
  <si>
    <t xml:space="preserve">Etchegaray S.A. Corredores de Bolsa </t>
  </si>
  <si>
    <t>SANTANDER</t>
  </si>
  <si>
    <t xml:space="preserve">Lira y Cía., Corredores de Bolsa Limitada </t>
  </si>
  <si>
    <t>MBI</t>
  </si>
  <si>
    <t xml:space="preserve">Finanzas y Negocios S.A. Corredores de Bolsa </t>
  </si>
  <si>
    <t>CORPCAP</t>
  </si>
  <si>
    <t xml:space="preserve">Munita, Cruzat y Claro S.A. Corredores de Bolsa </t>
  </si>
  <si>
    <t>LARRA</t>
  </si>
  <si>
    <t xml:space="preserve">CHG Corredores de Bolsa </t>
  </si>
  <si>
    <t>SECURITY</t>
  </si>
  <si>
    <t>(*)</t>
  </si>
  <si>
    <t>Itaú Chile Corredores de Bolsa Limitada</t>
  </si>
  <si>
    <t>DEUTSCHE</t>
  </si>
  <si>
    <t xml:space="preserve">Moneda Corredores de Bolsa Limitada </t>
  </si>
  <si>
    <t>PENTA</t>
  </si>
  <si>
    <t xml:space="preserve">K2 Corredores de Bolsa S.A. </t>
  </si>
  <si>
    <t>MERRILL</t>
  </si>
  <si>
    <t>J.P. Morgan Corredores de Bolsa SPA</t>
  </si>
  <si>
    <t>TANNER</t>
  </si>
  <si>
    <t xml:space="preserve">Euroamérica Corredores de Bolsa S.A. </t>
  </si>
  <si>
    <t>CONSORCIO</t>
  </si>
  <si>
    <t xml:space="preserve">Chile Market S.A. Corredores de Bolsa </t>
  </si>
  <si>
    <t>NEVASA</t>
  </si>
  <si>
    <t>BCI</t>
  </si>
  <si>
    <t>(*) Agentes de CCLV desde 06-06-2011</t>
  </si>
  <si>
    <t>CRUZDELSUR</t>
  </si>
  <si>
    <t>BANCHILE</t>
  </si>
  <si>
    <t>CBBEC</t>
  </si>
  <si>
    <t>CELFIN</t>
  </si>
  <si>
    <t>IM TRUST</t>
  </si>
  <si>
    <t>MOLINA</t>
  </si>
  <si>
    <t>VANTRUST</t>
  </si>
  <si>
    <t>BANESTADO</t>
  </si>
  <si>
    <t>GBM</t>
  </si>
  <si>
    <t>FIT</t>
  </si>
  <si>
    <t>LARRAGAR</t>
  </si>
  <si>
    <t>SCOTIA</t>
  </si>
  <si>
    <t>UGARTE</t>
  </si>
  <si>
    <t>VALENZUELA</t>
  </si>
  <si>
    <t>TOTAL</t>
  </si>
  <si>
    <t>3 de 3</t>
  </si>
  <si>
    <r>
      <t xml:space="preserve">INCUMPLIMIENTOS EN CONTRAPARTE CENTRAL - </t>
    </r>
    <r>
      <rPr>
        <b/>
        <sz val="12"/>
        <color indexed="10"/>
        <rFont val="Calibri"/>
        <family val="2"/>
      </rPr>
      <t>AGOSTO 2011</t>
    </r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</si>
  <si>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</si>
  <si>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</si>
  <si>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</si>
  <si>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</si>
  <si>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</si>
  <si>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</si>
  <si>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</si>
  <si>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</si>
  <si>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</si>
  <si>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</si>
  <si>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</si>
  <si>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</si>
  <si>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</si>
  <si>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r>
      <t xml:space="preserve">INCUMPLIMIENTOS EN CÁMARA DE COMPENSACIÓN - </t>
    </r>
    <r>
      <rPr>
        <b/>
        <sz val="12"/>
        <color indexed="10"/>
        <rFont val="Calibri"/>
        <family val="2"/>
      </rPr>
      <t>AGOSTO 2011</t>
    </r>
  </si>
  <si>
    <t>Agrupación PM</t>
  </si>
  <si>
    <t>Retiro de garantía</t>
  </si>
  <si>
    <t>B</t>
  </si>
  <si>
    <t>Agrupación PH</t>
  </si>
  <si>
    <t>Verificación</t>
  </si>
  <si>
    <t>Modificación de emisor</t>
  </si>
  <si>
    <t>N/A</t>
  </si>
  <si>
    <t>Falla emisión</t>
  </si>
  <si>
    <t>Extraordinario</t>
  </si>
  <si>
    <t>Atraso proceso pago</t>
  </si>
  <si>
    <t>CORPBANCA</t>
  </si>
  <si>
    <t>Motivos - Junio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</si>
</sst>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_-* #,##0.00_-;\-* #,##0.00_-;_-* &quot;-&quot;??_-;_-@_-"/>
    <numFmt numFmtId="167" formatCode="_-* #,##0_-;\-* #,##0_-;_-* &quot;-&quot;_-;_-@_-"/>
    <numFmt numFmtId="168" formatCode="_-&quot;$&quot;\ * #,##0_-;\-&quot;$&quot;\ * #,##0_-;_-&quot;$&quot;\ * &quot;-&quot;_-;_-@_-"/>
    <numFmt numFmtId="169" formatCode="dd/mm/yyyy;@"/>
    <numFmt numFmtId="170" formatCode="h:mm:ss;@"/>
    <numFmt numFmtId="171" formatCode="0.0%"/>
    <numFmt numFmtId="172" formatCode="[$-C0A]dddd\,\ dd&quot; de &quot;mmmm&quot; de &quot;yyyy"/>
    <numFmt numFmtId="173" formatCode="dd\-mm\-yy;@"/>
    <numFmt numFmtId="174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5.75"/>
      <name val="Arial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0" borderId="0" xfId="0" applyFont="1" applyAlignment="1">
      <alignment vertical="top"/>
    </xf>
    <xf numFmtId="0" fontId="21" fillId="0" borderId="0" xfId="0" applyFont="1" applyAlignment="1">
      <alignment horizontal="right"/>
    </xf>
    <xf numFmtId="0" fontId="25" fillId="0" borderId="0" xfId="0" applyFont="1" applyAlignment="1">
      <alignment vertical="top"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6" fillId="16" borderId="10" xfId="0" applyFont="1" applyFill="1" applyBorder="1" applyAlignment="1">
      <alignment horizontal="left"/>
    </xf>
    <xf numFmtId="0" fontId="26" fillId="16" borderId="10" xfId="0" applyFont="1" applyFill="1" applyBorder="1" applyAlignment="1">
      <alignment horizontal="center"/>
    </xf>
    <xf numFmtId="0" fontId="26" fillId="16" borderId="11" xfId="0" applyFont="1" applyFill="1" applyBorder="1" applyAlignment="1">
      <alignment horizontal="center"/>
    </xf>
    <xf numFmtId="0" fontId="26" fillId="16" borderId="12" xfId="0" applyFont="1" applyFill="1" applyBorder="1" applyAlignment="1">
      <alignment horizontal="center"/>
    </xf>
    <xf numFmtId="0" fontId="26" fillId="16" borderId="21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6" fillId="0" borderId="22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6" fillId="0" borderId="30" xfId="0" applyFont="1" applyBorder="1" applyAlignment="1">
      <alignment horizontal="center"/>
    </xf>
    <xf numFmtId="0" fontId="21" fillId="0" borderId="28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16" borderId="10" xfId="0" applyFont="1" applyFill="1" applyBorder="1" applyAlignment="1">
      <alignment/>
    </xf>
    <xf numFmtId="0" fontId="26" fillId="16" borderId="11" xfId="0" applyFont="1" applyFill="1" applyBorder="1" applyAlignment="1">
      <alignment/>
    </xf>
    <xf numFmtId="0" fontId="26" fillId="16" borderId="18" xfId="0" applyFont="1" applyFill="1" applyBorder="1" applyAlignment="1">
      <alignment horizontal="center"/>
    </xf>
    <xf numFmtId="0" fontId="26" fillId="16" borderId="19" xfId="0" applyFont="1" applyFill="1" applyBorder="1" applyAlignment="1">
      <alignment horizontal="center"/>
    </xf>
    <xf numFmtId="0" fontId="26" fillId="16" borderId="2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21" xfId="0" applyFont="1" applyBorder="1" applyAlignment="1">
      <alignment/>
    </xf>
    <xf numFmtId="0" fontId="26" fillId="0" borderId="3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33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171" fontId="26" fillId="0" borderId="29" xfId="56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5" fillId="0" borderId="24" xfId="0" applyFont="1" applyBorder="1" applyAlignment="1">
      <alignment/>
    </xf>
    <xf numFmtId="0" fontId="21" fillId="16" borderId="18" xfId="0" applyFont="1" applyFill="1" applyBorder="1" applyAlignment="1">
      <alignment/>
    </xf>
    <xf numFmtId="0" fontId="21" fillId="16" borderId="18" xfId="0" applyFont="1" applyFill="1" applyBorder="1" applyAlignment="1">
      <alignment horizontal="center"/>
    </xf>
    <xf numFmtId="0" fontId="21" fillId="16" borderId="19" xfId="0" applyFont="1" applyFill="1" applyBorder="1" applyAlignment="1">
      <alignment horizontal="center"/>
    </xf>
    <xf numFmtId="9" fontId="26" fillId="16" borderId="20" xfId="56" applyFont="1" applyFill="1" applyBorder="1" applyAlignment="1">
      <alignment horizontal="center"/>
    </xf>
    <xf numFmtId="0" fontId="28" fillId="0" borderId="13" xfId="0" applyFont="1" applyBorder="1" applyAlignment="1">
      <alignment horizontal="left"/>
    </xf>
    <xf numFmtId="173" fontId="21" fillId="0" borderId="18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 horizontal="center"/>
    </xf>
    <xf numFmtId="20" fontId="21" fillId="0" borderId="19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9" fillId="16" borderId="14" xfId="0" applyFont="1" applyFill="1" applyBorder="1" applyAlignment="1">
      <alignment horizontal="left"/>
    </xf>
    <xf numFmtId="0" fontId="29" fillId="16" borderId="15" xfId="0" applyFont="1" applyFill="1" applyBorder="1" applyAlignment="1">
      <alignment horizontal="center"/>
    </xf>
    <xf numFmtId="0" fontId="29" fillId="16" borderId="15" xfId="0" applyFont="1" applyFill="1" applyBorder="1" applyAlignment="1">
      <alignment/>
    </xf>
    <xf numFmtId="0" fontId="29" fillId="16" borderId="16" xfId="0" applyFont="1" applyFill="1" applyBorder="1" applyAlignment="1">
      <alignment horizontal="center"/>
    </xf>
    <xf numFmtId="173" fontId="21" fillId="0" borderId="27" xfId="0" applyNumberFormat="1" applyFont="1" applyBorder="1" applyAlignment="1">
      <alignment horizontal="center"/>
    </xf>
    <xf numFmtId="3" fontId="21" fillId="0" borderId="28" xfId="0" applyNumberFormat="1" applyFont="1" applyBorder="1" applyAlignment="1">
      <alignment/>
    </xf>
    <xf numFmtId="3" fontId="21" fillId="0" borderId="28" xfId="0" applyNumberFormat="1" applyFont="1" applyBorder="1" applyAlignment="1">
      <alignment horizontal="center"/>
    </xf>
    <xf numFmtId="20" fontId="21" fillId="0" borderId="28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173" fontId="21" fillId="0" borderId="34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/>
    </xf>
    <xf numFmtId="3" fontId="21" fillId="0" borderId="33" xfId="0" applyNumberFormat="1" applyFont="1" applyBorder="1" applyAlignment="1">
      <alignment horizontal="center"/>
    </xf>
    <xf numFmtId="20" fontId="21" fillId="0" borderId="33" xfId="0" applyNumberFormat="1" applyFont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5" xfId="0" applyFont="1" applyBorder="1" applyAlignment="1">
      <alignment horizontal="center"/>
    </xf>
    <xf numFmtId="173" fontId="21" fillId="0" borderId="34" xfId="0" applyNumberFormat="1" applyFont="1" applyFill="1" applyBorder="1" applyAlignment="1">
      <alignment horizontal="center"/>
    </xf>
    <xf numFmtId="3" fontId="21" fillId="0" borderId="33" xfId="0" applyNumberFormat="1" applyFont="1" applyFill="1" applyBorder="1" applyAlignment="1">
      <alignment/>
    </xf>
    <xf numFmtId="3" fontId="21" fillId="0" borderId="33" xfId="0" applyNumberFormat="1" applyFont="1" applyFill="1" applyBorder="1" applyAlignment="1">
      <alignment horizontal="center"/>
    </xf>
    <xf numFmtId="20" fontId="21" fillId="0" borderId="33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173" fontId="21" fillId="0" borderId="23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horizontal="center"/>
    </xf>
    <xf numFmtId="20" fontId="21" fillId="0" borderId="24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30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125"/>
          <c:y val="0.22375"/>
          <c:w val="0.63925"/>
          <c:h val="0.64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Incumplimientos'!$C$25:$E$25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4525"/>
          <c:y val="0.2225"/>
          <c:w val="0.6515"/>
          <c:h val="0.6445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Incumplimientos'!$G$25:$I$25</c:f>
              <c:numCache>
                <c:ptCount val="3"/>
                <c:pt idx="0">
                  <c:v>76</c:v>
                </c:pt>
                <c:pt idx="1">
                  <c:v>13</c:v>
                </c:pt>
                <c:pt idx="2">
                  <c:v>29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15"/>
          <c:y val="0.3365"/>
          <c:w val="0.7305"/>
          <c:h val="0.6205"/>
        </c:manualLayout>
      </c:layout>
      <c:pie3DChart>
        <c:varyColors val="1"/>
        <c:ser>
          <c:idx val="0"/>
          <c:order val="0"/>
          <c:tx>
            <c:strRef>
              <c:f>'1. Resúmen Incumplimientos'!$B$31</c:f>
              <c:strCache>
                <c:ptCount val="1"/>
                <c:pt idx="0">
                  <c:v>Motivos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Incumplimientos'!$B$32:$B$35</c:f>
              <c:strCache>
                <c:ptCount val="4"/>
                <c:pt idx="0">
                  <c:v>Liquidación con cliente</c:v>
                </c:pt>
                <c:pt idx="1">
                  <c:v>Emisión de instrumento</c:v>
                </c:pt>
                <c:pt idx="2">
                  <c:v>Incidente operacional</c:v>
                </c:pt>
                <c:pt idx="3">
                  <c:v>Sin información</c:v>
                </c:pt>
              </c:strCache>
            </c:strRef>
          </c:cat>
          <c:val>
            <c:numRef>
              <c:f>'1. Resúmen Incumplimientos'!$L$32:$L$35</c:f>
              <c:numCache>
                <c:ptCount val="4"/>
                <c:pt idx="0">
                  <c:v>101</c:v>
                </c:pt>
                <c:pt idx="1">
                  <c:v>5</c:v>
                </c:pt>
                <c:pt idx="2">
                  <c:v>3</c:v>
                </c:pt>
                <c:pt idx="3">
                  <c:v>20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6</xdr:row>
      <xdr:rowOff>28575</xdr:rowOff>
    </xdr:from>
    <xdr:to>
      <xdr:col>17</xdr:col>
      <xdr:colOff>742950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257175</xdr:colOff>
      <xdr:row>15</xdr:row>
      <xdr:rowOff>66675</xdr:rowOff>
    </xdr:from>
    <xdr:to>
      <xdr:col>18</xdr:col>
      <xdr:colOff>0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285750</xdr:colOff>
      <xdr:row>27</xdr:row>
      <xdr:rowOff>161925</xdr:rowOff>
    </xdr:from>
    <xdr:to>
      <xdr:col>18</xdr:col>
      <xdr:colOff>38100</xdr:colOff>
      <xdr:row>38</xdr:row>
      <xdr:rowOff>47625</xdr:rowOff>
    </xdr:to>
    <xdr:graphicFrame>
      <xdr:nvGraphicFramePr>
        <xdr:cNvPr id="3" name="Chart 3"/>
        <xdr:cNvGraphicFramePr/>
      </xdr:nvGraphicFramePr>
      <xdr:xfrm>
        <a:off x="6248400" y="5448300"/>
        <a:ext cx="432435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4"/>
  <sheetViews>
    <sheetView showGridLines="0" tabSelected="1" workbookViewId="0" topLeftCell="A1">
      <selection activeCell="B3" sqref="B3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ht="15">
      <c r="B3" s="5" t="s">
        <v>1</v>
      </c>
      <c r="R3" s="6" t="s">
        <v>2</v>
      </c>
    </row>
    <row r="4" spans="2:18" ht="15">
      <c r="B4" s="7"/>
      <c r="R4" s="6" t="s">
        <v>3</v>
      </c>
    </row>
    <row r="5" spans="2:18" ht="15.75" thickBot="1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ht="16.5" thickBot="1" thickTop="1"/>
    <row r="7" spans="3:11" ht="15.75" thickBot="1">
      <c r="C7" s="9" t="s">
        <v>5</v>
      </c>
      <c r="D7" s="10"/>
      <c r="E7" s="10"/>
      <c r="F7" s="10"/>
      <c r="G7" s="9" t="s">
        <v>6</v>
      </c>
      <c r="H7" s="10"/>
      <c r="I7" s="10"/>
      <c r="J7" s="11"/>
      <c r="K7" s="12"/>
    </row>
    <row r="8" spans="3:11" ht="15.75" thickBot="1">
      <c r="C8" s="13" t="s">
        <v>7</v>
      </c>
      <c r="D8" s="14" t="s">
        <v>8</v>
      </c>
      <c r="E8" s="14" t="s">
        <v>9</v>
      </c>
      <c r="F8" s="14" t="s">
        <v>10</v>
      </c>
      <c r="G8" s="13" t="s">
        <v>7</v>
      </c>
      <c r="H8" s="14" t="s">
        <v>8</v>
      </c>
      <c r="I8" s="14" t="s">
        <v>9</v>
      </c>
      <c r="J8" s="15" t="s">
        <v>10</v>
      </c>
      <c r="K8" s="16" t="s">
        <v>10</v>
      </c>
    </row>
    <row r="9" spans="2:11" ht="15">
      <c r="B9" s="17" t="s">
        <v>11</v>
      </c>
      <c r="C9" s="18">
        <v>1</v>
      </c>
      <c r="D9" s="19"/>
      <c r="E9" s="19"/>
      <c r="F9" s="20">
        <f aca="true" t="shared" si="0" ref="F9:F19">+SUM(C9:E9)</f>
        <v>1</v>
      </c>
      <c r="G9" s="18">
        <v>7</v>
      </c>
      <c r="H9" s="19">
        <v>1</v>
      </c>
      <c r="I9" s="19">
        <v>5</v>
      </c>
      <c r="J9" s="21">
        <f aca="true" t="shared" si="1" ref="J9:J19">+SUM(G9:I9)</f>
        <v>13</v>
      </c>
      <c r="K9" s="22">
        <f>+J9+F9</f>
        <v>14</v>
      </c>
    </row>
    <row r="10" spans="2:11" ht="15.75" thickBot="1">
      <c r="B10" s="23" t="s">
        <v>12</v>
      </c>
      <c r="C10" s="24"/>
      <c r="D10" s="25"/>
      <c r="E10" s="25"/>
      <c r="F10" s="26">
        <f t="shared" si="0"/>
        <v>0</v>
      </c>
      <c r="G10" s="24">
        <v>9</v>
      </c>
      <c r="H10" s="25">
        <v>2</v>
      </c>
      <c r="I10" s="25">
        <v>4</v>
      </c>
      <c r="J10" s="27">
        <f t="shared" si="1"/>
        <v>15</v>
      </c>
      <c r="K10" s="28">
        <f>+J10+F10</f>
        <v>15</v>
      </c>
    </row>
    <row r="11" spans="2:11" ht="15.75" thickBot="1">
      <c r="B11" s="29" t="s">
        <v>13</v>
      </c>
      <c r="C11" s="30">
        <f>+SUM(C9:C10)</f>
        <v>1</v>
      </c>
      <c r="D11" s="31">
        <f>+SUM(D9:D10)</f>
        <v>0</v>
      </c>
      <c r="E11" s="31">
        <f>+SUM(E9:E10)</f>
        <v>0</v>
      </c>
      <c r="F11" s="31">
        <f t="shared" si="0"/>
        <v>1</v>
      </c>
      <c r="G11" s="30">
        <f>+SUM(G9:G10)</f>
        <v>16</v>
      </c>
      <c r="H11" s="31">
        <f>+SUM(H9:H10)</f>
        <v>3</v>
      </c>
      <c r="I11" s="31">
        <f>+SUM(I9:I10)</f>
        <v>9</v>
      </c>
      <c r="J11" s="32">
        <f t="shared" si="1"/>
        <v>28</v>
      </c>
      <c r="K11" s="16">
        <f>+SUM(K9:K10)</f>
        <v>29</v>
      </c>
    </row>
    <row r="12" spans="2:11" ht="15">
      <c r="B12" s="17" t="s">
        <v>14</v>
      </c>
      <c r="C12" s="18">
        <v>2</v>
      </c>
      <c r="D12" s="19"/>
      <c r="E12" s="19"/>
      <c r="F12" s="20">
        <f t="shared" si="0"/>
        <v>2</v>
      </c>
      <c r="G12" s="18">
        <v>12</v>
      </c>
      <c r="H12" s="19"/>
      <c r="I12" s="19">
        <v>2</v>
      </c>
      <c r="J12" s="21">
        <f t="shared" si="1"/>
        <v>14</v>
      </c>
      <c r="K12" s="22">
        <f aca="true" t="shared" si="2" ref="K12:K19">+J12+F12</f>
        <v>16</v>
      </c>
    </row>
    <row r="13" spans="2:11" ht="15">
      <c r="B13" s="33" t="s">
        <v>15</v>
      </c>
      <c r="C13" s="34">
        <v>2</v>
      </c>
      <c r="D13" s="35"/>
      <c r="E13" s="35"/>
      <c r="F13" s="36">
        <f t="shared" si="0"/>
        <v>2</v>
      </c>
      <c r="G13" s="34">
        <v>5</v>
      </c>
      <c r="H13" s="35"/>
      <c r="I13" s="35">
        <v>5</v>
      </c>
      <c r="J13" s="37">
        <f t="shared" si="1"/>
        <v>10</v>
      </c>
      <c r="K13" s="38">
        <f t="shared" si="2"/>
        <v>12</v>
      </c>
    </row>
    <row r="14" spans="2:11" ht="15">
      <c r="B14" s="33" t="s">
        <v>16</v>
      </c>
      <c r="C14" s="34">
        <v>2</v>
      </c>
      <c r="D14" s="35"/>
      <c r="E14" s="35">
        <v>1</v>
      </c>
      <c r="F14" s="36">
        <f t="shared" si="0"/>
        <v>3</v>
      </c>
      <c r="G14" s="34">
        <v>11</v>
      </c>
      <c r="H14" s="35"/>
      <c r="I14" s="35">
        <v>1</v>
      </c>
      <c r="J14" s="37">
        <f t="shared" si="1"/>
        <v>12</v>
      </c>
      <c r="K14" s="38">
        <f t="shared" si="2"/>
        <v>15</v>
      </c>
    </row>
    <row r="15" spans="2:11" ht="15">
      <c r="B15" s="33" t="s">
        <v>17</v>
      </c>
      <c r="C15" s="34"/>
      <c r="D15" s="35"/>
      <c r="E15" s="35"/>
      <c r="F15" s="36">
        <f t="shared" si="0"/>
        <v>0</v>
      </c>
      <c r="G15" s="34">
        <v>4</v>
      </c>
      <c r="H15" s="35">
        <v>2</v>
      </c>
      <c r="I15" s="35">
        <v>3</v>
      </c>
      <c r="J15" s="37">
        <f t="shared" si="1"/>
        <v>9</v>
      </c>
      <c r="K15" s="38">
        <f t="shared" si="2"/>
        <v>9</v>
      </c>
    </row>
    <row r="16" spans="2:11" ht="15">
      <c r="B16" s="33" t="s">
        <v>18</v>
      </c>
      <c r="C16" s="34"/>
      <c r="D16" s="35"/>
      <c r="E16" s="35"/>
      <c r="F16" s="36">
        <f t="shared" si="0"/>
        <v>0</v>
      </c>
      <c r="G16" s="34">
        <v>7</v>
      </c>
      <c r="H16" s="35">
        <v>1</v>
      </c>
      <c r="I16" s="35">
        <v>2</v>
      </c>
      <c r="J16" s="37">
        <f t="shared" si="1"/>
        <v>10</v>
      </c>
      <c r="K16" s="38">
        <f t="shared" si="2"/>
        <v>10</v>
      </c>
    </row>
    <row r="17" spans="2:11" ht="15">
      <c r="B17" s="33" t="s">
        <v>19</v>
      </c>
      <c r="C17" s="34">
        <v>1</v>
      </c>
      <c r="D17" s="35"/>
      <c r="E17" s="35"/>
      <c r="F17" s="36">
        <f t="shared" si="0"/>
        <v>1</v>
      </c>
      <c r="G17" s="34">
        <v>7</v>
      </c>
      <c r="H17" s="35"/>
      <c r="I17" s="35">
        <v>4</v>
      </c>
      <c r="J17" s="37">
        <f t="shared" si="1"/>
        <v>11</v>
      </c>
      <c r="K17" s="38">
        <f t="shared" si="2"/>
        <v>12</v>
      </c>
    </row>
    <row r="18" spans="2:11" ht="15">
      <c r="B18" s="33" t="s">
        <v>20</v>
      </c>
      <c r="C18" s="34">
        <v>1</v>
      </c>
      <c r="D18" s="35"/>
      <c r="E18" s="35"/>
      <c r="F18" s="36">
        <f t="shared" si="0"/>
        <v>1</v>
      </c>
      <c r="G18" s="34">
        <v>4</v>
      </c>
      <c r="H18" s="35">
        <v>4</v>
      </c>
      <c r="I18" s="35">
        <v>2</v>
      </c>
      <c r="J18" s="37">
        <f t="shared" si="1"/>
        <v>10</v>
      </c>
      <c r="K18" s="38">
        <f t="shared" si="2"/>
        <v>11</v>
      </c>
    </row>
    <row r="19" spans="2:11" ht="15">
      <c r="B19" s="33" t="s">
        <v>21</v>
      </c>
      <c r="C19" s="34">
        <v>1</v>
      </c>
      <c r="D19" s="35"/>
      <c r="E19" s="35"/>
      <c r="F19" s="36">
        <f t="shared" si="0"/>
        <v>1</v>
      </c>
      <c r="G19" s="34">
        <v>10</v>
      </c>
      <c r="H19" s="35">
        <v>3</v>
      </c>
      <c r="I19" s="35">
        <v>1</v>
      </c>
      <c r="J19" s="37">
        <f t="shared" si="1"/>
        <v>14</v>
      </c>
      <c r="K19" s="38">
        <f t="shared" si="2"/>
        <v>15</v>
      </c>
    </row>
    <row r="20" spans="2:11" ht="15">
      <c r="B20" s="33" t="s">
        <v>22</v>
      </c>
      <c r="C20" s="34"/>
      <c r="D20" s="35"/>
      <c r="E20" s="35"/>
      <c r="F20" s="36"/>
      <c r="G20" s="34"/>
      <c r="H20" s="35"/>
      <c r="I20" s="35"/>
      <c r="J20" s="37"/>
      <c r="K20" s="38"/>
    </row>
    <row r="21" spans="2:11" ht="15">
      <c r="B21" s="33" t="s">
        <v>23</v>
      </c>
      <c r="C21" s="34"/>
      <c r="D21" s="35"/>
      <c r="E21" s="35"/>
      <c r="F21" s="36"/>
      <c r="G21" s="34"/>
      <c r="H21" s="35"/>
      <c r="I21" s="35"/>
      <c r="J21" s="37"/>
      <c r="K21" s="38"/>
    </row>
    <row r="22" spans="2:11" ht="15">
      <c r="B22" s="33" t="s">
        <v>11</v>
      </c>
      <c r="C22" s="34"/>
      <c r="D22" s="35"/>
      <c r="E22" s="35"/>
      <c r="F22" s="36"/>
      <c r="G22" s="34"/>
      <c r="H22" s="35"/>
      <c r="I22" s="35"/>
      <c r="J22" s="37"/>
      <c r="K22" s="38"/>
    </row>
    <row r="23" spans="2:11" ht="15.75" thickBot="1">
      <c r="B23" s="23" t="s">
        <v>12</v>
      </c>
      <c r="C23" s="24"/>
      <c r="D23" s="25"/>
      <c r="E23" s="25"/>
      <c r="F23" s="26"/>
      <c r="G23" s="24"/>
      <c r="H23" s="25"/>
      <c r="I23" s="25"/>
      <c r="J23" s="27"/>
      <c r="K23" s="28"/>
    </row>
    <row r="24" spans="2:11" ht="15.75" thickBot="1">
      <c r="B24" s="29" t="s">
        <v>24</v>
      </c>
      <c r="C24" s="30">
        <f>+SUM(C12:C23)</f>
        <v>9</v>
      </c>
      <c r="D24" s="31">
        <f>+SUM(D12:D23)</f>
        <v>0</v>
      </c>
      <c r="E24" s="31">
        <f>+SUM(E12:E23)</f>
        <v>1</v>
      </c>
      <c r="F24" s="31">
        <f>+SUM(C24:E24)</f>
        <v>10</v>
      </c>
      <c r="G24" s="30">
        <f>+SUM(G12:G23)</f>
        <v>60</v>
      </c>
      <c r="H24" s="31">
        <f>+SUM(H12:H23)</f>
        <v>10</v>
      </c>
      <c r="I24" s="31">
        <f>+SUM(I12:I23)</f>
        <v>20</v>
      </c>
      <c r="J24" s="32">
        <f>+SUM(G24:I24)</f>
        <v>90</v>
      </c>
      <c r="K24" s="16">
        <f>+SUM(K12:K23)</f>
        <v>100</v>
      </c>
    </row>
    <row r="25" spans="2:11" ht="15.75" thickBot="1">
      <c r="B25" s="39" t="s">
        <v>25</v>
      </c>
      <c r="C25" s="40">
        <f>+C11+C24</f>
        <v>10</v>
      </c>
      <c r="D25" s="41">
        <f>+D11+D24</f>
        <v>0</v>
      </c>
      <c r="E25" s="41">
        <f>+E11+E24</f>
        <v>1</v>
      </c>
      <c r="F25" s="41">
        <f>+SUM(C25:E25)</f>
        <v>11</v>
      </c>
      <c r="G25" s="40">
        <f>+G11+G24</f>
        <v>76</v>
      </c>
      <c r="H25" s="41">
        <f>+H11+H24</f>
        <v>13</v>
      </c>
      <c r="I25" s="41">
        <f>+I11+I24</f>
        <v>29</v>
      </c>
      <c r="J25" s="42">
        <f>+SUM(G25:I25)</f>
        <v>118</v>
      </c>
      <c r="K25" s="43">
        <f>+K11+K24</f>
        <v>129</v>
      </c>
    </row>
    <row r="27" spans="2:18" ht="15.75" thickBot="1">
      <c r="B27" s="8" t="s">
        <v>26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ht="15.75" thickTop="1"/>
    <row r="29" ht="15.75" thickBot="1"/>
    <row r="30" spans="4:11" ht="15.75" thickBot="1">
      <c r="D30" s="9" t="s">
        <v>5</v>
      </c>
      <c r="E30" s="10"/>
      <c r="F30" s="10"/>
      <c r="G30" s="11"/>
      <c r="H30" s="9" t="s">
        <v>6</v>
      </c>
      <c r="I30" s="10"/>
      <c r="J30" s="10"/>
      <c r="K30" s="11"/>
    </row>
    <row r="31" spans="2:12" ht="15.75" thickBot="1">
      <c r="B31" s="44" t="s">
        <v>27</v>
      </c>
      <c r="C31" s="45"/>
      <c r="D31" s="13" t="s">
        <v>7</v>
      </c>
      <c r="E31" s="14" t="s">
        <v>8</v>
      </c>
      <c r="F31" s="14" t="s">
        <v>9</v>
      </c>
      <c r="G31" s="15" t="s">
        <v>10</v>
      </c>
      <c r="H31" s="14" t="s">
        <v>7</v>
      </c>
      <c r="I31" s="14" t="s">
        <v>8</v>
      </c>
      <c r="J31" s="14" t="s">
        <v>9</v>
      </c>
      <c r="K31" s="15" t="s">
        <v>10</v>
      </c>
      <c r="L31" s="16" t="s">
        <v>10</v>
      </c>
    </row>
    <row r="32" spans="2:12" ht="15">
      <c r="B32" s="46" t="s">
        <v>28</v>
      </c>
      <c r="C32" s="47"/>
      <c r="D32" s="18"/>
      <c r="E32" s="19"/>
      <c r="F32" s="19"/>
      <c r="G32" s="21">
        <f>+SUM(D32:F32)</f>
        <v>0</v>
      </c>
      <c r="H32" s="19">
        <v>68</v>
      </c>
      <c r="I32" s="19">
        <v>13</v>
      </c>
      <c r="J32" s="19">
        <v>20</v>
      </c>
      <c r="K32" s="21">
        <f>+SUM(H32:J32)</f>
        <v>101</v>
      </c>
      <c r="L32" s="48">
        <f>+G32+K32</f>
        <v>101</v>
      </c>
    </row>
    <row r="33" spans="2:12" ht="15">
      <c r="B33" s="49" t="s">
        <v>29</v>
      </c>
      <c r="C33" s="50"/>
      <c r="D33" s="34"/>
      <c r="E33" s="35"/>
      <c r="F33" s="35"/>
      <c r="G33" s="37">
        <f>+SUM(D33:F33)</f>
        <v>0</v>
      </c>
      <c r="H33" s="35">
        <v>5</v>
      </c>
      <c r="I33" s="35"/>
      <c r="J33" s="35"/>
      <c r="K33" s="37">
        <f>+SUM(H33:J33)</f>
        <v>5</v>
      </c>
      <c r="L33" s="51">
        <f>+G33+K33</f>
        <v>5</v>
      </c>
    </row>
    <row r="34" spans="2:12" ht="15">
      <c r="B34" s="33" t="s">
        <v>30</v>
      </c>
      <c r="C34" s="52"/>
      <c r="D34" s="34"/>
      <c r="E34" s="35"/>
      <c r="F34" s="35"/>
      <c r="G34" s="37">
        <f>+SUM(D34:F34)</f>
        <v>0</v>
      </c>
      <c r="H34" s="35">
        <v>3</v>
      </c>
      <c r="I34" s="35"/>
      <c r="J34" s="35"/>
      <c r="K34" s="37">
        <f>+SUM(H34:J34)</f>
        <v>3</v>
      </c>
      <c r="L34" s="51">
        <f>+G34+K34</f>
        <v>3</v>
      </c>
    </row>
    <row r="35" spans="2:12" ht="15.75" thickBot="1">
      <c r="B35" s="53" t="s">
        <v>31</v>
      </c>
      <c r="C35" s="54"/>
      <c r="D35" s="55">
        <v>10</v>
      </c>
      <c r="E35" s="56"/>
      <c r="F35" s="56">
        <v>1</v>
      </c>
      <c r="G35" s="15">
        <f>+SUM(D35:F35)</f>
        <v>11</v>
      </c>
      <c r="H35" s="56"/>
      <c r="I35" s="56"/>
      <c r="J35" s="56">
        <v>9</v>
      </c>
      <c r="K35" s="15">
        <f>+SUM(H35:J35)</f>
        <v>9</v>
      </c>
      <c r="L35" s="57">
        <f>+G35+K35</f>
        <v>20</v>
      </c>
    </row>
    <row r="36" spans="2:12" ht="15.75" thickBot="1">
      <c r="B36" s="58" t="s">
        <v>10</v>
      </c>
      <c r="C36" s="59"/>
      <c r="D36" s="60">
        <f aca="true" t="shared" si="3" ref="D36:K36">+SUM(D32:D35)</f>
        <v>10</v>
      </c>
      <c r="E36" s="61">
        <f t="shared" si="3"/>
        <v>0</v>
      </c>
      <c r="F36" s="61">
        <f t="shared" si="3"/>
        <v>1</v>
      </c>
      <c r="G36" s="62">
        <f t="shared" si="3"/>
        <v>11</v>
      </c>
      <c r="H36" s="61">
        <f t="shared" si="3"/>
        <v>76</v>
      </c>
      <c r="I36" s="61">
        <f t="shared" si="3"/>
        <v>13</v>
      </c>
      <c r="J36" s="61">
        <f t="shared" si="3"/>
        <v>29</v>
      </c>
      <c r="K36" s="62">
        <f t="shared" si="3"/>
        <v>118</v>
      </c>
      <c r="L36" s="43">
        <f>+G36+K36</f>
        <v>129</v>
      </c>
    </row>
    <row r="37" ht="15.75" thickBot="1"/>
    <row r="38" spans="4:11" ht="15.75" thickBot="1">
      <c r="D38" s="9" t="s">
        <v>5</v>
      </c>
      <c r="E38" s="10"/>
      <c r="F38" s="10"/>
      <c r="G38" s="11"/>
      <c r="H38" s="9" t="s">
        <v>6</v>
      </c>
      <c r="I38" s="10"/>
      <c r="J38" s="10"/>
      <c r="K38" s="11"/>
    </row>
    <row r="39" spans="2:12" ht="15.75" thickBot="1">
      <c r="B39" s="44" t="s">
        <v>32</v>
      </c>
      <c r="C39" s="45"/>
      <c r="D39" s="13" t="s">
        <v>7</v>
      </c>
      <c r="E39" s="14" t="s">
        <v>8</v>
      </c>
      <c r="F39" s="14" t="s">
        <v>9</v>
      </c>
      <c r="G39" s="15" t="s">
        <v>10</v>
      </c>
      <c r="H39" s="14" t="s">
        <v>7</v>
      </c>
      <c r="I39" s="14" t="s">
        <v>8</v>
      </c>
      <c r="J39" s="14" t="s">
        <v>9</v>
      </c>
      <c r="K39" s="15" t="s">
        <v>10</v>
      </c>
      <c r="L39" s="16" t="s">
        <v>10</v>
      </c>
    </row>
    <row r="40" spans="2:12" ht="15">
      <c r="B40" s="46" t="s">
        <v>28</v>
      </c>
      <c r="C40" s="47"/>
      <c r="D40" s="18"/>
      <c r="E40" s="19"/>
      <c r="F40" s="19"/>
      <c r="G40" s="21">
        <f>+SUM(D40:F40)</f>
        <v>0</v>
      </c>
      <c r="H40" s="19">
        <v>10</v>
      </c>
      <c r="I40" s="19">
        <v>2</v>
      </c>
      <c r="J40" s="19">
        <v>1</v>
      </c>
      <c r="K40" s="21">
        <f>+SUM(H40:J40)</f>
        <v>13</v>
      </c>
      <c r="L40" s="48">
        <f>+G40+K40</f>
        <v>13</v>
      </c>
    </row>
    <row r="41" spans="2:12" ht="15">
      <c r="B41" s="49" t="s">
        <v>29</v>
      </c>
      <c r="C41" s="50"/>
      <c r="D41" s="34"/>
      <c r="E41" s="35"/>
      <c r="F41" s="35"/>
      <c r="G41" s="37">
        <f>+SUM(D41:F41)</f>
        <v>0</v>
      </c>
      <c r="H41" s="35"/>
      <c r="I41" s="35"/>
      <c r="J41" s="35"/>
      <c r="K41" s="37">
        <f>+SUM(H41:J41)</f>
        <v>0</v>
      </c>
      <c r="L41" s="51">
        <f>+G41+K41</f>
        <v>0</v>
      </c>
    </row>
    <row r="42" spans="2:12" ht="15">
      <c r="B42" s="33" t="s">
        <v>30</v>
      </c>
      <c r="C42" s="52"/>
      <c r="D42" s="34"/>
      <c r="E42" s="35"/>
      <c r="F42" s="35"/>
      <c r="G42" s="37">
        <f>+SUM(D42:F42)</f>
        <v>0</v>
      </c>
      <c r="H42" s="35"/>
      <c r="I42" s="35">
        <v>1</v>
      </c>
      <c r="J42" s="35"/>
      <c r="K42" s="37">
        <f>+SUM(H42:J42)</f>
        <v>1</v>
      </c>
      <c r="L42" s="51">
        <f>+G42+K42</f>
        <v>1</v>
      </c>
    </row>
    <row r="43" spans="2:12" ht="15.75" thickBot="1">
      <c r="B43" s="53" t="s">
        <v>31</v>
      </c>
      <c r="C43" s="54"/>
      <c r="D43" s="55">
        <v>1</v>
      </c>
      <c r="E43" s="56"/>
      <c r="F43" s="56"/>
      <c r="G43" s="15">
        <f>+SUM(D43:F43)</f>
        <v>1</v>
      </c>
      <c r="H43" s="56"/>
      <c r="I43" s="56"/>
      <c r="J43" s="56"/>
      <c r="K43" s="15">
        <f>+SUM(H43:J43)</f>
        <v>0</v>
      </c>
      <c r="L43" s="57">
        <f>+G43+K43</f>
        <v>1</v>
      </c>
    </row>
    <row r="44" spans="2:12" ht="15.75" thickBot="1">
      <c r="B44" s="58" t="s">
        <v>10</v>
      </c>
      <c r="C44" s="59"/>
      <c r="D44" s="60">
        <f aca="true" t="shared" si="4" ref="D44:K44">+SUM(D40:D43)</f>
        <v>1</v>
      </c>
      <c r="E44" s="61">
        <f t="shared" si="4"/>
        <v>0</v>
      </c>
      <c r="F44" s="61">
        <f t="shared" si="4"/>
        <v>0</v>
      </c>
      <c r="G44" s="62">
        <f t="shared" si="4"/>
        <v>1</v>
      </c>
      <c r="H44" s="61">
        <f t="shared" si="4"/>
        <v>10</v>
      </c>
      <c r="I44" s="61">
        <f t="shared" si="4"/>
        <v>3</v>
      </c>
      <c r="J44" s="61">
        <f t="shared" si="4"/>
        <v>1</v>
      </c>
      <c r="K44" s="62">
        <f t="shared" si="4"/>
        <v>14</v>
      </c>
      <c r="L44" s="43">
        <f>+G44+K44</f>
        <v>15</v>
      </c>
    </row>
  </sheetData>
  <mergeCells count="9">
    <mergeCell ref="D30:G30"/>
    <mergeCell ref="H30:K30"/>
    <mergeCell ref="B27:R27"/>
    <mergeCell ref="D38:G38"/>
    <mergeCell ref="H38:K38"/>
    <mergeCell ref="B2:R2"/>
    <mergeCell ref="C7:F7"/>
    <mergeCell ref="G7:J7"/>
    <mergeCell ref="B5:R5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7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12.75" customHeight="1">
      <c r="B3" s="5" t="s">
        <v>1</v>
      </c>
      <c r="O3" s="6" t="s">
        <v>33</v>
      </c>
    </row>
    <row r="4" spans="2:15" s="1" customFormat="1" ht="15">
      <c r="B4" s="7"/>
      <c r="O4" s="6" t="s">
        <v>3</v>
      </c>
    </row>
    <row r="5" spans="2:15" s="1" customFormat="1" ht="15.75" thickBot="1">
      <c r="B5" s="8" t="s">
        <v>34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1" customFormat="1" ht="16.5" thickBot="1" thickTop="1"/>
    <row r="7" spans="3:12" s="1" customFormat="1" ht="15.75" customHeight="1" thickBot="1">
      <c r="C7" s="9" t="s">
        <v>5</v>
      </c>
      <c r="D7" s="10"/>
      <c r="E7" s="10"/>
      <c r="F7" s="10"/>
      <c r="G7" s="9" t="s">
        <v>6</v>
      </c>
      <c r="H7" s="10"/>
      <c r="I7" s="10"/>
      <c r="J7" s="11"/>
      <c r="K7" s="63" t="s">
        <v>10</v>
      </c>
      <c r="L7" s="64"/>
    </row>
    <row r="8" spans="2:15" s="1" customFormat="1" ht="15.75" thickBot="1">
      <c r="B8" s="65" t="s">
        <v>35</v>
      </c>
      <c r="C8" s="13" t="s">
        <v>7</v>
      </c>
      <c r="D8" s="14" t="s">
        <v>8</v>
      </c>
      <c r="E8" s="14" t="s">
        <v>9</v>
      </c>
      <c r="F8" s="14" t="s">
        <v>10</v>
      </c>
      <c r="G8" s="13" t="s">
        <v>7</v>
      </c>
      <c r="H8" s="14" t="s">
        <v>8</v>
      </c>
      <c r="I8" s="14" t="s">
        <v>9</v>
      </c>
      <c r="J8" s="15" t="s">
        <v>10</v>
      </c>
      <c r="K8" s="66" t="s">
        <v>36</v>
      </c>
      <c r="L8" s="67" t="s">
        <v>37</v>
      </c>
      <c r="N8" s="68" t="s">
        <v>38</v>
      </c>
      <c r="O8" s="69"/>
    </row>
    <row r="9" spans="2:15" s="1" customFormat="1" ht="15">
      <c r="B9" s="70" t="s">
        <v>39</v>
      </c>
      <c r="C9" s="71"/>
      <c r="D9" s="72"/>
      <c r="E9" s="72"/>
      <c r="F9" s="36">
        <f aca="true" t="shared" si="0" ref="F9:F36">+SUM(C9:E9)</f>
        <v>0</v>
      </c>
      <c r="G9" s="71">
        <v>18</v>
      </c>
      <c r="H9" s="72"/>
      <c r="I9" s="72">
        <v>1</v>
      </c>
      <c r="J9" s="37">
        <f aca="true" t="shared" si="1" ref="J9:J36">+SUM(G9:I9)</f>
        <v>19</v>
      </c>
      <c r="K9" s="73">
        <f aca="true" t="shared" si="2" ref="K9:K36">+J9+F9</f>
        <v>19</v>
      </c>
      <c r="L9" s="74">
        <f aca="true" t="shared" si="3" ref="L9:L36">+K9/$K$37</f>
        <v>0.14728682170542637</v>
      </c>
      <c r="O9" s="1" t="s">
        <v>40</v>
      </c>
    </row>
    <row r="10" spans="2:15" s="1" customFormat="1" ht="15">
      <c r="B10" s="70" t="s">
        <v>41</v>
      </c>
      <c r="C10" s="71"/>
      <c r="D10" s="72"/>
      <c r="E10" s="72"/>
      <c r="F10" s="36">
        <f t="shared" si="0"/>
        <v>0</v>
      </c>
      <c r="G10" s="71">
        <v>10</v>
      </c>
      <c r="H10" s="72">
        <v>2</v>
      </c>
      <c r="I10" s="72">
        <v>2</v>
      </c>
      <c r="J10" s="37">
        <f t="shared" si="1"/>
        <v>14</v>
      </c>
      <c r="K10" s="73">
        <f t="shared" si="2"/>
        <v>14</v>
      </c>
      <c r="L10" s="74">
        <f t="shared" si="3"/>
        <v>0.10852713178294573</v>
      </c>
      <c r="O10" s="1" t="s">
        <v>42</v>
      </c>
    </row>
    <row r="11" spans="2:15" s="1" customFormat="1" ht="15">
      <c r="B11" s="33" t="s">
        <v>43</v>
      </c>
      <c r="C11" s="34">
        <v>1</v>
      </c>
      <c r="D11" s="35"/>
      <c r="E11" s="35"/>
      <c r="F11" s="36">
        <f t="shared" si="0"/>
        <v>1</v>
      </c>
      <c r="G11" s="34">
        <v>7</v>
      </c>
      <c r="H11" s="35">
        <v>2</v>
      </c>
      <c r="I11" s="35"/>
      <c r="J11" s="37">
        <f t="shared" si="1"/>
        <v>9</v>
      </c>
      <c r="K11" s="73">
        <f t="shared" si="2"/>
        <v>10</v>
      </c>
      <c r="L11" s="74">
        <f t="shared" si="3"/>
        <v>0.07751937984496124</v>
      </c>
      <c r="O11" s="1" t="s">
        <v>44</v>
      </c>
    </row>
    <row r="12" spans="2:15" s="1" customFormat="1" ht="15">
      <c r="B12" s="70" t="s">
        <v>45</v>
      </c>
      <c r="C12" s="71">
        <v>2</v>
      </c>
      <c r="D12" s="72"/>
      <c r="E12" s="72"/>
      <c r="F12" s="36">
        <f t="shared" si="0"/>
        <v>2</v>
      </c>
      <c r="G12" s="71">
        <v>1</v>
      </c>
      <c r="H12" s="72">
        <v>1</v>
      </c>
      <c r="I12" s="72">
        <v>4</v>
      </c>
      <c r="J12" s="37">
        <f t="shared" si="1"/>
        <v>6</v>
      </c>
      <c r="K12" s="73">
        <f t="shared" si="2"/>
        <v>8</v>
      </c>
      <c r="L12" s="74">
        <f t="shared" si="3"/>
        <v>0.06201550387596899</v>
      </c>
      <c r="O12" s="1" t="s">
        <v>46</v>
      </c>
    </row>
    <row r="13" spans="2:15" s="1" customFormat="1" ht="15">
      <c r="B13" s="33" t="s">
        <v>47</v>
      </c>
      <c r="C13" s="34"/>
      <c r="D13" s="35"/>
      <c r="E13" s="35"/>
      <c r="F13" s="36">
        <f t="shared" si="0"/>
        <v>0</v>
      </c>
      <c r="G13" s="34">
        <v>7</v>
      </c>
      <c r="H13" s="35">
        <v>1</v>
      </c>
      <c r="I13" s="35"/>
      <c r="J13" s="37">
        <f t="shared" si="1"/>
        <v>8</v>
      </c>
      <c r="K13" s="73">
        <f t="shared" si="2"/>
        <v>8</v>
      </c>
      <c r="L13" s="74">
        <f t="shared" si="3"/>
        <v>0.06201550387596899</v>
      </c>
      <c r="O13" s="1" t="s">
        <v>48</v>
      </c>
    </row>
    <row r="14" spans="2:15" s="1" customFormat="1" ht="15">
      <c r="B14" s="33" t="s">
        <v>49</v>
      </c>
      <c r="C14" s="34"/>
      <c r="D14" s="35"/>
      <c r="E14" s="35"/>
      <c r="F14" s="36">
        <f t="shared" si="0"/>
        <v>0</v>
      </c>
      <c r="G14" s="34">
        <v>7</v>
      </c>
      <c r="H14" s="35"/>
      <c r="I14" s="35"/>
      <c r="J14" s="37">
        <f t="shared" si="1"/>
        <v>7</v>
      </c>
      <c r="K14" s="73">
        <f t="shared" si="2"/>
        <v>7</v>
      </c>
      <c r="L14" s="74">
        <f t="shared" si="3"/>
        <v>0.05426356589147287</v>
      </c>
      <c r="O14" s="1" t="s">
        <v>50</v>
      </c>
    </row>
    <row r="15" spans="2:15" s="1" customFormat="1" ht="15">
      <c r="B15" s="33" t="s">
        <v>51</v>
      </c>
      <c r="C15" s="34">
        <v>1</v>
      </c>
      <c r="D15" s="35"/>
      <c r="E15" s="35"/>
      <c r="F15" s="36">
        <f t="shared" si="0"/>
        <v>1</v>
      </c>
      <c r="G15" s="34">
        <v>5</v>
      </c>
      <c r="H15" s="35"/>
      <c r="I15" s="35"/>
      <c r="J15" s="37">
        <f t="shared" si="1"/>
        <v>5</v>
      </c>
      <c r="K15" s="73">
        <f t="shared" si="2"/>
        <v>6</v>
      </c>
      <c r="L15" s="74">
        <f t="shared" si="3"/>
        <v>0.046511627906976744</v>
      </c>
      <c r="N15" s="1" t="s">
        <v>52</v>
      </c>
      <c r="O15" s="1" t="s">
        <v>53</v>
      </c>
    </row>
    <row r="16" spans="2:15" s="1" customFormat="1" ht="15">
      <c r="B16" s="33" t="s">
        <v>54</v>
      </c>
      <c r="C16" s="34"/>
      <c r="D16" s="35"/>
      <c r="E16" s="35"/>
      <c r="F16" s="36">
        <f t="shared" si="0"/>
        <v>0</v>
      </c>
      <c r="G16" s="34">
        <v>1</v>
      </c>
      <c r="H16" s="35">
        <v>1</v>
      </c>
      <c r="I16" s="35">
        <v>4</v>
      </c>
      <c r="J16" s="37">
        <f t="shared" si="1"/>
        <v>6</v>
      </c>
      <c r="K16" s="73">
        <f t="shared" si="2"/>
        <v>6</v>
      </c>
      <c r="L16" s="74">
        <f t="shared" si="3"/>
        <v>0.046511627906976744</v>
      </c>
      <c r="O16" s="1" t="s">
        <v>55</v>
      </c>
    </row>
    <row r="17" spans="2:15" s="1" customFormat="1" ht="15">
      <c r="B17" s="33" t="s">
        <v>56</v>
      </c>
      <c r="C17" s="34"/>
      <c r="D17" s="35"/>
      <c r="E17" s="35"/>
      <c r="F17" s="36">
        <f t="shared" si="0"/>
        <v>0</v>
      </c>
      <c r="G17" s="34">
        <v>5</v>
      </c>
      <c r="H17" s="35"/>
      <c r="I17" s="35"/>
      <c r="J17" s="37">
        <f t="shared" si="1"/>
        <v>5</v>
      </c>
      <c r="K17" s="73">
        <f t="shared" si="2"/>
        <v>5</v>
      </c>
      <c r="L17" s="74">
        <f t="shared" si="3"/>
        <v>0.03875968992248062</v>
      </c>
      <c r="O17" s="1" t="s">
        <v>57</v>
      </c>
    </row>
    <row r="18" spans="2:15" s="1" customFormat="1" ht="15">
      <c r="B18" s="33" t="s">
        <v>58</v>
      </c>
      <c r="C18" s="34">
        <v>1</v>
      </c>
      <c r="D18" s="35"/>
      <c r="E18" s="35"/>
      <c r="F18" s="36">
        <f t="shared" si="0"/>
        <v>1</v>
      </c>
      <c r="G18" s="34"/>
      <c r="H18" s="35"/>
      <c r="I18" s="35">
        <v>4</v>
      </c>
      <c r="J18" s="37">
        <f t="shared" si="1"/>
        <v>4</v>
      </c>
      <c r="K18" s="73">
        <f t="shared" si="2"/>
        <v>5</v>
      </c>
      <c r="L18" s="74">
        <f t="shared" si="3"/>
        <v>0.03875968992248062</v>
      </c>
      <c r="N18" s="1" t="s">
        <v>52</v>
      </c>
      <c r="O18" s="1" t="s">
        <v>59</v>
      </c>
    </row>
    <row r="19" spans="2:15" s="1" customFormat="1" ht="15">
      <c r="B19" s="33" t="s">
        <v>60</v>
      </c>
      <c r="C19" s="34">
        <v>1</v>
      </c>
      <c r="D19" s="35"/>
      <c r="E19" s="35"/>
      <c r="F19" s="36">
        <f t="shared" si="0"/>
        <v>1</v>
      </c>
      <c r="G19" s="34">
        <v>2</v>
      </c>
      <c r="H19" s="35">
        <v>1</v>
      </c>
      <c r="I19" s="35"/>
      <c r="J19" s="37">
        <f t="shared" si="1"/>
        <v>3</v>
      </c>
      <c r="K19" s="73">
        <f t="shared" si="2"/>
        <v>4</v>
      </c>
      <c r="L19" s="74">
        <f t="shared" si="3"/>
        <v>0.031007751937984496</v>
      </c>
      <c r="N19" s="75"/>
      <c r="O19" s="75" t="s">
        <v>61</v>
      </c>
    </row>
    <row r="20" spans="2:15" s="1" customFormat="1" ht="15">
      <c r="B20" s="33" t="s">
        <v>62</v>
      </c>
      <c r="C20" s="34"/>
      <c r="D20" s="35"/>
      <c r="E20" s="35"/>
      <c r="F20" s="36">
        <f t="shared" si="0"/>
        <v>0</v>
      </c>
      <c r="G20" s="34">
        <v>1</v>
      </c>
      <c r="H20" s="35">
        <v>2</v>
      </c>
      <c r="I20" s="35">
        <v>1</v>
      </c>
      <c r="J20" s="37">
        <f t="shared" si="1"/>
        <v>4</v>
      </c>
      <c r="K20" s="73">
        <f t="shared" si="2"/>
        <v>4</v>
      </c>
      <c r="L20" s="74">
        <f t="shared" si="3"/>
        <v>0.031007751937984496</v>
      </c>
      <c r="N20" s="75"/>
      <c r="O20" s="75" t="s">
        <v>63</v>
      </c>
    </row>
    <row r="21" spans="2:15" s="1" customFormat="1" ht="15">
      <c r="B21" s="33" t="s">
        <v>64</v>
      </c>
      <c r="C21" s="34"/>
      <c r="D21" s="35"/>
      <c r="E21" s="35"/>
      <c r="F21" s="36">
        <f t="shared" si="0"/>
        <v>0</v>
      </c>
      <c r="G21" s="34">
        <v>2</v>
      </c>
      <c r="H21" s="35">
        <v>2</v>
      </c>
      <c r="I21" s="35"/>
      <c r="J21" s="37">
        <f t="shared" si="1"/>
        <v>4</v>
      </c>
      <c r="K21" s="73">
        <f t="shared" si="2"/>
        <v>4</v>
      </c>
      <c r="L21" s="74">
        <f t="shared" si="3"/>
        <v>0.031007751937984496</v>
      </c>
      <c r="N21" s="75"/>
      <c r="O21" s="75"/>
    </row>
    <row r="22" spans="2:15" s="1" customFormat="1" ht="15">
      <c r="B22" s="33" t="s">
        <v>65</v>
      </c>
      <c r="C22" s="34"/>
      <c r="D22" s="35"/>
      <c r="E22" s="35"/>
      <c r="F22" s="36">
        <f t="shared" si="0"/>
        <v>0</v>
      </c>
      <c r="G22" s="34">
        <v>1</v>
      </c>
      <c r="H22" s="35"/>
      <c r="I22" s="35">
        <v>3</v>
      </c>
      <c r="J22" s="37">
        <f t="shared" si="1"/>
        <v>4</v>
      </c>
      <c r="K22" s="73">
        <f t="shared" si="2"/>
        <v>4</v>
      </c>
      <c r="L22" s="74">
        <f t="shared" si="3"/>
        <v>0.031007751937984496</v>
      </c>
      <c r="N22" s="76" t="s">
        <v>66</v>
      </c>
      <c r="O22" s="76"/>
    </row>
    <row r="23" spans="2:12" s="1" customFormat="1" ht="15">
      <c r="B23" s="33" t="s">
        <v>67</v>
      </c>
      <c r="C23" s="34"/>
      <c r="D23" s="35"/>
      <c r="E23" s="35"/>
      <c r="F23" s="36">
        <f t="shared" si="0"/>
        <v>0</v>
      </c>
      <c r="G23" s="34"/>
      <c r="H23" s="35"/>
      <c r="I23" s="35">
        <v>3</v>
      </c>
      <c r="J23" s="37">
        <f t="shared" si="1"/>
        <v>3</v>
      </c>
      <c r="K23" s="73">
        <f t="shared" si="2"/>
        <v>3</v>
      </c>
      <c r="L23" s="74">
        <f t="shared" si="3"/>
        <v>0.023255813953488372</v>
      </c>
    </row>
    <row r="24" spans="2:12" s="1" customFormat="1" ht="15">
      <c r="B24" s="33" t="s">
        <v>68</v>
      </c>
      <c r="C24" s="34"/>
      <c r="D24" s="35"/>
      <c r="E24" s="35"/>
      <c r="F24" s="36">
        <f t="shared" si="0"/>
        <v>0</v>
      </c>
      <c r="G24" s="34">
        <v>3</v>
      </c>
      <c r="H24" s="35"/>
      <c r="I24" s="35"/>
      <c r="J24" s="37">
        <f t="shared" si="1"/>
        <v>3</v>
      </c>
      <c r="K24" s="73">
        <f t="shared" si="2"/>
        <v>3</v>
      </c>
      <c r="L24" s="74">
        <f t="shared" si="3"/>
        <v>0.023255813953488372</v>
      </c>
    </row>
    <row r="25" spans="2:14" s="1" customFormat="1" ht="15">
      <c r="B25" s="33" t="s">
        <v>69</v>
      </c>
      <c r="C25" s="34"/>
      <c r="D25" s="35"/>
      <c r="E25" s="35"/>
      <c r="F25" s="36">
        <f t="shared" si="0"/>
        <v>0</v>
      </c>
      <c r="G25" s="34"/>
      <c r="H25" s="35"/>
      <c r="I25" s="35">
        <v>2</v>
      </c>
      <c r="J25" s="37">
        <f t="shared" si="1"/>
        <v>2</v>
      </c>
      <c r="K25" s="73">
        <f t="shared" si="2"/>
        <v>2</v>
      </c>
      <c r="L25" s="74">
        <f t="shared" si="3"/>
        <v>0.015503875968992248</v>
      </c>
      <c r="M25"/>
      <c r="N25"/>
    </row>
    <row r="26" spans="2:14" s="1" customFormat="1" ht="15">
      <c r="B26" s="33" t="s">
        <v>70</v>
      </c>
      <c r="C26" s="34">
        <v>1</v>
      </c>
      <c r="D26" s="35"/>
      <c r="E26" s="35"/>
      <c r="F26" s="36">
        <f t="shared" si="0"/>
        <v>1</v>
      </c>
      <c r="G26" s="34">
        <v>1</v>
      </c>
      <c r="H26" s="35"/>
      <c r="I26" s="35"/>
      <c r="J26" s="37">
        <f t="shared" si="1"/>
        <v>1</v>
      </c>
      <c r="K26" s="73">
        <f t="shared" si="2"/>
        <v>2</v>
      </c>
      <c r="L26" s="74">
        <f t="shared" si="3"/>
        <v>0.015503875968992248</v>
      </c>
      <c r="M26"/>
      <c r="N26"/>
    </row>
    <row r="27" spans="2:12" ht="15">
      <c r="B27" s="33" t="s">
        <v>71</v>
      </c>
      <c r="C27" s="34"/>
      <c r="D27" s="35"/>
      <c r="E27" s="35"/>
      <c r="F27" s="36">
        <f t="shared" si="0"/>
        <v>0</v>
      </c>
      <c r="G27" s="34">
        <v>2</v>
      </c>
      <c r="H27" s="35"/>
      <c r="I27" s="35"/>
      <c r="J27" s="37">
        <f t="shared" si="1"/>
        <v>2</v>
      </c>
      <c r="K27" s="73">
        <f t="shared" si="2"/>
        <v>2</v>
      </c>
      <c r="L27" s="74">
        <f t="shared" si="3"/>
        <v>0.015503875968992248</v>
      </c>
    </row>
    <row r="28" spans="2:12" ht="15">
      <c r="B28" s="33" t="s">
        <v>72</v>
      </c>
      <c r="C28" s="34">
        <v>1</v>
      </c>
      <c r="D28" s="35"/>
      <c r="E28" s="35"/>
      <c r="F28" s="36">
        <f t="shared" si="0"/>
        <v>1</v>
      </c>
      <c r="G28" s="34">
        <v>1</v>
      </c>
      <c r="H28" s="35"/>
      <c r="I28" s="35"/>
      <c r="J28" s="37">
        <f t="shared" si="1"/>
        <v>1</v>
      </c>
      <c r="K28" s="73">
        <f t="shared" si="2"/>
        <v>2</v>
      </c>
      <c r="L28" s="74">
        <f t="shared" si="3"/>
        <v>0.015503875968992248</v>
      </c>
    </row>
    <row r="29" spans="2:12" ht="15">
      <c r="B29" s="33" t="s">
        <v>73</v>
      </c>
      <c r="C29" s="34">
        <v>1</v>
      </c>
      <c r="D29" s="35"/>
      <c r="E29" s="35">
        <v>1</v>
      </c>
      <c r="F29" s="36">
        <f t="shared" si="0"/>
        <v>2</v>
      </c>
      <c r="G29" s="34"/>
      <c r="H29" s="35"/>
      <c r="I29" s="35"/>
      <c r="J29" s="37">
        <f t="shared" si="1"/>
        <v>0</v>
      </c>
      <c r="K29" s="73">
        <f t="shared" si="2"/>
        <v>2</v>
      </c>
      <c r="L29" s="74">
        <f t="shared" si="3"/>
        <v>0.015503875968992248</v>
      </c>
    </row>
    <row r="30" spans="2:12" ht="15">
      <c r="B30" s="33" t="s">
        <v>74</v>
      </c>
      <c r="C30" s="34"/>
      <c r="D30" s="35"/>
      <c r="E30" s="35"/>
      <c r="F30" s="36">
        <f t="shared" si="0"/>
        <v>0</v>
      </c>
      <c r="G30" s="34">
        <v>1</v>
      </c>
      <c r="H30" s="35">
        <v>1</v>
      </c>
      <c r="I30" s="35"/>
      <c r="J30" s="37">
        <f t="shared" si="1"/>
        <v>2</v>
      </c>
      <c r="K30" s="73">
        <f t="shared" si="2"/>
        <v>2</v>
      </c>
      <c r="L30" s="74">
        <f t="shared" si="3"/>
        <v>0.015503875968992248</v>
      </c>
    </row>
    <row r="31" spans="2:12" ht="15">
      <c r="B31" s="33" t="s">
        <v>75</v>
      </c>
      <c r="C31" s="34"/>
      <c r="D31" s="35"/>
      <c r="E31" s="35"/>
      <c r="F31" s="36">
        <f t="shared" si="0"/>
        <v>0</v>
      </c>
      <c r="G31" s="34"/>
      <c r="H31" s="35"/>
      <c r="I31" s="35">
        <v>2</v>
      </c>
      <c r="J31" s="37">
        <f t="shared" si="1"/>
        <v>2</v>
      </c>
      <c r="K31" s="73">
        <f t="shared" si="2"/>
        <v>2</v>
      </c>
      <c r="L31" s="74">
        <f t="shared" si="3"/>
        <v>0.015503875968992248</v>
      </c>
    </row>
    <row r="32" spans="2:12" ht="15">
      <c r="B32" s="33" t="s">
        <v>76</v>
      </c>
      <c r="C32" s="34"/>
      <c r="D32" s="35"/>
      <c r="E32" s="35"/>
      <c r="F32" s="36">
        <f t="shared" si="0"/>
        <v>0</v>
      </c>
      <c r="G32" s="34"/>
      <c r="H32" s="35"/>
      <c r="I32" s="35">
        <v>1</v>
      </c>
      <c r="J32" s="37">
        <f t="shared" si="1"/>
        <v>1</v>
      </c>
      <c r="K32" s="73">
        <f t="shared" si="2"/>
        <v>1</v>
      </c>
      <c r="L32" s="74">
        <f t="shared" si="3"/>
        <v>0.007751937984496124</v>
      </c>
    </row>
    <row r="33" spans="2:12" ht="15">
      <c r="B33" s="33" t="s">
        <v>77</v>
      </c>
      <c r="C33" s="34"/>
      <c r="D33" s="35"/>
      <c r="E33" s="35"/>
      <c r="F33" s="36">
        <f t="shared" si="0"/>
        <v>0</v>
      </c>
      <c r="G33" s="34"/>
      <c r="H33" s="35"/>
      <c r="I33" s="35">
        <v>1</v>
      </c>
      <c r="J33" s="37">
        <f t="shared" si="1"/>
        <v>1</v>
      </c>
      <c r="K33" s="73">
        <f t="shared" si="2"/>
        <v>1</v>
      </c>
      <c r="L33" s="74">
        <f t="shared" si="3"/>
        <v>0.007751937984496124</v>
      </c>
    </row>
    <row r="34" spans="2:12" ht="15">
      <c r="B34" s="33" t="s">
        <v>78</v>
      </c>
      <c r="C34" s="34"/>
      <c r="D34" s="35"/>
      <c r="E34" s="35"/>
      <c r="F34" s="36">
        <f t="shared" si="0"/>
        <v>0</v>
      </c>
      <c r="G34" s="34">
        <v>1</v>
      </c>
      <c r="H34" s="35"/>
      <c r="I34" s="35"/>
      <c r="J34" s="37">
        <f t="shared" si="1"/>
        <v>1</v>
      </c>
      <c r="K34" s="73">
        <f t="shared" si="2"/>
        <v>1</v>
      </c>
      <c r="L34" s="74">
        <f t="shared" si="3"/>
        <v>0.007751937984496124</v>
      </c>
    </row>
    <row r="35" spans="2:12" ht="15">
      <c r="B35" s="33" t="s">
        <v>79</v>
      </c>
      <c r="C35" s="34">
        <v>1</v>
      </c>
      <c r="D35" s="35"/>
      <c r="E35" s="35"/>
      <c r="F35" s="36">
        <f t="shared" si="0"/>
        <v>1</v>
      </c>
      <c r="G35" s="34"/>
      <c r="H35" s="35"/>
      <c r="I35" s="35"/>
      <c r="J35" s="37">
        <f t="shared" si="1"/>
        <v>0</v>
      </c>
      <c r="K35" s="73">
        <f t="shared" si="2"/>
        <v>1</v>
      </c>
      <c r="L35" s="74">
        <f t="shared" si="3"/>
        <v>0.007751937984496124</v>
      </c>
    </row>
    <row r="36" spans="2:12" ht="15">
      <c r="B36" s="33" t="s">
        <v>80</v>
      </c>
      <c r="C36" s="34"/>
      <c r="D36" s="35"/>
      <c r="E36" s="35"/>
      <c r="F36" s="36">
        <f t="shared" si="0"/>
        <v>0</v>
      </c>
      <c r="G36" s="34"/>
      <c r="H36" s="35"/>
      <c r="I36" s="35">
        <v>1</v>
      </c>
      <c r="J36" s="37">
        <f t="shared" si="1"/>
        <v>1</v>
      </c>
      <c r="K36" s="73">
        <f t="shared" si="2"/>
        <v>1</v>
      </c>
      <c r="L36" s="74">
        <f t="shared" si="3"/>
        <v>0.007751937984496124</v>
      </c>
    </row>
    <row r="37" spans="2:12" ht="15.75" thickBot="1">
      <c r="B37" s="77" t="s">
        <v>81</v>
      </c>
      <c r="C37" s="78">
        <f aca="true" t="shared" si="4" ref="C37:L37">SUM(C9:C36)</f>
        <v>10</v>
      </c>
      <c r="D37" s="79">
        <f t="shared" si="4"/>
        <v>0</v>
      </c>
      <c r="E37" s="79">
        <f t="shared" si="4"/>
        <v>1</v>
      </c>
      <c r="F37" s="61">
        <f t="shared" si="4"/>
        <v>11</v>
      </c>
      <c r="G37" s="78">
        <f t="shared" si="4"/>
        <v>76</v>
      </c>
      <c r="H37" s="79">
        <f t="shared" si="4"/>
        <v>13</v>
      </c>
      <c r="I37" s="79">
        <f t="shared" si="4"/>
        <v>29</v>
      </c>
      <c r="J37" s="62">
        <f t="shared" si="4"/>
        <v>118</v>
      </c>
      <c r="K37" s="60">
        <f t="shared" si="4"/>
        <v>129</v>
      </c>
      <c r="L37" s="80">
        <f t="shared" si="4"/>
        <v>1.0000000000000004</v>
      </c>
    </row>
  </sheetData>
  <mergeCells count="5">
    <mergeCell ref="B2:O2"/>
    <mergeCell ref="B5:O5"/>
    <mergeCell ref="C7:F7"/>
    <mergeCell ref="G7:J7"/>
    <mergeCell ref="K7:L7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4.28125" style="114" customWidth="1"/>
    <col min="2" max="2" width="11.00390625" style="114" customWidth="1"/>
    <col min="3" max="3" width="12.140625" style="114" bestFit="1" customWidth="1"/>
    <col min="4" max="4" width="8.421875" style="114" bestFit="1" customWidth="1"/>
    <col min="5" max="5" width="18.00390625" style="114" customWidth="1"/>
    <col min="6" max="8" width="11.57421875" style="114" customWidth="1"/>
    <col min="9" max="9" width="16.140625" style="114" customWidth="1"/>
    <col min="10" max="10" width="27.00390625" style="114" customWidth="1"/>
    <col min="11" max="11" width="9.7109375" style="114" bestFit="1" customWidth="1"/>
    <col min="12" max="12" width="12.7109375" style="114" customWidth="1"/>
    <col min="13" max="16384" width="11.421875" style="114" customWidth="1"/>
  </cols>
  <sheetData>
    <row r="1" s="1" customFormat="1" ht="15.75" thickBot="1"/>
    <row r="2" spans="2:12" s="1" customFormat="1" ht="19.5" thickBo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s="1" customFormat="1" ht="15">
      <c r="B3" s="5" t="s">
        <v>1</v>
      </c>
      <c r="L3" s="6" t="s">
        <v>82</v>
      </c>
    </row>
    <row r="4" s="1" customFormat="1" ht="15">
      <c r="L4" s="6" t="s">
        <v>3</v>
      </c>
    </row>
    <row r="5" spans="2:12" s="1" customFormat="1" ht="16.5" thickBot="1">
      <c r="B5" s="81" t="s">
        <v>83</v>
      </c>
      <c r="C5" s="81"/>
      <c r="D5" s="81"/>
      <c r="E5" s="81"/>
      <c r="F5" s="81"/>
      <c r="G5" s="81"/>
      <c r="H5" s="81"/>
      <c r="I5" s="81"/>
      <c r="J5" s="81"/>
      <c r="K5" s="81"/>
      <c r="L5" s="81"/>
    </row>
    <row r="6" s="1" customFormat="1" ht="16.5" thickBot="1" thickTop="1"/>
    <row r="7" spans="2:12" s="1" customFormat="1" ht="15.75" thickBot="1">
      <c r="B7" s="30" t="s">
        <v>84</v>
      </c>
      <c r="C7" s="31" t="s">
        <v>35</v>
      </c>
      <c r="D7" s="31" t="s">
        <v>85</v>
      </c>
      <c r="E7" s="31" t="s">
        <v>86</v>
      </c>
      <c r="F7" s="31" t="s">
        <v>87</v>
      </c>
      <c r="G7" s="31" t="s">
        <v>88</v>
      </c>
      <c r="H7" s="31" t="s">
        <v>89</v>
      </c>
      <c r="I7" s="31" t="s">
        <v>90</v>
      </c>
      <c r="J7" s="31" t="s">
        <v>91</v>
      </c>
      <c r="K7" s="31" t="s">
        <v>92</v>
      </c>
      <c r="L7" s="32" t="s">
        <v>93</v>
      </c>
    </row>
    <row r="8" spans="2:12" s="1" customFormat="1" ht="15.75" thickBot="1">
      <c r="B8" s="82">
        <v>40764</v>
      </c>
      <c r="C8" s="83" t="s">
        <v>54</v>
      </c>
      <c r="D8" s="83" t="s">
        <v>6</v>
      </c>
      <c r="E8" s="84">
        <v>15758239</v>
      </c>
      <c r="F8" s="85">
        <v>2</v>
      </c>
      <c r="G8" s="85">
        <v>1</v>
      </c>
      <c r="H8" s="86">
        <v>0.5680555555555555</v>
      </c>
      <c r="I8" s="83" t="s">
        <v>94</v>
      </c>
      <c r="J8" s="83" t="s">
        <v>95</v>
      </c>
      <c r="K8" s="83" t="s">
        <v>96</v>
      </c>
      <c r="L8" s="87"/>
    </row>
    <row r="9" s="1" customFormat="1" ht="15"/>
    <row r="10" spans="2:12" s="1" customFormat="1" ht="16.5" thickBot="1">
      <c r="B10" s="81" t="s">
        <v>97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="1" customFormat="1" ht="16.5" thickBot="1" thickTop="1">
      <c r="B11" s="7"/>
    </row>
    <row r="12" spans="2:12" s="1" customFormat="1" ht="15.75" thickBot="1">
      <c r="B12" s="30" t="s">
        <v>84</v>
      </c>
      <c r="C12" s="31" t="s">
        <v>35</v>
      </c>
      <c r="D12" s="31" t="s">
        <v>85</v>
      </c>
      <c r="E12" s="31" t="s">
        <v>86</v>
      </c>
      <c r="F12" s="31" t="s">
        <v>87</v>
      </c>
      <c r="G12" s="31" t="s">
        <v>88</v>
      </c>
      <c r="H12" s="31" t="s">
        <v>89</v>
      </c>
      <c r="I12" s="31" t="s">
        <v>90</v>
      </c>
      <c r="J12" s="31" t="s">
        <v>91</v>
      </c>
      <c r="K12" s="31" t="s">
        <v>92</v>
      </c>
      <c r="L12" s="32" t="s">
        <v>93</v>
      </c>
    </row>
    <row r="13" spans="2:12" s="1" customFormat="1" ht="15">
      <c r="B13" s="88" t="s">
        <v>98</v>
      </c>
      <c r="C13" s="89"/>
      <c r="D13" s="89"/>
      <c r="E13" s="89"/>
      <c r="F13" s="89"/>
      <c r="G13" s="89"/>
      <c r="H13" s="90"/>
      <c r="I13" s="89"/>
      <c r="J13" s="89"/>
      <c r="K13" s="89"/>
      <c r="L13" s="91"/>
    </row>
    <row r="14" spans="2:12" s="1" customFormat="1" ht="15">
      <c r="B14" s="92">
        <v>40763</v>
      </c>
      <c r="C14" s="35" t="s">
        <v>45</v>
      </c>
      <c r="D14" s="35" t="s">
        <v>6</v>
      </c>
      <c r="E14" s="93">
        <v>50000</v>
      </c>
      <c r="F14" s="94">
        <v>2</v>
      </c>
      <c r="G14" s="94">
        <v>2</v>
      </c>
      <c r="H14" s="95">
        <v>0.5243055555555556</v>
      </c>
      <c r="I14" s="35" t="s">
        <v>94</v>
      </c>
      <c r="J14" s="35" t="s">
        <v>99</v>
      </c>
      <c r="K14" s="35" t="s">
        <v>96</v>
      </c>
      <c r="L14" s="96"/>
    </row>
    <row r="15" spans="2:12" s="1" customFormat="1" ht="15">
      <c r="B15" s="97">
        <v>40765</v>
      </c>
      <c r="C15" s="72" t="s">
        <v>41</v>
      </c>
      <c r="D15" s="72" t="s">
        <v>6</v>
      </c>
      <c r="E15" s="98">
        <v>120000</v>
      </c>
      <c r="F15" s="99">
        <v>1</v>
      </c>
      <c r="G15" s="99">
        <v>1</v>
      </c>
      <c r="H15" s="100">
        <v>0.5256944444444445</v>
      </c>
      <c r="I15" s="72" t="s">
        <v>94</v>
      </c>
      <c r="J15" s="101" t="s">
        <v>95</v>
      </c>
      <c r="K15" s="72" t="s">
        <v>96</v>
      </c>
      <c r="L15" s="102"/>
    </row>
    <row r="16" spans="2:12" s="1" customFormat="1" ht="15.75" thickBot="1">
      <c r="B16" s="97">
        <v>40784</v>
      </c>
      <c r="C16" s="72" t="s">
        <v>43</v>
      </c>
      <c r="D16" s="72" t="s">
        <v>6</v>
      </c>
      <c r="E16" s="98">
        <v>600000000</v>
      </c>
      <c r="F16" s="99">
        <v>1</v>
      </c>
      <c r="G16" s="99">
        <v>1</v>
      </c>
      <c r="H16" s="100">
        <v>0.5236111111111111</v>
      </c>
      <c r="I16" s="72" t="s">
        <v>94</v>
      </c>
      <c r="J16" s="101" t="s">
        <v>95</v>
      </c>
      <c r="K16" s="72" t="s">
        <v>100</v>
      </c>
      <c r="L16" s="102">
        <v>50</v>
      </c>
    </row>
    <row r="17" spans="2:12" s="1" customFormat="1" ht="15">
      <c r="B17" s="88" t="s">
        <v>101</v>
      </c>
      <c r="C17" s="89"/>
      <c r="D17" s="89"/>
      <c r="E17" s="89"/>
      <c r="F17" s="89"/>
      <c r="G17" s="89"/>
      <c r="H17" s="90"/>
      <c r="I17" s="89"/>
      <c r="J17" s="89"/>
      <c r="K17" s="89"/>
      <c r="L17" s="91"/>
    </row>
    <row r="18" spans="2:12" s="1" customFormat="1" ht="15">
      <c r="B18" s="103">
        <v>40756</v>
      </c>
      <c r="C18" s="101" t="s">
        <v>43</v>
      </c>
      <c r="D18" s="101" t="s">
        <v>6</v>
      </c>
      <c r="E18" s="104">
        <v>21583854</v>
      </c>
      <c r="F18" s="105">
        <v>1</v>
      </c>
      <c r="G18" s="105">
        <v>1</v>
      </c>
      <c r="H18" s="106">
        <v>0.6479166666666667</v>
      </c>
      <c r="I18" s="101" t="s">
        <v>102</v>
      </c>
      <c r="J18" s="101" t="s">
        <v>103</v>
      </c>
      <c r="K18" s="101" t="s">
        <v>104</v>
      </c>
      <c r="L18" s="107" t="s">
        <v>105</v>
      </c>
    </row>
    <row r="19" spans="2:12" s="1" customFormat="1" ht="15">
      <c r="B19" s="108">
        <v>40764</v>
      </c>
      <c r="C19" s="109" t="s">
        <v>65</v>
      </c>
      <c r="D19" s="109" t="s">
        <v>6</v>
      </c>
      <c r="E19" s="110">
        <v>4110000000</v>
      </c>
      <c r="F19" s="111">
        <v>2</v>
      </c>
      <c r="G19" s="111">
        <v>2</v>
      </c>
      <c r="H19" s="112">
        <v>0.6284722222222222</v>
      </c>
      <c r="I19" s="109" t="s">
        <v>94</v>
      </c>
      <c r="J19" s="101" t="s">
        <v>95</v>
      </c>
      <c r="K19" s="109" t="s">
        <v>96</v>
      </c>
      <c r="L19" s="113"/>
    </row>
    <row r="20" spans="2:12" s="1" customFormat="1" ht="15">
      <c r="B20" s="108">
        <v>40765</v>
      </c>
      <c r="C20" s="109" t="s">
        <v>41</v>
      </c>
      <c r="D20" s="109" t="s">
        <v>6</v>
      </c>
      <c r="E20" s="110">
        <v>103640474</v>
      </c>
      <c r="F20" s="111">
        <v>1</v>
      </c>
      <c r="G20" s="111">
        <v>1</v>
      </c>
      <c r="H20" s="112">
        <v>0.6506944444444445</v>
      </c>
      <c r="I20" s="109" t="s">
        <v>106</v>
      </c>
      <c r="J20" s="101" t="s">
        <v>95</v>
      </c>
      <c r="K20" s="109" t="s">
        <v>100</v>
      </c>
      <c r="L20" s="113">
        <v>2.4</v>
      </c>
    </row>
    <row r="21" spans="2:12" s="1" customFormat="1" ht="15">
      <c r="B21" s="108">
        <v>40767</v>
      </c>
      <c r="C21" s="109" t="s">
        <v>43</v>
      </c>
      <c r="D21" s="109" t="s">
        <v>6</v>
      </c>
      <c r="E21" s="110">
        <v>8624348738</v>
      </c>
      <c r="F21" s="111">
        <v>11</v>
      </c>
      <c r="G21" s="111">
        <v>8</v>
      </c>
      <c r="H21" s="112">
        <v>0.638888888888889</v>
      </c>
      <c r="I21" s="109" t="s">
        <v>94</v>
      </c>
      <c r="J21" s="101" t="s">
        <v>95</v>
      </c>
      <c r="K21" s="109" t="s">
        <v>96</v>
      </c>
      <c r="L21" s="113"/>
    </row>
    <row r="22" spans="2:12" s="1" customFormat="1" ht="15">
      <c r="B22" s="108">
        <v>40771</v>
      </c>
      <c r="C22" s="109" t="s">
        <v>41</v>
      </c>
      <c r="D22" s="109" t="s">
        <v>6</v>
      </c>
      <c r="E22" s="110">
        <v>16024564539</v>
      </c>
      <c r="F22" s="111">
        <v>12</v>
      </c>
      <c r="G22" s="111">
        <v>8</v>
      </c>
      <c r="H22" s="112">
        <v>0.63125</v>
      </c>
      <c r="I22" s="109" t="s">
        <v>94</v>
      </c>
      <c r="J22" s="101" t="s">
        <v>95</v>
      </c>
      <c r="K22" s="109" t="s">
        <v>100</v>
      </c>
      <c r="L22" s="113">
        <v>5</v>
      </c>
    </row>
    <row r="23" spans="2:12" s="1" customFormat="1" ht="15">
      <c r="B23" s="108">
        <v>40771</v>
      </c>
      <c r="C23" s="109" t="s">
        <v>58</v>
      </c>
      <c r="D23" s="109" t="s">
        <v>5</v>
      </c>
      <c r="E23" s="110">
        <v>477597105</v>
      </c>
      <c r="F23" s="111">
        <v>1</v>
      </c>
      <c r="G23" s="111">
        <v>1</v>
      </c>
      <c r="H23" s="112">
        <v>0.6291666666666667</v>
      </c>
      <c r="I23" s="109" t="s">
        <v>94</v>
      </c>
      <c r="J23" s="101" t="s">
        <v>107</v>
      </c>
      <c r="K23" s="109" t="s">
        <v>96</v>
      </c>
      <c r="L23" s="113"/>
    </row>
    <row r="24" spans="2:12" s="1" customFormat="1" ht="15">
      <c r="B24" s="108">
        <v>40773</v>
      </c>
      <c r="C24" s="109" t="s">
        <v>108</v>
      </c>
      <c r="D24" s="109" t="s">
        <v>6</v>
      </c>
      <c r="E24" s="110">
        <v>19643616626</v>
      </c>
      <c r="F24" s="111">
        <v>4</v>
      </c>
      <c r="G24" s="111">
        <v>4</v>
      </c>
      <c r="H24" s="112">
        <v>0.6472222222222223</v>
      </c>
      <c r="I24" s="109" t="s">
        <v>106</v>
      </c>
      <c r="J24" s="101" t="s">
        <v>95</v>
      </c>
      <c r="K24" s="109" t="s">
        <v>100</v>
      </c>
      <c r="L24" s="113">
        <v>50</v>
      </c>
    </row>
    <row r="25" spans="2:12" s="1" customFormat="1" ht="15">
      <c r="B25" s="108">
        <v>40778</v>
      </c>
      <c r="C25" s="109" t="s">
        <v>49</v>
      </c>
      <c r="D25" s="109" t="s">
        <v>6</v>
      </c>
      <c r="E25" s="110">
        <v>3206696000</v>
      </c>
      <c r="F25" s="111">
        <v>3</v>
      </c>
      <c r="G25" s="111">
        <v>3</v>
      </c>
      <c r="H25" s="112">
        <v>0.6319444444444444</v>
      </c>
      <c r="I25" s="109" t="s">
        <v>94</v>
      </c>
      <c r="J25" s="101" t="s">
        <v>95</v>
      </c>
      <c r="K25" s="109" t="s">
        <v>96</v>
      </c>
      <c r="L25" s="113"/>
    </row>
    <row r="26" spans="2:12" s="1" customFormat="1" ht="15">
      <c r="B26" s="108">
        <v>40778</v>
      </c>
      <c r="C26" s="109" t="s">
        <v>43</v>
      </c>
      <c r="D26" s="109" t="s">
        <v>6</v>
      </c>
      <c r="E26" s="110">
        <v>1800000000</v>
      </c>
      <c r="F26" s="111">
        <v>1</v>
      </c>
      <c r="G26" s="111">
        <v>1</v>
      </c>
      <c r="H26" s="112">
        <v>0.6305555555555555</v>
      </c>
      <c r="I26" s="109" t="s">
        <v>94</v>
      </c>
      <c r="J26" s="101" t="s">
        <v>95</v>
      </c>
      <c r="K26" s="109" t="s">
        <v>100</v>
      </c>
      <c r="L26" s="113">
        <v>5</v>
      </c>
    </row>
    <row r="27" spans="2:12" ht="15">
      <c r="B27" s="108">
        <v>40779</v>
      </c>
      <c r="C27" s="109" t="s">
        <v>41</v>
      </c>
      <c r="D27" s="109" t="s">
        <v>6</v>
      </c>
      <c r="E27" s="110">
        <v>127163089</v>
      </c>
      <c r="F27" s="111">
        <v>1</v>
      </c>
      <c r="G27" s="111">
        <v>1</v>
      </c>
      <c r="H27" s="112">
        <v>0.6277777777777778</v>
      </c>
      <c r="I27" s="109" t="s">
        <v>94</v>
      </c>
      <c r="J27" s="101" t="s">
        <v>95</v>
      </c>
      <c r="K27" s="109" t="s">
        <v>100</v>
      </c>
      <c r="L27" s="113">
        <v>5</v>
      </c>
    </row>
    <row r="28" spans="2:12" ht="15.75" thickBot="1">
      <c r="B28" s="82">
        <v>40785</v>
      </c>
      <c r="C28" s="83" t="s">
        <v>68</v>
      </c>
      <c r="D28" s="83" t="s">
        <v>6</v>
      </c>
      <c r="E28" s="84">
        <v>437621055</v>
      </c>
      <c r="F28" s="85">
        <v>2</v>
      </c>
      <c r="G28" s="85">
        <v>2</v>
      </c>
      <c r="H28" s="86">
        <v>0.6277777777777778</v>
      </c>
      <c r="I28" s="83" t="s">
        <v>94</v>
      </c>
      <c r="J28" s="83" t="s">
        <v>95</v>
      </c>
      <c r="K28" s="83" t="s">
        <v>96</v>
      </c>
      <c r="L28" s="87"/>
    </row>
    <row r="38" ht="12.75">
      <c r="B38" s="114" t="s">
        <v>109</v>
      </c>
    </row>
  </sheetData>
  <mergeCells count="3">
    <mergeCell ref="B2:L2"/>
    <mergeCell ref="B5:L5"/>
    <mergeCell ref="B10:L10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2011-09-08T19:33:59Z</dcterms:created>
  <dcterms:modified xsi:type="dcterms:W3CDTF">2011-09-08T19:34:21Z</dcterms:modified>
  <cp:category/>
  <cp:version/>
  <cp:contentType/>
  <cp:contentStatus/>
</cp:coreProperties>
</file>