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485" windowWidth="17145" windowHeight="6870" firstSheet="2" activeTab="2"/>
  </bookViews>
  <sheets>
    <sheet name="PICTON" sheetId="1" state="hidden" r:id="rId1"/>
    <sheet name="BUSCARV" sheetId="2" state="hidden" r:id="rId2"/>
    <sheet name=" PARA ENVÍO" sheetId="3" r:id="rId3"/>
  </sheets>
  <definedNames>
    <definedName name="_xlnm.Print_Area" localSheetId="0">'PICTON'!$B$1:$K$16</definedName>
  </definedNames>
  <calcPr fullCalcOnLoad="1"/>
</workbook>
</file>

<file path=xl/sharedStrings.xml><?xml version="1.0" encoding="utf-8"?>
<sst xmlns="http://schemas.openxmlformats.org/spreadsheetml/2006/main" count="789" uniqueCount="41">
  <si>
    <t>Mes</t>
  </si>
  <si>
    <t>Rem. Fija</t>
  </si>
  <si>
    <t>Rem. Comité</t>
  </si>
  <si>
    <t>Gastos Operac.</t>
  </si>
  <si>
    <t>Otros gastos</t>
  </si>
  <si>
    <t>Suma Gastos</t>
  </si>
  <si>
    <t>Rem S/IVA</t>
  </si>
  <si>
    <t>TGC Anual</t>
  </si>
  <si>
    <t>Gto por Inv en CFM</t>
  </si>
  <si>
    <t>Exceso</t>
  </si>
  <si>
    <t>Capital privado</t>
  </si>
  <si>
    <t>Enero - Junio 11</t>
  </si>
  <si>
    <t>Julio11 - Junio12</t>
  </si>
  <si>
    <t>Julio12 - Junio13</t>
  </si>
  <si>
    <t>N°</t>
  </si>
  <si>
    <t>Fecha</t>
  </si>
  <si>
    <t>Total Activo</t>
  </si>
  <si>
    <t>Activo Promedio Trimestral</t>
  </si>
  <si>
    <t>TGC Diaria</t>
  </si>
  <si>
    <t>Aportes por suscribir</t>
  </si>
  <si>
    <t>Aportes por suscribir Prom.Trimestral</t>
  </si>
  <si>
    <t>ITAU CASH DOLLAR</t>
  </si>
  <si>
    <t>MONEY MARKET I</t>
  </si>
  <si>
    <t>FONDO DE INVERSIÓN PICTON</t>
  </si>
  <si>
    <t>RUN</t>
  </si>
  <si>
    <t>Fondo</t>
  </si>
  <si>
    <t>Serie</t>
  </si>
  <si>
    <t>ÚNICA</t>
  </si>
  <si>
    <t>Clasificación</t>
  </si>
  <si>
    <t>Comisión</t>
  </si>
  <si>
    <t>efectiva diaria</t>
  </si>
  <si>
    <t>Período a informar</t>
  </si>
  <si>
    <t>FONDO DE INVERSION PICTON WP</t>
  </si>
  <si>
    <t>7262-1</t>
  </si>
  <si>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</si>
  <si>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</si>
  <si>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</si>
  <si>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 xml:space="preserve">PICTON ADMINISTRADORA GENERAL DE FONDOS S.A. </t>
  </si>
  <si>
    <t xml:space="preserve">76.202.136-6  </t>
  </si>
  <si>
    <t>CAP</t>
  </si>
  <si>
    <t>Julio13 - Junio14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</si>
</sst>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0000"/>
    <numFmt numFmtId="166" formatCode="0.000000000"/>
    <numFmt numFmtId="167" formatCode="0.0000"/>
    <numFmt numFmtId="168" formatCode="#,##0.00000000"/>
    <numFmt numFmtId="169" formatCode="dd/mm/yy;@"/>
    <numFmt numFmtId="170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Century Gothic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left"/>
    </xf>
    <xf numFmtId="3" fontId="4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3" fontId="0" fillId="0" borderId="21" xfId="0" applyNumberForma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14" fontId="9" fillId="0" borderId="13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164" fontId="0" fillId="0" borderId="14" xfId="46" applyNumberFormat="1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0" fillId="0" borderId="0" xfId="46" applyNumberFormat="1" applyFont="1" applyFill="1" applyBorder="1" applyAlignment="1">
      <alignment/>
    </xf>
    <xf numFmtId="164" fontId="0" fillId="0" borderId="15" xfId="46" applyNumberFormat="1" applyFont="1" applyBorder="1" applyAlignment="1">
      <alignment/>
    </xf>
    <xf numFmtId="4" fontId="0" fillId="0" borderId="15" xfId="0" applyNumberFormat="1" applyFill="1" applyBorder="1" applyAlignment="1">
      <alignment/>
    </xf>
    <xf numFmtId="165" fontId="0" fillId="0" borderId="14" xfId="46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66" fontId="4" fillId="0" borderId="15" xfId="46" applyNumberFormat="1" applyFont="1" applyBorder="1" applyAlignment="1">
      <alignment/>
    </xf>
    <xf numFmtId="167" fontId="4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0" fillId="0" borderId="17" xfId="46" applyNumberFormat="1" applyFont="1" applyBorder="1" applyAlignment="1">
      <alignment/>
    </xf>
    <xf numFmtId="164" fontId="0" fillId="0" borderId="18" xfId="46" applyNumberFormat="1" applyFont="1" applyBorder="1" applyAlignment="1">
      <alignment/>
    </xf>
    <xf numFmtId="164" fontId="0" fillId="0" borderId="18" xfId="46" applyNumberFormat="1" applyFont="1" applyFill="1" applyBorder="1" applyAlignment="1">
      <alignment/>
    </xf>
    <xf numFmtId="164" fontId="0" fillId="0" borderId="19" xfId="46" applyNumberFormat="1" applyFont="1" applyBorder="1" applyAlignment="1">
      <alignment/>
    </xf>
    <xf numFmtId="4" fontId="0" fillId="0" borderId="19" xfId="0" applyNumberFormat="1" applyFill="1" applyBorder="1" applyAlignment="1">
      <alignment/>
    </xf>
    <xf numFmtId="165" fontId="0" fillId="0" borderId="17" xfId="46" applyNumberFormat="1" applyFont="1" applyFill="1" applyBorder="1" applyAlignment="1">
      <alignment horizontal="right"/>
    </xf>
    <xf numFmtId="166" fontId="4" fillId="0" borderId="19" xfId="46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6" borderId="14" xfId="0" applyFill="1" applyBorder="1" applyAlignment="1">
      <alignment/>
    </xf>
    <xf numFmtId="3" fontId="10" fillId="36" borderId="0" xfId="0" applyNumberFormat="1" applyFont="1" applyFill="1" applyBorder="1" applyAlignment="1">
      <alignment horizontal="right" vertical="top" wrapText="1"/>
    </xf>
    <xf numFmtId="3" fontId="0" fillId="36" borderId="14" xfId="0" applyNumberFormat="1" applyFont="1" applyFill="1" applyBorder="1" applyAlignment="1">
      <alignment/>
    </xf>
    <xf numFmtId="164" fontId="0" fillId="36" borderId="14" xfId="46" applyNumberFormat="1" applyFont="1" applyFill="1" applyBorder="1" applyAlignment="1">
      <alignment/>
    </xf>
    <xf numFmtId="164" fontId="0" fillId="36" borderId="0" xfId="46" applyNumberFormat="1" applyFont="1" applyFill="1" applyBorder="1" applyAlignment="1">
      <alignment/>
    </xf>
    <xf numFmtId="164" fontId="0" fillId="36" borderId="15" xfId="46" applyNumberFormat="1" applyFont="1" applyFill="1" applyBorder="1" applyAlignment="1">
      <alignment/>
    </xf>
    <xf numFmtId="4" fontId="0" fillId="36" borderId="15" xfId="0" applyNumberFormat="1" applyFill="1" applyBorder="1" applyAlignment="1">
      <alignment/>
    </xf>
    <xf numFmtId="165" fontId="0" fillId="36" borderId="14" xfId="46" applyNumberFormat="1" applyFont="1" applyFill="1" applyBorder="1" applyAlignment="1">
      <alignment horizontal="right"/>
    </xf>
    <xf numFmtId="166" fontId="4" fillId="36" borderId="15" xfId="46" applyNumberFormat="1" applyFont="1" applyFill="1" applyBorder="1" applyAlignment="1">
      <alignment/>
    </xf>
    <xf numFmtId="167" fontId="4" fillId="36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3" fontId="0" fillId="36" borderId="16" xfId="0" applyNumberFormat="1" applyFill="1" applyBorder="1" applyAlignment="1">
      <alignment/>
    </xf>
    <xf numFmtId="2" fontId="3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168" fontId="0" fillId="36" borderId="16" xfId="0" applyNumberForma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1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4" xfId="0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4" xfId="0" applyFont="1" applyFill="1" applyBorder="1" applyAlignment="1" applyProtection="1">
      <alignment horizontal="center"/>
      <protection/>
    </xf>
    <xf numFmtId="14" fontId="0" fillId="36" borderId="25" xfId="0" applyNumberFormat="1" applyFont="1" applyFill="1" applyBorder="1" applyAlignment="1">
      <alignment/>
    </xf>
    <xf numFmtId="14" fontId="0" fillId="36" borderId="26" xfId="0" applyNumberFormat="1" applyFont="1" applyFill="1" applyBorder="1" applyAlignment="1" applyProtection="1">
      <alignment/>
      <protection/>
    </xf>
    <xf numFmtId="14" fontId="4" fillId="36" borderId="27" xfId="0" applyNumberFormat="1" applyFont="1" applyFill="1" applyBorder="1" applyAlignment="1" applyProtection="1">
      <alignment horizontal="center"/>
      <protection/>
    </xf>
    <xf numFmtId="14" fontId="0" fillId="36" borderId="18" xfId="0" applyNumberFormat="1" applyFont="1" applyFill="1" applyBorder="1" applyAlignment="1">
      <alignment/>
    </xf>
    <xf numFmtId="14" fontId="0" fillId="36" borderId="19" xfId="0" applyNumberFormat="1" applyFont="1" applyFill="1" applyBorder="1" applyAlignment="1" applyProtection="1">
      <alignment/>
      <protection/>
    </xf>
    <xf numFmtId="0" fontId="0" fillId="36" borderId="28" xfId="0" applyFont="1" applyFill="1" applyBorder="1" applyAlignment="1" applyProtection="1">
      <alignment horizontal="center"/>
      <protection/>
    </xf>
    <xf numFmtId="0" fontId="0" fillId="36" borderId="16" xfId="0" applyFont="1" applyFill="1" applyBorder="1" applyAlignment="1">
      <alignment horizontal="center"/>
    </xf>
    <xf numFmtId="0" fontId="0" fillId="36" borderId="16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4" fillId="36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B1:S389"/>
  <sheetViews>
    <sheetView showGridLines="0" zoomScale="85" zoomScaleNormal="85" zoomScalePageLayoutView="0" workbookViewId="0" topLeftCell="A1">
      <pane ySplit="17" topLeftCell="A186" activePane="bottomLeft" state="frozen"/>
      <selection pane="topLeft" activeCell="A1" sqref="A1"/>
      <selection pane="bottomLeft" activeCell="I201" sqref="I201"/>
    </sheetView>
  </sheetViews>
  <sheetFormatPr defaultColWidth="11.421875" defaultRowHeight="12.75"/>
  <cols>
    <col min="1" max="1" width="1.57421875" style="0" customWidth="1"/>
    <col min="2" max="2" width="5.00390625" style="0" customWidth="1"/>
    <col min="3" max="3" width="14.57421875" style="2" customWidth="1"/>
    <col min="4" max="4" width="15.140625" style="3" customWidth="1"/>
    <col min="5" max="5" width="13.140625" style="4" customWidth="1"/>
    <col min="6" max="6" width="9.421875" style="0" bestFit="1" customWidth="1"/>
    <col min="7" max="9" width="9.28125" style="0" bestFit="1" customWidth="1"/>
    <col min="10" max="10" width="7.7109375" style="0" bestFit="1" customWidth="1"/>
    <col min="11" max="11" width="15.28125" style="0" customWidth="1"/>
    <col min="12" max="12" width="13.28125" style="74" customWidth="1"/>
    <col min="13" max="13" width="13.28125" style="5" customWidth="1"/>
    <col min="14" max="14" width="7.7109375" style="0" customWidth="1"/>
    <col min="15" max="15" width="22.140625" style="6" customWidth="1"/>
    <col min="16" max="16" width="17.421875" style="6" bestFit="1" customWidth="1"/>
    <col min="17" max="17" width="9.8515625" style="0" hidden="1" customWidth="1"/>
    <col min="18" max="18" width="0" style="0" hidden="1" customWidth="1"/>
    <col min="19" max="19" width="13.140625" style="4" customWidth="1"/>
  </cols>
  <sheetData>
    <row r="1" spans="2:19" ht="12.75">
      <c r="B1" s="1" t="s">
        <v>23</v>
      </c>
      <c r="L1"/>
      <c r="Q1" s="6"/>
      <c r="R1" s="6"/>
      <c r="S1" s="6"/>
    </row>
    <row r="2" spans="4:19" s="7" customFormat="1" ht="25.5">
      <c r="D2" s="8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9" t="s">
        <v>9</v>
      </c>
      <c r="O2" s="6"/>
      <c r="P2" s="6"/>
      <c r="Q2" s="6"/>
      <c r="R2" s="6"/>
      <c r="S2" s="6"/>
    </row>
    <row r="3" spans="2:19" ht="12.75">
      <c r="B3" s="10"/>
      <c r="D3" s="11"/>
      <c r="E3" s="12">
        <v>1</v>
      </c>
      <c r="F3" s="13"/>
      <c r="G3" s="14"/>
      <c r="H3" s="14"/>
      <c r="I3" s="15"/>
      <c r="J3" s="16">
        <f aca="true" t="shared" si="0" ref="J3:J14">SUM(F3:I3)</f>
        <v>0</v>
      </c>
      <c r="K3" s="17">
        <f aca="true" t="shared" si="1" ref="K3:K14">+F3/1.19</f>
        <v>0</v>
      </c>
      <c r="L3" s="18"/>
      <c r="M3" s="19"/>
      <c r="N3" s="20"/>
      <c r="Q3" s="6"/>
      <c r="R3" s="6"/>
      <c r="S3" s="6"/>
    </row>
    <row r="4" spans="2:19" ht="12.75">
      <c r="B4" s="21" t="s">
        <v>10</v>
      </c>
      <c r="E4" s="22">
        <f>+E3+1</f>
        <v>2</v>
      </c>
      <c r="F4" s="23"/>
      <c r="G4" s="14"/>
      <c r="H4" s="14"/>
      <c r="I4" s="24"/>
      <c r="J4" s="25">
        <f t="shared" si="0"/>
        <v>0</v>
      </c>
      <c r="K4" s="26">
        <f t="shared" si="1"/>
        <v>0</v>
      </c>
      <c r="L4" s="27"/>
      <c r="M4" s="28"/>
      <c r="N4" s="29"/>
      <c r="Q4" s="6"/>
      <c r="R4" s="6"/>
      <c r="S4" s="6"/>
    </row>
    <row r="5" spans="2:19" ht="12.75">
      <c r="B5" s="2"/>
      <c r="E5" s="22">
        <f aca="true" t="shared" si="2" ref="E5:E14">+E4+1</f>
        <v>3</v>
      </c>
      <c r="F5" s="23"/>
      <c r="G5" s="14"/>
      <c r="H5" s="14"/>
      <c r="I5" s="24"/>
      <c r="J5" s="25">
        <f t="shared" si="0"/>
        <v>0</v>
      </c>
      <c r="K5" s="26">
        <f t="shared" si="1"/>
        <v>0</v>
      </c>
      <c r="L5" s="27"/>
      <c r="M5" s="28"/>
      <c r="N5" s="29"/>
      <c r="Q5" s="6"/>
      <c r="R5" s="6"/>
      <c r="S5" s="6"/>
    </row>
    <row r="6" spans="3:19" ht="12.75">
      <c r="C6" s="30">
        <v>4.84</v>
      </c>
      <c r="D6" s="30" t="s">
        <v>11</v>
      </c>
      <c r="E6" s="22">
        <f t="shared" si="2"/>
        <v>4</v>
      </c>
      <c r="F6" s="23"/>
      <c r="G6" s="14"/>
      <c r="H6" s="14"/>
      <c r="I6" s="24"/>
      <c r="J6" s="25">
        <f t="shared" si="0"/>
        <v>0</v>
      </c>
      <c r="K6" s="26">
        <f t="shared" si="1"/>
        <v>0</v>
      </c>
      <c r="L6" s="27"/>
      <c r="M6" s="28"/>
      <c r="N6" s="29"/>
      <c r="Q6" s="6"/>
      <c r="R6" s="6"/>
      <c r="S6" s="6"/>
    </row>
    <row r="7" spans="3:19" ht="12.75">
      <c r="C7" s="31">
        <v>4.42</v>
      </c>
      <c r="D7" s="30" t="s">
        <v>12</v>
      </c>
      <c r="E7" s="22">
        <f t="shared" si="2"/>
        <v>5</v>
      </c>
      <c r="F7" s="23">
        <v>11.055</v>
      </c>
      <c r="G7" s="14">
        <v>1.374</v>
      </c>
      <c r="H7" s="14">
        <v>1.8039999999999998</v>
      </c>
      <c r="I7" s="24">
        <v>0</v>
      </c>
      <c r="J7" s="25">
        <f t="shared" si="0"/>
        <v>14.233</v>
      </c>
      <c r="K7" s="26">
        <f t="shared" si="1"/>
        <v>9.289915966386555</v>
      </c>
      <c r="L7" s="27"/>
      <c r="M7" s="28"/>
      <c r="N7" s="29"/>
      <c r="Q7" s="6"/>
      <c r="R7" s="6"/>
      <c r="S7" s="6"/>
    </row>
    <row r="8" spans="3:19" ht="12.75">
      <c r="C8" s="31">
        <v>4.42</v>
      </c>
      <c r="D8" s="30" t="s">
        <v>13</v>
      </c>
      <c r="E8" s="22">
        <f t="shared" si="2"/>
        <v>6</v>
      </c>
      <c r="F8" s="23">
        <v>9.75</v>
      </c>
      <c r="G8" s="14">
        <v>1.361</v>
      </c>
      <c r="H8" s="14">
        <v>1.7870000000000001</v>
      </c>
      <c r="I8" s="24">
        <v>0</v>
      </c>
      <c r="J8" s="25">
        <f t="shared" si="0"/>
        <v>12.898000000000001</v>
      </c>
      <c r="K8" s="26">
        <f t="shared" si="1"/>
        <v>8.19327731092437</v>
      </c>
      <c r="L8" s="27"/>
      <c r="M8" s="28"/>
      <c r="N8" s="29"/>
      <c r="Q8" s="6"/>
      <c r="R8" s="6"/>
      <c r="S8" s="6"/>
    </row>
    <row r="9" spans="3:19" ht="12.75">
      <c r="C9" s="31">
        <v>4.78</v>
      </c>
      <c r="D9" s="30" t="s">
        <v>40</v>
      </c>
      <c r="E9" s="22">
        <f t="shared" si="2"/>
        <v>7</v>
      </c>
      <c r="F9" s="23">
        <v>0</v>
      </c>
      <c r="G9" s="14">
        <v>1.339</v>
      </c>
      <c r="H9" s="14">
        <f>0.531+1.227</f>
        <v>1.758</v>
      </c>
      <c r="I9" s="24">
        <v>0</v>
      </c>
      <c r="J9" s="25">
        <f>SUM(F9:I9)</f>
        <v>3.097</v>
      </c>
      <c r="K9" s="26">
        <f>+F9/1.19</f>
        <v>0</v>
      </c>
      <c r="L9" s="27"/>
      <c r="M9" s="28"/>
      <c r="N9" s="29"/>
      <c r="Q9" s="6"/>
      <c r="R9" s="6"/>
      <c r="S9" s="6"/>
    </row>
    <row r="10" spans="5:19" ht="12.75">
      <c r="E10" s="22">
        <f t="shared" si="2"/>
        <v>8</v>
      </c>
      <c r="F10" s="23">
        <v>3.04</v>
      </c>
      <c r="G10" s="14">
        <v>0.991</v>
      </c>
      <c r="H10" s="14">
        <f>0.536+1.238</f>
        <v>1.774</v>
      </c>
      <c r="I10" s="24">
        <v>0</v>
      </c>
      <c r="J10" s="25">
        <f t="shared" si="0"/>
        <v>5.805</v>
      </c>
      <c r="K10" s="26">
        <f t="shared" si="1"/>
        <v>2.554621848739496</v>
      </c>
      <c r="L10" s="27"/>
      <c r="M10" s="28"/>
      <c r="N10" s="29"/>
      <c r="Q10" s="6"/>
      <c r="R10" s="6"/>
      <c r="S10" s="6"/>
    </row>
    <row r="11" spans="5:19" ht="12.75">
      <c r="E11" s="22">
        <f t="shared" si="2"/>
        <v>9</v>
      </c>
      <c r="F11" s="23">
        <v>3.04</v>
      </c>
      <c r="G11" s="14">
        <v>1.01</v>
      </c>
      <c r="H11" s="14">
        <f>0.546+1.263</f>
        <v>1.809</v>
      </c>
      <c r="I11" s="24">
        <v>0</v>
      </c>
      <c r="J11" s="25">
        <f t="shared" si="0"/>
        <v>5.859</v>
      </c>
      <c r="K11" s="26">
        <f t="shared" si="1"/>
        <v>2.554621848739496</v>
      </c>
      <c r="L11" s="27"/>
      <c r="M11" s="28"/>
      <c r="N11" s="29"/>
      <c r="Q11" s="6"/>
      <c r="R11" s="6"/>
      <c r="S11" s="6"/>
    </row>
    <row r="12" spans="5:19" ht="12.75">
      <c r="E12" s="22">
        <f t="shared" si="2"/>
        <v>10</v>
      </c>
      <c r="F12" s="23"/>
      <c r="G12" s="14"/>
      <c r="H12" s="14"/>
      <c r="I12" s="24"/>
      <c r="J12" s="25">
        <f t="shared" si="0"/>
        <v>0</v>
      </c>
      <c r="K12" s="26">
        <f t="shared" si="1"/>
        <v>0</v>
      </c>
      <c r="L12" s="27"/>
      <c r="M12" s="28"/>
      <c r="N12" s="29"/>
      <c r="Q12" s="6"/>
      <c r="R12" s="6"/>
      <c r="S12" s="6"/>
    </row>
    <row r="13" spans="5:19" ht="12.75">
      <c r="E13" s="22">
        <f t="shared" si="2"/>
        <v>11</v>
      </c>
      <c r="F13" s="23"/>
      <c r="G13" s="14"/>
      <c r="H13" s="14"/>
      <c r="I13" s="24"/>
      <c r="J13" s="25">
        <f t="shared" si="0"/>
        <v>0</v>
      </c>
      <c r="K13" s="26">
        <f t="shared" si="1"/>
        <v>0</v>
      </c>
      <c r="L13" s="27"/>
      <c r="M13" s="28"/>
      <c r="N13" s="29"/>
      <c r="Q13" s="6"/>
      <c r="R13" s="6"/>
      <c r="S13" s="6"/>
    </row>
    <row r="14" spans="5:19" ht="12.75">
      <c r="E14" s="32">
        <f t="shared" si="2"/>
        <v>12</v>
      </c>
      <c r="F14" s="33"/>
      <c r="G14" s="34"/>
      <c r="H14" s="34"/>
      <c r="I14" s="35"/>
      <c r="J14" s="36">
        <f t="shared" si="0"/>
        <v>0</v>
      </c>
      <c r="K14" s="37">
        <f t="shared" si="1"/>
        <v>0</v>
      </c>
      <c r="L14" s="38"/>
      <c r="M14" s="28"/>
      <c r="N14" s="39"/>
      <c r="Q14" s="6"/>
      <c r="R14" s="6"/>
      <c r="S14" s="6"/>
    </row>
    <row r="15" spans="5:19" ht="12.75">
      <c r="E15" s="40"/>
      <c r="F15" s="41">
        <f>SUM(F2:F14)</f>
        <v>26.884999999999998</v>
      </c>
      <c r="G15" s="42">
        <f>SUM(G2:G14)</f>
        <v>6.074999999999999</v>
      </c>
      <c r="H15" s="42">
        <f>SUM(H2:H14)</f>
        <v>8.932</v>
      </c>
      <c r="I15" s="42">
        <f>SUM(I2:I14)</f>
        <v>0</v>
      </c>
      <c r="J15" s="43">
        <f>SUM(J2:J13)</f>
        <v>41.892</v>
      </c>
      <c r="K15" s="43">
        <f>SUM(K2:K13)</f>
        <v>22.59243697478992</v>
      </c>
      <c r="L15" s="43">
        <f>SUM(L2:L13)</f>
        <v>0</v>
      </c>
      <c r="M15" s="43">
        <f>SUM(M2:M13)</f>
        <v>0</v>
      </c>
      <c r="N15" s="43">
        <f>SUM(N2:N13)</f>
        <v>0</v>
      </c>
      <c r="Q15" s="6"/>
      <c r="R15" s="6"/>
      <c r="S15" s="6"/>
    </row>
    <row r="16" spans="6:19" ht="12.75">
      <c r="F16" s="44"/>
      <c r="G16" s="44"/>
      <c r="H16" s="44"/>
      <c r="I16" s="44"/>
      <c r="J16" s="44"/>
      <c r="L16"/>
      <c r="M16" s="45"/>
      <c r="Q16" s="6"/>
      <c r="R16" s="6"/>
      <c r="S16" s="6"/>
    </row>
    <row r="17" spans="2:19" s="7" customFormat="1" ht="38.25">
      <c r="B17" s="9" t="s">
        <v>14</v>
      </c>
      <c r="C17" s="9" t="s">
        <v>15</v>
      </c>
      <c r="D17" s="9" t="s">
        <v>16</v>
      </c>
      <c r="E17" s="46" t="s">
        <v>17</v>
      </c>
      <c r="F17" s="47" t="s">
        <v>1</v>
      </c>
      <c r="G17" s="47" t="s">
        <v>2</v>
      </c>
      <c r="H17" s="47" t="s">
        <v>3</v>
      </c>
      <c r="I17" s="47" t="s">
        <v>4</v>
      </c>
      <c r="J17" s="9" t="s">
        <v>5</v>
      </c>
      <c r="K17" s="9" t="s">
        <v>18</v>
      </c>
      <c r="L17" s="9" t="s">
        <v>7</v>
      </c>
      <c r="M17" s="9" t="s">
        <v>8</v>
      </c>
      <c r="N17" s="9" t="s">
        <v>9</v>
      </c>
      <c r="O17" s="9" t="s">
        <v>19</v>
      </c>
      <c r="P17" s="9" t="s">
        <v>20</v>
      </c>
      <c r="Q17" s="9" t="s">
        <v>21</v>
      </c>
      <c r="R17" s="9" t="s">
        <v>22</v>
      </c>
      <c r="S17" s="6"/>
    </row>
    <row r="18" spans="2:19" ht="12.75">
      <c r="B18" s="48">
        <v>1</v>
      </c>
      <c r="C18" s="49">
        <v>41275</v>
      </c>
      <c r="D18" s="50"/>
      <c r="E18" s="25">
        <f>IF(D18&gt;0,AVERAGE(D$18:$D18),0)</f>
        <v>0</v>
      </c>
      <c r="F18" s="51">
        <f>+$K$3/31</f>
        <v>0</v>
      </c>
      <c r="G18" s="52">
        <f>+$G$3/31</f>
        <v>0</v>
      </c>
      <c r="H18" s="53">
        <f>+$H$3/31+M18</f>
        <v>0</v>
      </c>
      <c r="I18" s="54">
        <f>+$I$3/31</f>
        <v>0</v>
      </c>
      <c r="J18" s="55">
        <f>SUM(F18:I18)</f>
        <v>0</v>
      </c>
      <c r="K18" s="56" t="e">
        <f>+J18/((E18+P18)/1000)*100</f>
        <v>#DIV/0!</v>
      </c>
      <c r="L18" s="57" t="e">
        <f>+K18*365</f>
        <v>#DIV/0!</v>
      </c>
      <c r="M18" s="58"/>
      <c r="N18" s="59" t="e">
        <f>+L18-$C$8</f>
        <v>#DIV/0!</v>
      </c>
      <c r="O18" s="60"/>
      <c r="P18" s="26">
        <f>IF(O18&gt;0,AVERAGE($O$18:O18),0)</f>
        <v>0</v>
      </c>
      <c r="Q18" s="61">
        <v>0</v>
      </c>
      <c r="R18" s="61">
        <v>0</v>
      </c>
      <c r="S18" s="6"/>
    </row>
    <row r="19" spans="2:19" ht="12.75">
      <c r="B19" s="62">
        <f aca="true" t="shared" si="3" ref="B19:B82">+B18+1</f>
        <v>2</v>
      </c>
      <c r="C19" s="49">
        <v>41276</v>
      </c>
      <c r="D19" s="50"/>
      <c r="E19" s="25">
        <f>IF(D19&gt;0,AVERAGE(D$18:$D19),0)</f>
        <v>0</v>
      </c>
      <c r="F19" s="51">
        <f>+$K$3/31</f>
        <v>0</v>
      </c>
      <c r="G19" s="52">
        <f aca="true" t="shared" si="4" ref="G19:G48">+$G$3/31</f>
        <v>0</v>
      </c>
      <c r="H19" s="53">
        <f aca="true" t="shared" si="5" ref="H19:H48">+$H$3/31+M19</f>
        <v>0</v>
      </c>
      <c r="I19" s="54">
        <f aca="true" t="shared" si="6" ref="I19:I48">+$I$3/31</f>
        <v>0</v>
      </c>
      <c r="J19" s="55">
        <f>SUM(F19:I19)</f>
        <v>0</v>
      </c>
      <c r="K19" s="56" t="e">
        <f>+J19/((E19+P19)/1000)*100</f>
        <v>#DIV/0!</v>
      </c>
      <c r="L19" s="57" t="e">
        <f aca="true" t="shared" si="7" ref="L19:L82">+K19*365</f>
        <v>#DIV/0!</v>
      </c>
      <c r="M19" s="58"/>
      <c r="N19" s="59" t="e">
        <f aca="true" t="shared" si="8" ref="N19:N82">+L19-$C$8</f>
        <v>#DIV/0!</v>
      </c>
      <c r="O19" s="60"/>
      <c r="P19" s="26">
        <f>IF(O19&gt;0,AVERAGE($O$18:O19),0)</f>
        <v>0</v>
      </c>
      <c r="Q19" s="61">
        <v>0</v>
      </c>
      <c r="R19" s="61">
        <v>0</v>
      </c>
      <c r="S19" s="6"/>
    </row>
    <row r="20" spans="2:19" ht="12.75">
      <c r="B20" s="62">
        <f t="shared" si="3"/>
        <v>3</v>
      </c>
      <c r="C20" s="49">
        <v>41277</v>
      </c>
      <c r="D20" s="50"/>
      <c r="E20" s="25">
        <f>IF(D20&gt;0,AVERAGE(D$18:$D20),0)</f>
        <v>0</v>
      </c>
      <c r="F20" s="51">
        <f aca="true" t="shared" si="9" ref="F20:F48">+$K$3/31</f>
        <v>0</v>
      </c>
      <c r="G20" s="52">
        <f t="shared" si="4"/>
        <v>0</v>
      </c>
      <c r="H20" s="53">
        <f t="shared" si="5"/>
        <v>0</v>
      </c>
      <c r="I20" s="54">
        <f t="shared" si="6"/>
        <v>0</v>
      </c>
      <c r="J20" s="55">
        <f>SUM(F20:I20)</f>
        <v>0</v>
      </c>
      <c r="K20" s="56" t="e">
        <f>+J20/((E20+P20)/1000)*100</f>
        <v>#DIV/0!</v>
      </c>
      <c r="L20" s="57" t="e">
        <f t="shared" si="7"/>
        <v>#DIV/0!</v>
      </c>
      <c r="M20" s="58"/>
      <c r="N20" s="59" t="e">
        <f t="shared" si="8"/>
        <v>#DIV/0!</v>
      </c>
      <c r="O20" s="60"/>
      <c r="P20" s="26">
        <f>IF(O20&gt;0,AVERAGE($O$18:O20),0)</f>
        <v>0</v>
      </c>
      <c r="Q20" s="61">
        <v>0</v>
      </c>
      <c r="R20" s="61">
        <v>0</v>
      </c>
      <c r="S20" s="6"/>
    </row>
    <row r="21" spans="2:19" ht="12.75">
      <c r="B21" s="62">
        <f t="shared" si="3"/>
        <v>4</v>
      </c>
      <c r="C21" s="49">
        <v>41278</v>
      </c>
      <c r="D21" s="50"/>
      <c r="E21" s="25">
        <f>IF(D21&gt;0,AVERAGE(D$18:$D21),0)</f>
        <v>0</v>
      </c>
      <c r="F21" s="51">
        <f t="shared" si="9"/>
        <v>0</v>
      </c>
      <c r="G21" s="52">
        <f t="shared" si="4"/>
        <v>0</v>
      </c>
      <c r="H21" s="53">
        <f>+$H$3/31+M21</f>
        <v>0</v>
      </c>
      <c r="I21" s="54">
        <f t="shared" si="6"/>
        <v>0</v>
      </c>
      <c r="J21" s="55">
        <f>SUM(F21:I21)</f>
        <v>0</v>
      </c>
      <c r="K21" s="56" t="e">
        <f>+J21/((E21+P21)/1000)*100</f>
        <v>#DIV/0!</v>
      </c>
      <c r="L21" s="57" t="e">
        <f t="shared" si="7"/>
        <v>#DIV/0!</v>
      </c>
      <c r="M21" s="58"/>
      <c r="N21" s="59" t="e">
        <f t="shared" si="8"/>
        <v>#DIV/0!</v>
      </c>
      <c r="O21" s="60"/>
      <c r="P21" s="26">
        <f>IF(O21&gt;0,AVERAGE($O$18:O21),0)</f>
        <v>0</v>
      </c>
      <c r="Q21" s="61">
        <v>0</v>
      </c>
      <c r="R21" s="61">
        <v>0</v>
      </c>
      <c r="S21" s="6"/>
    </row>
    <row r="22" spans="2:19" ht="12.75">
      <c r="B22" s="62">
        <f t="shared" si="3"/>
        <v>5</v>
      </c>
      <c r="C22" s="49">
        <v>41279</v>
      </c>
      <c r="D22" s="50"/>
      <c r="E22" s="25">
        <f>IF(D22&gt;0,AVERAGE(D$18:$D22),0)</f>
        <v>0</v>
      </c>
      <c r="F22" s="51">
        <f t="shared" si="9"/>
        <v>0</v>
      </c>
      <c r="G22" s="52">
        <f t="shared" si="4"/>
        <v>0</v>
      </c>
      <c r="H22" s="53">
        <f t="shared" si="5"/>
        <v>0</v>
      </c>
      <c r="I22" s="54">
        <f t="shared" si="6"/>
        <v>0</v>
      </c>
      <c r="J22" s="55">
        <f>SUM(F22:I22)</f>
        <v>0</v>
      </c>
      <c r="K22" s="56" t="e">
        <f>+J22/((E22+P22)/1000)*100</f>
        <v>#DIV/0!</v>
      </c>
      <c r="L22" s="57" t="e">
        <f t="shared" si="7"/>
        <v>#DIV/0!</v>
      </c>
      <c r="M22" s="58"/>
      <c r="N22" s="59" t="e">
        <f t="shared" si="8"/>
        <v>#DIV/0!</v>
      </c>
      <c r="O22" s="60"/>
      <c r="P22" s="26">
        <f>IF(O22&gt;0,AVERAGE($O$18:O22),0)</f>
        <v>0</v>
      </c>
      <c r="Q22" s="61">
        <v>0</v>
      </c>
      <c r="R22" s="61">
        <v>0</v>
      </c>
      <c r="S22" s="6"/>
    </row>
    <row r="23" spans="2:19" ht="12.75">
      <c r="B23" s="62">
        <f t="shared" si="3"/>
        <v>6</v>
      </c>
      <c r="C23" s="49">
        <v>41280</v>
      </c>
      <c r="D23" s="50"/>
      <c r="E23" s="25">
        <f>IF(D23&gt;0,AVERAGE(D$18:$D23),0)</f>
        <v>0</v>
      </c>
      <c r="F23" s="51">
        <f t="shared" si="9"/>
        <v>0</v>
      </c>
      <c r="G23" s="52">
        <f t="shared" si="4"/>
        <v>0</v>
      </c>
      <c r="H23" s="53">
        <f t="shared" si="5"/>
        <v>0</v>
      </c>
      <c r="I23" s="54">
        <f t="shared" si="6"/>
        <v>0</v>
      </c>
      <c r="J23" s="55">
        <f aca="true" t="shared" si="10" ref="J23:J86">SUM(F23:I23)</f>
        <v>0</v>
      </c>
      <c r="K23" s="56" t="e">
        <f aca="true" t="shared" si="11" ref="K23:K86">+J23/((E23+P23)/1000)*100</f>
        <v>#DIV/0!</v>
      </c>
      <c r="L23" s="57" t="e">
        <f t="shared" si="7"/>
        <v>#DIV/0!</v>
      </c>
      <c r="M23" s="58"/>
      <c r="N23" s="59" t="e">
        <f t="shared" si="8"/>
        <v>#DIV/0!</v>
      </c>
      <c r="O23" s="60"/>
      <c r="P23" s="26">
        <f>IF(O23&gt;0,AVERAGE($O$18:O23),0)</f>
        <v>0</v>
      </c>
      <c r="Q23" s="61">
        <v>0</v>
      </c>
      <c r="R23" s="61">
        <v>0</v>
      </c>
      <c r="S23" s="6"/>
    </row>
    <row r="24" spans="2:19" ht="12.75">
      <c r="B24" s="62">
        <f t="shared" si="3"/>
        <v>7</v>
      </c>
      <c r="C24" s="49">
        <v>41281</v>
      </c>
      <c r="D24" s="50"/>
      <c r="E24" s="25">
        <f>IF(D24&gt;0,AVERAGE(D$18:$D24),0)</f>
        <v>0</v>
      </c>
      <c r="F24" s="51">
        <f t="shared" si="9"/>
        <v>0</v>
      </c>
      <c r="G24" s="52">
        <f t="shared" si="4"/>
        <v>0</v>
      </c>
      <c r="H24" s="53">
        <f t="shared" si="5"/>
        <v>0</v>
      </c>
      <c r="I24" s="54">
        <f t="shared" si="6"/>
        <v>0</v>
      </c>
      <c r="J24" s="55">
        <f t="shared" si="10"/>
        <v>0</v>
      </c>
      <c r="K24" s="56" t="e">
        <f t="shared" si="11"/>
        <v>#DIV/0!</v>
      </c>
      <c r="L24" s="57" t="e">
        <f t="shared" si="7"/>
        <v>#DIV/0!</v>
      </c>
      <c r="M24" s="58"/>
      <c r="N24" s="59" t="e">
        <f t="shared" si="8"/>
        <v>#DIV/0!</v>
      </c>
      <c r="O24" s="60"/>
      <c r="P24" s="26">
        <f>IF(O24&gt;0,AVERAGE($O$18:O24),0)</f>
        <v>0</v>
      </c>
      <c r="Q24" s="61">
        <v>0</v>
      </c>
      <c r="R24" s="61">
        <v>0</v>
      </c>
      <c r="S24" s="6"/>
    </row>
    <row r="25" spans="2:19" ht="12.75">
      <c r="B25" s="62">
        <f t="shared" si="3"/>
        <v>8</v>
      </c>
      <c r="C25" s="49">
        <v>41282</v>
      </c>
      <c r="D25" s="50"/>
      <c r="E25" s="25">
        <f>IF(D25&gt;0,AVERAGE(D$18:$D25),0)</f>
        <v>0</v>
      </c>
      <c r="F25" s="51">
        <f t="shared" si="9"/>
        <v>0</v>
      </c>
      <c r="G25" s="52">
        <f t="shared" si="4"/>
        <v>0</v>
      </c>
      <c r="H25" s="53">
        <f t="shared" si="5"/>
        <v>0</v>
      </c>
      <c r="I25" s="54">
        <f t="shared" si="6"/>
        <v>0</v>
      </c>
      <c r="J25" s="55">
        <f t="shared" si="10"/>
        <v>0</v>
      </c>
      <c r="K25" s="56" t="e">
        <f t="shared" si="11"/>
        <v>#DIV/0!</v>
      </c>
      <c r="L25" s="57" t="e">
        <f t="shared" si="7"/>
        <v>#DIV/0!</v>
      </c>
      <c r="M25" s="58"/>
      <c r="N25" s="59" t="e">
        <f t="shared" si="8"/>
        <v>#DIV/0!</v>
      </c>
      <c r="O25" s="60"/>
      <c r="P25" s="26">
        <f>IF(O25&gt;0,AVERAGE($O$18:O25),0)</f>
        <v>0</v>
      </c>
      <c r="Q25" s="61">
        <v>0</v>
      </c>
      <c r="R25" s="61">
        <v>0</v>
      </c>
      <c r="S25" s="6"/>
    </row>
    <row r="26" spans="2:19" ht="12.75">
      <c r="B26" s="62">
        <f t="shared" si="3"/>
        <v>9</v>
      </c>
      <c r="C26" s="49">
        <v>41283</v>
      </c>
      <c r="D26" s="50"/>
      <c r="E26" s="25">
        <f>IF(D26&gt;0,AVERAGE(D$18:$D26),0)</f>
        <v>0</v>
      </c>
      <c r="F26" s="51">
        <f t="shared" si="9"/>
        <v>0</v>
      </c>
      <c r="G26" s="52">
        <f t="shared" si="4"/>
        <v>0</v>
      </c>
      <c r="H26" s="53">
        <f t="shared" si="5"/>
        <v>0</v>
      </c>
      <c r="I26" s="54">
        <f t="shared" si="6"/>
        <v>0</v>
      </c>
      <c r="J26" s="55">
        <f t="shared" si="10"/>
        <v>0</v>
      </c>
      <c r="K26" s="56" t="e">
        <f t="shared" si="11"/>
        <v>#DIV/0!</v>
      </c>
      <c r="L26" s="57" t="e">
        <f t="shared" si="7"/>
        <v>#DIV/0!</v>
      </c>
      <c r="M26" s="58"/>
      <c r="N26" s="59" t="e">
        <f t="shared" si="8"/>
        <v>#DIV/0!</v>
      </c>
      <c r="O26" s="60"/>
      <c r="P26" s="26">
        <f>IF(O26&gt;0,AVERAGE($O$18:O26),0)</f>
        <v>0</v>
      </c>
      <c r="Q26" s="61">
        <v>0</v>
      </c>
      <c r="R26" s="61">
        <v>0</v>
      </c>
      <c r="S26" s="6"/>
    </row>
    <row r="27" spans="2:19" ht="12.75">
      <c r="B27" s="62">
        <f t="shared" si="3"/>
        <v>10</v>
      </c>
      <c r="C27" s="49">
        <v>41284</v>
      </c>
      <c r="D27" s="50"/>
      <c r="E27" s="25">
        <f>IF(D27&gt;0,AVERAGE(D$18:$D27),0)</f>
        <v>0</v>
      </c>
      <c r="F27" s="51">
        <f t="shared" si="9"/>
        <v>0</v>
      </c>
      <c r="G27" s="52">
        <f t="shared" si="4"/>
        <v>0</v>
      </c>
      <c r="H27" s="53">
        <f t="shared" si="5"/>
        <v>0</v>
      </c>
      <c r="I27" s="54">
        <f t="shared" si="6"/>
        <v>0</v>
      </c>
      <c r="J27" s="55">
        <f t="shared" si="10"/>
        <v>0</v>
      </c>
      <c r="K27" s="56" t="e">
        <f t="shared" si="11"/>
        <v>#DIV/0!</v>
      </c>
      <c r="L27" s="57" t="e">
        <f t="shared" si="7"/>
        <v>#DIV/0!</v>
      </c>
      <c r="M27" s="58"/>
      <c r="N27" s="59" t="e">
        <f t="shared" si="8"/>
        <v>#DIV/0!</v>
      </c>
      <c r="O27" s="60"/>
      <c r="P27" s="26">
        <f>IF(O27&gt;0,AVERAGE($O$18:O27),0)</f>
        <v>0</v>
      </c>
      <c r="Q27" s="61">
        <v>0</v>
      </c>
      <c r="R27" s="61">
        <v>0</v>
      </c>
      <c r="S27" s="6"/>
    </row>
    <row r="28" spans="2:19" ht="12.75">
      <c r="B28" s="62">
        <f t="shared" si="3"/>
        <v>11</v>
      </c>
      <c r="C28" s="49">
        <v>41285</v>
      </c>
      <c r="D28" s="50"/>
      <c r="E28" s="25">
        <f>IF(D28&gt;0,AVERAGE(D$18:$D28),0)</f>
        <v>0</v>
      </c>
      <c r="F28" s="51">
        <f t="shared" si="9"/>
        <v>0</v>
      </c>
      <c r="G28" s="52">
        <f t="shared" si="4"/>
        <v>0</v>
      </c>
      <c r="H28" s="53">
        <f t="shared" si="5"/>
        <v>0</v>
      </c>
      <c r="I28" s="54">
        <f t="shared" si="6"/>
        <v>0</v>
      </c>
      <c r="J28" s="55">
        <f t="shared" si="10"/>
        <v>0</v>
      </c>
      <c r="K28" s="56" t="e">
        <f t="shared" si="11"/>
        <v>#DIV/0!</v>
      </c>
      <c r="L28" s="57" t="e">
        <f t="shared" si="7"/>
        <v>#DIV/0!</v>
      </c>
      <c r="M28" s="58"/>
      <c r="N28" s="59" t="e">
        <f t="shared" si="8"/>
        <v>#DIV/0!</v>
      </c>
      <c r="O28" s="60"/>
      <c r="P28" s="26">
        <f>IF(O28&gt;0,AVERAGE($O$18:O28),0)</f>
        <v>0</v>
      </c>
      <c r="Q28" s="61">
        <v>0</v>
      </c>
      <c r="R28" s="61">
        <v>0</v>
      </c>
      <c r="S28" s="6"/>
    </row>
    <row r="29" spans="2:19" ht="12.75">
      <c r="B29" s="62">
        <f t="shared" si="3"/>
        <v>12</v>
      </c>
      <c r="C29" s="49">
        <v>41286</v>
      </c>
      <c r="D29" s="50"/>
      <c r="E29" s="25">
        <f>IF(D29&gt;0,AVERAGE(D$18:$D29),0)</f>
        <v>0</v>
      </c>
      <c r="F29" s="51">
        <f t="shared" si="9"/>
        <v>0</v>
      </c>
      <c r="G29" s="52">
        <f t="shared" si="4"/>
        <v>0</v>
      </c>
      <c r="H29" s="53">
        <f t="shared" si="5"/>
        <v>0</v>
      </c>
      <c r="I29" s="54">
        <f t="shared" si="6"/>
        <v>0</v>
      </c>
      <c r="J29" s="55">
        <f t="shared" si="10"/>
        <v>0</v>
      </c>
      <c r="K29" s="56" t="e">
        <f t="shared" si="11"/>
        <v>#DIV/0!</v>
      </c>
      <c r="L29" s="57" t="e">
        <f t="shared" si="7"/>
        <v>#DIV/0!</v>
      </c>
      <c r="M29" s="58"/>
      <c r="N29" s="59" t="e">
        <f t="shared" si="8"/>
        <v>#DIV/0!</v>
      </c>
      <c r="O29" s="60"/>
      <c r="P29" s="26">
        <f>IF(O29&gt;0,AVERAGE($O$18:O29),0)</f>
        <v>0</v>
      </c>
      <c r="Q29" s="61">
        <v>0</v>
      </c>
      <c r="R29" s="61">
        <v>0</v>
      </c>
      <c r="S29" s="6"/>
    </row>
    <row r="30" spans="2:19" ht="12.75">
      <c r="B30" s="62">
        <f t="shared" si="3"/>
        <v>13</v>
      </c>
      <c r="C30" s="49">
        <v>41287</v>
      </c>
      <c r="D30" s="50"/>
      <c r="E30" s="25">
        <f>IF(D30&gt;0,AVERAGE(D$18:$D30),0)</f>
        <v>0</v>
      </c>
      <c r="F30" s="51">
        <f t="shared" si="9"/>
        <v>0</v>
      </c>
      <c r="G30" s="52">
        <f t="shared" si="4"/>
        <v>0</v>
      </c>
      <c r="H30" s="53">
        <f t="shared" si="5"/>
        <v>0</v>
      </c>
      <c r="I30" s="54">
        <f t="shared" si="6"/>
        <v>0</v>
      </c>
      <c r="J30" s="55">
        <f t="shared" si="10"/>
        <v>0</v>
      </c>
      <c r="K30" s="56" t="e">
        <f t="shared" si="11"/>
        <v>#DIV/0!</v>
      </c>
      <c r="L30" s="57" t="e">
        <f t="shared" si="7"/>
        <v>#DIV/0!</v>
      </c>
      <c r="M30" s="58"/>
      <c r="N30" s="59" t="e">
        <f t="shared" si="8"/>
        <v>#DIV/0!</v>
      </c>
      <c r="O30" s="60"/>
      <c r="P30" s="26">
        <f>IF(O30&gt;0,AVERAGE($O$18:O30),0)</f>
        <v>0</v>
      </c>
      <c r="Q30" s="61">
        <v>0</v>
      </c>
      <c r="R30" s="61">
        <v>0</v>
      </c>
      <c r="S30" s="6"/>
    </row>
    <row r="31" spans="2:19" ht="12.75">
      <c r="B31" s="62">
        <f t="shared" si="3"/>
        <v>14</v>
      </c>
      <c r="C31" s="49">
        <v>41288</v>
      </c>
      <c r="D31" s="50"/>
      <c r="E31" s="25">
        <f>IF(D31&gt;0,AVERAGE(D$18:$D31),0)</f>
        <v>0</v>
      </c>
      <c r="F31" s="51">
        <f t="shared" si="9"/>
        <v>0</v>
      </c>
      <c r="G31" s="52">
        <f t="shared" si="4"/>
        <v>0</v>
      </c>
      <c r="H31" s="53">
        <f t="shared" si="5"/>
        <v>0</v>
      </c>
      <c r="I31" s="54">
        <f t="shared" si="6"/>
        <v>0</v>
      </c>
      <c r="J31" s="55">
        <f>SUM(F31:I31)</f>
        <v>0</v>
      </c>
      <c r="K31" s="56" t="e">
        <f t="shared" si="11"/>
        <v>#DIV/0!</v>
      </c>
      <c r="L31" s="57" t="e">
        <f t="shared" si="7"/>
        <v>#DIV/0!</v>
      </c>
      <c r="M31" s="58"/>
      <c r="N31" s="59" t="e">
        <f t="shared" si="8"/>
        <v>#DIV/0!</v>
      </c>
      <c r="O31" s="60"/>
      <c r="P31" s="26">
        <f>IF(O31&gt;0,AVERAGE($O$18:O31),0)</f>
        <v>0</v>
      </c>
      <c r="Q31" s="61">
        <v>0</v>
      </c>
      <c r="R31" s="61">
        <v>0</v>
      </c>
      <c r="S31" s="6"/>
    </row>
    <row r="32" spans="2:19" ht="12.75">
      <c r="B32" s="62">
        <f t="shared" si="3"/>
        <v>15</v>
      </c>
      <c r="C32" s="49">
        <v>41289</v>
      </c>
      <c r="D32" s="50"/>
      <c r="E32" s="25">
        <f>IF(D32&gt;0,AVERAGE(D$18:$D32),0)</f>
        <v>0</v>
      </c>
      <c r="F32" s="51">
        <f t="shared" si="9"/>
        <v>0</v>
      </c>
      <c r="G32" s="52">
        <f t="shared" si="4"/>
        <v>0</v>
      </c>
      <c r="H32" s="53">
        <f t="shared" si="5"/>
        <v>0</v>
      </c>
      <c r="I32" s="54">
        <f t="shared" si="6"/>
        <v>0</v>
      </c>
      <c r="J32" s="55">
        <f t="shared" si="10"/>
        <v>0</v>
      </c>
      <c r="K32" s="56" t="e">
        <f t="shared" si="11"/>
        <v>#DIV/0!</v>
      </c>
      <c r="L32" s="57" t="e">
        <f t="shared" si="7"/>
        <v>#DIV/0!</v>
      </c>
      <c r="M32" s="58"/>
      <c r="N32" s="59" t="e">
        <f t="shared" si="8"/>
        <v>#DIV/0!</v>
      </c>
      <c r="O32" s="60"/>
      <c r="P32" s="26">
        <f>IF(O32&gt;0,AVERAGE($O$18:O32),0)</f>
        <v>0</v>
      </c>
      <c r="Q32" s="61">
        <v>0</v>
      </c>
      <c r="R32" s="61">
        <v>0</v>
      </c>
      <c r="S32" s="6"/>
    </row>
    <row r="33" spans="2:19" ht="12.75">
      <c r="B33" s="62">
        <f t="shared" si="3"/>
        <v>16</v>
      </c>
      <c r="C33" s="49">
        <v>41290</v>
      </c>
      <c r="D33" s="50"/>
      <c r="E33" s="25">
        <f>IF(D33&gt;0,AVERAGE(D$18:$D33),0)</f>
        <v>0</v>
      </c>
      <c r="F33" s="51">
        <f t="shared" si="9"/>
        <v>0</v>
      </c>
      <c r="G33" s="52">
        <f t="shared" si="4"/>
        <v>0</v>
      </c>
      <c r="H33" s="53">
        <f t="shared" si="5"/>
        <v>0</v>
      </c>
      <c r="I33" s="54">
        <f t="shared" si="6"/>
        <v>0</v>
      </c>
      <c r="J33" s="55">
        <f t="shared" si="10"/>
        <v>0</v>
      </c>
      <c r="K33" s="56" t="e">
        <f t="shared" si="11"/>
        <v>#DIV/0!</v>
      </c>
      <c r="L33" s="57" t="e">
        <f t="shared" si="7"/>
        <v>#DIV/0!</v>
      </c>
      <c r="M33" s="58"/>
      <c r="N33" s="59" t="e">
        <f t="shared" si="8"/>
        <v>#DIV/0!</v>
      </c>
      <c r="O33" s="60"/>
      <c r="P33" s="26">
        <f>IF(O33&gt;0,AVERAGE($O$18:O33),0)</f>
        <v>0</v>
      </c>
      <c r="Q33" s="61">
        <v>0</v>
      </c>
      <c r="R33" s="61">
        <v>0</v>
      </c>
      <c r="S33" s="6"/>
    </row>
    <row r="34" spans="2:19" ht="12.75">
      <c r="B34" s="62">
        <f t="shared" si="3"/>
        <v>17</v>
      </c>
      <c r="C34" s="49">
        <v>41291</v>
      </c>
      <c r="D34" s="50"/>
      <c r="E34" s="25">
        <f>IF(D34&gt;0,AVERAGE(D$18:$D34),0)</f>
        <v>0</v>
      </c>
      <c r="F34" s="51">
        <f t="shared" si="9"/>
        <v>0</v>
      </c>
      <c r="G34" s="52">
        <f t="shared" si="4"/>
        <v>0</v>
      </c>
      <c r="H34" s="53">
        <f t="shared" si="5"/>
        <v>0</v>
      </c>
      <c r="I34" s="54">
        <f t="shared" si="6"/>
        <v>0</v>
      </c>
      <c r="J34" s="55">
        <f t="shared" si="10"/>
        <v>0</v>
      </c>
      <c r="K34" s="56" t="e">
        <f t="shared" si="11"/>
        <v>#DIV/0!</v>
      </c>
      <c r="L34" s="57" t="e">
        <f t="shared" si="7"/>
        <v>#DIV/0!</v>
      </c>
      <c r="M34" s="58"/>
      <c r="N34" s="59" t="e">
        <f t="shared" si="8"/>
        <v>#DIV/0!</v>
      </c>
      <c r="O34" s="60"/>
      <c r="P34" s="26">
        <f>IF(O34&gt;0,AVERAGE($O$18:O34),0)</f>
        <v>0</v>
      </c>
      <c r="Q34" s="61">
        <v>0</v>
      </c>
      <c r="R34" s="61">
        <v>0</v>
      </c>
      <c r="S34" s="6"/>
    </row>
    <row r="35" spans="2:19" ht="12.75">
      <c r="B35" s="62">
        <f t="shared" si="3"/>
        <v>18</v>
      </c>
      <c r="C35" s="49">
        <v>41292</v>
      </c>
      <c r="D35" s="50"/>
      <c r="E35" s="25">
        <f>IF(D35&gt;0,AVERAGE(D$18:$D35),0)</f>
        <v>0</v>
      </c>
      <c r="F35" s="51">
        <f t="shared" si="9"/>
        <v>0</v>
      </c>
      <c r="G35" s="52">
        <f t="shared" si="4"/>
        <v>0</v>
      </c>
      <c r="H35" s="53">
        <f t="shared" si="5"/>
        <v>0</v>
      </c>
      <c r="I35" s="54">
        <f t="shared" si="6"/>
        <v>0</v>
      </c>
      <c r="J35" s="55">
        <f t="shared" si="10"/>
        <v>0</v>
      </c>
      <c r="K35" s="56" t="e">
        <f t="shared" si="11"/>
        <v>#DIV/0!</v>
      </c>
      <c r="L35" s="57" t="e">
        <f t="shared" si="7"/>
        <v>#DIV/0!</v>
      </c>
      <c r="M35" s="58"/>
      <c r="N35" s="59" t="e">
        <f t="shared" si="8"/>
        <v>#DIV/0!</v>
      </c>
      <c r="O35" s="60"/>
      <c r="P35" s="26">
        <f>IF(O35&gt;0,AVERAGE($O$18:O35),0)</f>
        <v>0</v>
      </c>
      <c r="Q35" s="61">
        <v>0</v>
      </c>
      <c r="R35" s="61">
        <v>0</v>
      </c>
      <c r="S35" s="6"/>
    </row>
    <row r="36" spans="2:19" ht="12.75">
      <c r="B36" s="62">
        <f t="shared" si="3"/>
        <v>19</v>
      </c>
      <c r="C36" s="49">
        <v>41293</v>
      </c>
      <c r="D36" s="50"/>
      <c r="E36" s="25">
        <f>IF(D36&gt;0,AVERAGE(D$18:$D36),0)</f>
        <v>0</v>
      </c>
      <c r="F36" s="51">
        <f t="shared" si="9"/>
        <v>0</v>
      </c>
      <c r="G36" s="52">
        <f t="shared" si="4"/>
        <v>0</v>
      </c>
      <c r="H36" s="53">
        <f t="shared" si="5"/>
        <v>0</v>
      </c>
      <c r="I36" s="54">
        <f t="shared" si="6"/>
        <v>0</v>
      </c>
      <c r="J36" s="55">
        <f t="shared" si="10"/>
        <v>0</v>
      </c>
      <c r="K36" s="56" t="e">
        <f t="shared" si="11"/>
        <v>#DIV/0!</v>
      </c>
      <c r="L36" s="57" t="e">
        <f t="shared" si="7"/>
        <v>#DIV/0!</v>
      </c>
      <c r="M36" s="58"/>
      <c r="N36" s="59" t="e">
        <f t="shared" si="8"/>
        <v>#DIV/0!</v>
      </c>
      <c r="O36" s="60"/>
      <c r="P36" s="26">
        <f>IF(O36&gt;0,AVERAGE($O$18:O36),0)</f>
        <v>0</v>
      </c>
      <c r="Q36" s="61">
        <v>0</v>
      </c>
      <c r="R36" s="61">
        <v>0</v>
      </c>
      <c r="S36" s="6"/>
    </row>
    <row r="37" spans="2:19" ht="12.75">
      <c r="B37" s="62">
        <f t="shared" si="3"/>
        <v>20</v>
      </c>
      <c r="C37" s="49">
        <v>41294</v>
      </c>
      <c r="D37" s="50"/>
      <c r="E37" s="25">
        <f>IF(D37&gt;0,AVERAGE(D$18:$D37),0)</f>
        <v>0</v>
      </c>
      <c r="F37" s="51">
        <f t="shared" si="9"/>
        <v>0</v>
      </c>
      <c r="G37" s="52">
        <f t="shared" si="4"/>
        <v>0</v>
      </c>
      <c r="H37" s="53">
        <f t="shared" si="5"/>
        <v>0</v>
      </c>
      <c r="I37" s="54">
        <f t="shared" si="6"/>
        <v>0</v>
      </c>
      <c r="J37" s="55">
        <f t="shared" si="10"/>
        <v>0</v>
      </c>
      <c r="K37" s="56" t="e">
        <f t="shared" si="11"/>
        <v>#DIV/0!</v>
      </c>
      <c r="L37" s="57" t="e">
        <f t="shared" si="7"/>
        <v>#DIV/0!</v>
      </c>
      <c r="M37" s="58"/>
      <c r="N37" s="59" t="e">
        <f t="shared" si="8"/>
        <v>#DIV/0!</v>
      </c>
      <c r="O37" s="60"/>
      <c r="P37" s="26">
        <f>IF(O37&gt;0,AVERAGE($O$18:O37),0)</f>
        <v>0</v>
      </c>
      <c r="Q37" s="61">
        <v>0</v>
      </c>
      <c r="R37" s="61">
        <v>0</v>
      </c>
      <c r="S37" s="6"/>
    </row>
    <row r="38" spans="2:19" ht="12.75">
      <c r="B38" s="62">
        <f t="shared" si="3"/>
        <v>21</v>
      </c>
      <c r="C38" s="49">
        <v>41295</v>
      </c>
      <c r="D38" s="50"/>
      <c r="E38" s="25">
        <f>IF(D38&gt;0,AVERAGE(D$18:$D38),0)</f>
        <v>0</v>
      </c>
      <c r="F38" s="51">
        <f t="shared" si="9"/>
        <v>0</v>
      </c>
      <c r="G38" s="52">
        <f t="shared" si="4"/>
        <v>0</v>
      </c>
      <c r="H38" s="53">
        <f t="shared" si="5"/>
        <v>0</v>
      </c>
      <c r="I38" s="54">
        <f t="shared" si="6"/>
        <v>0</v>
      </c>
      <c r="J38" s="55">
        <f t="shared" si="10"/>
        <v>0</v>
      </c>
      <c r="K38" s="56" t="e">
        <f t="shared" si="11"/>
        <v>#DIV/0!</v>
      </c>
      <c r="L38" s="57" t="e">
        <f t="shared" si="7"/>
        <v>#DIV/0!</v>
      </c>
      <c r="M38" s="58"/>
      <c r="N38" s="59" t="e">
        <f t="shared" si="8"/>
        <v>#DIV/0!</v>
      </c>
      <c r="O38" s="60"/>
      <c r="P38" s="26">
        <f>IF(O38&gt;0,AVERAGE($O$18:O38),0)</f>
        <v>0</v>
      </c>
      <c r="Q38" s="61">
        <v>0</v>
      </c>
      <c r="R38" s="61">
        <v>0</v>
      </c>
      <c r="S38" s="6"/>
    </row>
    <row r="39" spans="2:19" ht="12.75">
      <c r="B39" s="62">
        <f t="shared" si="3"/>
        <v>22</v>
      </c>
      <c r="C39" s="49">
        <v>41296</v>
      </c>
      <c r="D39" s="50"/>
      <c r="E39" s="25">
        <f>IF(D39&gt;0,AVERAGE(D$18:$D39),0)</f>
        <v>0</v>
      </c>
      <c r="F39" s="51">
        <f t="shared" si="9"/>
        <v>0</v>
      </c>
      <c r="G39" s="52">
        <f t="shared" si="4"/>
        <v>0</v>
      </c>
      <c r="H39" s="53">
        <f t="shared" si="5"/>
        <v>0</v>
      </c>
      <c r="I39" s="54">
        <f t="shared" si="6"/>
        <v>0</v>
      </c>
      <c r="J39" s="55">
        <f t="shared" si="10"/>
        <v>0</v>
      </c>
      <c r="K39" s="56" t="e">
        <f t="shared" si="11"/>
        <v>#DIV/0!</v>
      </c>
      <c r="L39" s="57" t="e">
        <f t="shared" si="7"/>
        <v>#DIV/0!</v>
      </c>
      <c r="M39" s="58"/>
      <c r="N39" s="59" t="e">
        <f t="shared" si="8"/>
        <v>#DIV/0!</v>
      </c>
      <c r="O39" s="60"/>
      <c r="P39" s="26">
        <f>IF(O39&gt;0,AVERAGE($O$18:O39),0)</f>
        <v>0</v>
      </c>
      <c r="Q39" s="61">
        <v>0</v>
      </c>
      <c r="R39" s="61">
        <v>0</v>
      </c>
      <c r="S39" s="6"/>
    </row>
    <row r="40" spans="2:19" ht="12.75">
      <c r="B40" s="62">
        <f t="shared" si="3"/>
        <v>23</v>
      </c>
      <c r="C40" s="49">
        <v>41297</v>
      </c>
      <c r="D40" s="50"/>
      <c r="E40" s="25">
        <f>IF(D40&gt;0,AVERAGE(D$18:$D40),0)</f>
        <v>0</v>
      </c>
      <c r="F40" s="51">
        <f t="shared" si="9"/>
        <v>0</v>
      </c>
      <c r="G40" s="52">
        <f t="shared" si="4"/>
        <v>0</v>
      </c>
      <c r="H40" s="53">
        <f t="shared" si="5"/>
        <v>0</v>
      </c>
      <c r="I40" s="54">
        <f t="shared" si="6"/>
        <v>0</v>
      </c>
      <c r="J40" s="55">
        <f t="shared" si="10"/>
        <v>0</v>
      </c>
      <c r="K40" s="56" t="e">
        <f t="shared" si="11"/>
        <v>#DIV/0!</v>
      </c>
      <c r="L40" s="57" t="e">
        <f t="shared" si="7"/>
        <v>#DIV/0!</v>
      </c>
      <c r="M40" s="58"/>
      <c r="N40" s="59" t="e">
        <f t="shared" si="8"/>
        <v>#DIV/0!</v>
      </c>
      <c r="O40" s="60"/>
      <c r="P40" s="26">
        <f>IF(O40&gt;0,AVERAGE($O$18:O40),0)</f>
        <v>0</v>
      </c>
      <c r="Q40" s="61">
        <v>0</v>
      </c>
      <c r="R40" s="61">
        <v>0</v>
      </c>
      <c r="S40" s="6"/>
    </row>
    <row r="41" spans="2:19" ht="12.75">
      <c r="B41" s="62">
        <f t="shared" si="3"/>
        <v>24</v>
      </c>
      <c r="C41" s="49">
        <v>41298</v>
      </c>
      <c r="D41" s="50"/>
      <c r="E41" s="25">
        <f>IF(D41&gt;0,AVERAGE(D$18:$D41),0)</f>
        <v>0</v>
      </c>
      <c r="F41" s="51">
        <f t="shared" si="9"/>
        <v>0</v>
      </c>
      <c r="G41" s="52">
        <f t="shared" si="4"/>
        <v>0</v>
      </c>
      <c r="H41" s="53">
        <f t="shared" si="5"/>
        <v>0</v>
      </c>
      <c r="I41" s="54">
        <f t="shared" si="6"/>
        <v>0</v>
      </c>
      <c r="J41" s="55">
        <f t="shared" si="10"/>
        <v>0</v>
      </c>
      <c r="K41" s="56" t="e">
        <f t="shared" si="11"/>
        <v>#DIV/0!</v>
      </c>
      <c r="L41" s="57" t="e">
        <f t="shared" si="7"/>
        <v>#DIV/0!</v>
      </c>
      <c r="M41" s="58"/>
      <c r="N41" s="59" t="e">
        <f t="shared" si="8"/>
        <v>#DIV/0!</v>
      </c>
      <c r="O41" s="60"/>
      <c r="P41" s="26">
        <f>IF(O41&gt;0,AVERAGE($O$18:O41),0)</f>
        <v>0</v>
      </c>
      <c r="Q41" s="61">
        <v>0</v>
      </c>
      <c r="R41" s="61">
        <v>0</v>
      </c>
      <c r="S41" s="6"/>
    </row>
    <row r="42" spans="2:19" ht="12.75">
      <c r="B42" s="62">
        <f t="shared" si="3"/>
        <v>25</v>
      </c>
      <c r="C42" s="49">
        <v>41299</v>
      </c>
      <c r="D42" s="50"/>
      <c r="E42" s="25">
        <f>IF(D42&gt;0,AVERAGE(D$18:$D42),0)</f>
        <v>0</v>
      </c>
      <c r="F42" s="51">
        <f t="shared" si="9"/>
        <v>0</v>
      </c>
      <c r="G42" s="52">
        <f t="shared" si="4"/>
        <v>0</v>
      </c>
      <c r="H42" s="53">
        <f t="shared" si="5"/>
        <v>0</v>
      </c>
      <c r="I42" s="54">
        <f t="shared" si="6"/>
        <v>0</v>
      </c>
      <c r="J42" s="55">
        <f t="shared" si="10"/>
        <v>0</v>
      </c>
      <c r="K42" s="56" t="e">
        <f t="shared" si="11"/>
        <v>#DIV/0!</v>
      </c>
      <c r="L42" s="57" t="e">
        <f t="shared" si="7"/>
        <v>#DIV/0!</v>
      </c>
      <c r="M42" s="58"/>
      <c r="N42" s="59" t="e">
        <f t="shared" si="8"/>
        <v>#DIV/0!</v>
      </c>
      <c r="O42" s="60"/>
      <c r="P42" s="26">
        <f>IF(O42&gt;0,AVERAGE($O$18:O42),0)</f>
        <v>0</v>
      </c>
      <c r="Q42" s="61">
        <v>0</v>
      </c>
      <c r="R42" s="61">
        <v>0</v>
      </c>
      <c r="S42" s="6"/>
    </row>
    <row r="43" spans="2:19" ht="12.75">
      <c r="B43" s="62">
        <f t="shared" si="3"/>
        <v>26</v>
      </c>
      <c r="C43" s="49">
        <v>41300</v>
      </c>
      <c r="D43" s="50"/>
      <c r="E43" s="25">
        <f>IF(D43&gt;0,AVERAGE(D$18:$D43),0)</f>
        <v>0</v>
      </c>
      <c r="F43" s="51">
        <f t="shared" si="9"/>
        <v>0</v>
      </c>
      <c r="G43" s="52">
        <f t="shared" si="4"/>
        <v>0</v>
      </c>
      <c r="H43" s="53">
        <f t="shared" si="5"/>
        <v>0</v>
      </c>
      <c r="I43" s="54">
        <f t="shared" si="6"/>
        <v>0</v>
      </c>
      <c r="J43" s="55">
        <f t="shared" si="10"/>
        <v>0</v>
      </c>
      <c r="K43" s="56" t="e">
        <f t="shared" si="11"/>
        <v>#DIV/0!</v>
      </c>
      <c r="L43" s="57" t="e">
        <f t="shared" si="7"/>
        <v>#DIV/0!</v>
      </c>
      <c r="M43" s="58"/>
      <c r="N43" s="59" t="e">
        <f t="shared" si="8"/>
        <v>#DIV/0!</v>
      </c>
      <c r="O43" s="60"/>
      <c r="P43" s="26">
        <f>IF(O43&gt;0,AVERAGE($O$18:O43),0)</f>
        <v>0</v>
      </c>
      <c r="Q43" s="61">
        <v>0</v>
      </c>
      <c r="R43" s="61">
        <v>0</v>
      </c>
      <c r="S43" s="6"/>
    </row>
    <row r="44" spans="2:19" ht="12.75">
      <c r="B44" s="62">
        <f t="shared" si="3"/>
        <v>27</v>
      </c>
      <c r="C44" s="49">
        <v>41301</v>
      </c>
      <c r="D44" s="50"/>
      <c r="E44" s="25">
        <f>IF(D44&gt;0,AVERAGE(D$18:$D44),0)</f>
        <v>0</v>
      </c>
      <c r="F44" s="51">
        <f t="shared" si="9"/>
        <v>0</v>
      </c>
      <c r="G44" s="52">
        <f t="shared" si="4"/>
        <v>0</v>
      </c>
      <c r="H44" s="53">
        <f t="shared" si="5"/>
        <v>0</v>
      </c>
      <c r="I44" s="54">
        <f t="shared" si="6"/>
        <v>0</v>
      </c>
      <c r="J44" s="55">
        <f t="shared" si="10"/>
        <v>0</v>
      </c>
      <c r="K44" s="56" t="e">
        <f t="shared" si="11"/>
        <v>#DIV/0!</v>
      </c>
      <c r="L44" s="57" t="e">
        <f t="shared" si="7"/>
        <v>#DIV/0!</v>
      </c>
      <c r="M44" s="58"/>
      <c r="N44" s="59" t="e">
        <f t="shared" si="8"/>
        <v>#DIV/0!</v>
      </c>
      <c r="O44" s="60"/>
      <c r="P44" s="26">
        <f>IF(O44&gt;0,AVERAGE($O$18:O44),0)</f>
        <v>0</v>
      </c>
      <c r="Q44" s="61">
        <v>0</v>
      </c>
      <c r="R44" s="61">
        <v>0</v>
      </c>
      <c r="S44" s="6"/>
    </row>
    <row r="45" spans="2:19" ht="12.75">
      <c r="B45" s="62">
        <f t="shared" si="3"/>
        <v>28</v>
      </c>
      <c r="C45" s="49">
        <v>41302</v>
      </c>
      <c r="D45" s="50"/>
      <c r="E45" s="25">
        <f>IF(D45&gt;0,AVERAGE(D$18:$D45),0)</f>
        <v>0</v>
      </c>
      <c r="F45" s="51">
        <f t="shared" si="9"/>
        <v>0</v>
      </c>
      <c r="G45" s="52">
        <f t="shared" si="4"/>
        <v>0</v>
      </c>
      <c r="H45" s="53">
        <f t="shared" si="5"/>
        <v>0</v>
      </c>
      <c r="I45" s="54">
        <f t="shared" si="6"/>
        <v>0</v>
      </c>
      <c r="J45" s="55">
        <f t="shared" si="10"/>
        <v>0</v>
      </c>
      <c r="K45" s="56" t="e">
        <f t="shared" si="11"/>
        <v>#DIV/0!</v>
      </c>
      <c r="L45" s="57" t="e">
        <f t="shared" si="7"/>
        <v>#DIV/0!</v>
      </c>
      <c r="M45" s="58"/>
      <c r="N45" s="59" t="e">
        <f t="shared" si="8"/>
        <v>#DIV/0!</v>
      </c>
      <c r="O45" s="60"/>
      <c r="P45" s="26">
        <f>IF(O45&gt;0,AVERAGE($O$18:O45),0)</f>
        <v>0</v>
      </c>
      <c r="Q45" s="61">
        <v>0</v>
      </c>
      <c r="R45" s="61">
        <v>0</v>
      </c>
      <c r="S45" s="6"/>
    </row>
    <row r="46" spans="2:19" ht="12.75">
      <c r="B46" s="62">
        <f t="shared" si="3"/>
        <v>29</v>
      </c>
      <c r="C46" s="49">
        <v>41303</v>
      </c>
      <c r="D46" s="50"/>
      <c r="E46" s="25">
        <f>IF(D46&gt;0,AVERAGE(D$18:$D46),0)</f>
        <v>0</v>
      </c>
      <c r="F46" s="51">
        <f t="shared" si="9"/>
        <v>0</v>
      </c>
      <c r="G46" s="52">
        <f t="shared" si="4"/>
        <v>0</v>
      </c>
      <c r="H46" s="53">
        <f t="shared" si="5"/>
        <v>0</v>
      </c>
      <c r="I46" s="54">
        <f t="shared" si="6"/>
        <v>0</v>
      </c>
      <c r="J46" s="55">
        <f t="shared" si="10"/>
        <v>0</v>
      </c>
      <c r="K46" s="56" t="e">
        <f t="shared" si="11"/>
        <v>#DIV/0!</v>
      </c>
      <c r="L46" s="57" t="e">
        <f t="shared" si="7"/>
        <v>#DIV/0!</v>
      </c>
      <c r="M46" s="58"/>
      <c r="N46" s="59" t="e">
        <f t="shared" si="8"/>
        <v>#DIV/0!</v>
      </c>
      <c r="O46" s="60"/>
      <c r="P46" s="26">
        <f>IF(O46&gt;0,AVERAGE($O$18:O46),0)</f>
        <v>0</v>
      </c>
      <c r="Q46" s="61">
        <v>0</v>
      </c>
      <c r="R46" s="61">
        <v>0</v>
      </c>
      <c r="S46" s="6"/>
    </row>
    <row r="47" spans="2:19" ht="12.75">
      <c r="B47" s="62">
        <f t="shared" si="3"/>
        <v>30</v>
      </c>
      <c r="C47" s="49">
        <v>41304</v>
      </c>
      <c r="D47" s="50"/>
      <c r="E47" s="25">
        <f>IF(D47&gt;0,AVERAGE(D$18:$D47),0)</f>
        <v>0</v>
      </c>
      <c r="F47" s="51">
        <f t="shared" si="9"/>
        <v>0</v>
      </c>
      <c r="G47" s="52">
        <f t="shared" si="4"/>
        <v>0</v>
      </c>
      <c r="H47" s="53">
        <f>+$H$3/31+M47</f>
        <v>0</v>
      </c>
      <c r="I47" s="54">
        <f t="shared" si="6"/>
        <v>0</v>
      </c>
      <c r="J47" s="55">
        <f t="shared" si="10"/>
        <v>0</v>
      </c>
      <c r="K47" s="56" t="e">
        <f t="shared" si="11"/>
        <v>#DIV/0!</v>
      </c>
      <c r="L47" s="57" t="e">
        <f t="shared" si="7"/>
        <v>#DIV/0!</v>
      </c>
      <c r="M47" s="58"/>
      <c r="N47" s="59" t="e">
        <f t="shared" si="8"/>
        <v>#DIV/0!</v>
      </c>
      <c r="O47" s="60"/>
      <c r="P47" s="26">
        <f>IF(O47&gt;0,AVERAGE($O$18:O47),0)</f>
        <v>0</v>
      </c>
      <c r="Q47" s="61">
        <v>0</v>
      </c>
      <c r="R47" s="61">
        <v>0</v>
      </c>
      <c r="S47" s="6"/>
    </row>
    <row r="48" spans="2:19" ht="12.75">
      <c r="B48" s="62">
        <f t="shared" si="3"/>
        <v>31</v>
      </c>
      <c r="C48" s="49">
        <v>41305</v>
      </c>
      <c r="D48" s="50"/>
      <c r="E48" s="25">
        <f>IF(D48&gt;0,AVERAGE(D$18:$D48),0)</f>
        <v>0</v>
      </c>
      <c r="F48" s="51">
        <f t="shared" si="9"/>
        <v>0</v>
      </c>
      <c r="G48" s="52">
        <f t="shared" si="4"/>
        <v>0</v>
      </c>
      <c r="H48" s="53">
        <f t="shared" si="5"/>
        <v>0</v>
      </c>
      <c r="I48" s="54">
        <f t="shared" si="6"/>
        <v>0</v>
      </c>
      <c r="J48" s="55">
        <f t="shared" si="10"/>
        <v>0</v>
      </c>
      <c r="K48" s="56" t="e">
        <f t="shared" si="11"/>
        <v>#DIV/0!</v>
      </c>
      <c r="L48" s="57" t="e">
        <f t="shared" si="7"/>
        <v>#DIV/0!</v>
      </c>
      <c r="M48" s="58"/>
      <c r="N48" s="59" t="e">
        <f t="shared" si="8"/>
        <v>#DIV/0!</v>
      </c>
      <c r="O48" s="60"/>
      <c r="P48" s="26">
        <f>IF(O48&gt;0,AVERAGE($O$18:O48),0)</f>
        <v>0</v>
      </c>
      <c r="Q48" s="61">
        <v>0</v>
      </c>
      <c r="R48" s="61">
        <v>0</v>
      </c>
      <c r="S48" s="6"/>
    </row>
    <row r="49" spans="2:19" ht="12.75">
      <c r="B49" s="62">
        <f t="shared" si="3"/>
        <v>32</v>
      </c>
      <c r="C49" s="49">
        <v>41306</v>
      </c>
      <c r="D49" s="50"/>
      <c r="E49" s="25">
        <f>IF(D49&gt;0,AVERAGE(D$18:$D49),0)</f>
        <v>0</v>
      </c>
      <c r="F49" s="51">
        <f>+$K$4/28</f>
        <v>0</v>
      </c>
      <c r="G49" s="52">
        <f>+$G$4/28</f>
        <v>0</v>
      </c>
      <c r="H49" s="53">
        <f>+$H$4/28+M49</f>
        <v>0</v>
      </c>
      <c r="I49" s="54">
        <f>+$I$4/28</f>
        <v>0</v>
      </c>
      <c r="J49" s="55">
        <f t="shared" si="10"/>
        <v>0</v>
      </c>
      <c r="K49" s="56" t="e">
        <f t="shared" si="11"/>
        <v>#DIV/0!</v>
      </c>
      <c r="L49" s="57" t="e">
        <f t="shared" si="7"/>
        <v>#DIV/0!</v>
      </c>
      <c r="M49" s="58"/>
      <c r="N49" s="59" t="e">
        <f t="shared" si="8"/>
        <v>#DIV/0!</v>
      </c>
      <c r="O49" s="60"/>
      <c r="P49" s="26">
        <f>IF(O49&gt;0,AVERAGE($O$18:O49),0)</f>
        <v>0</v>
      </c>
      <c r="Q49" s="61">
        <v>0</v>
      </c>
      <c r="R49" s="61">
        <v>0</v>
      </c>
      <c r="S49" s="6"/>
    </row>
    <row r="50" spans="2:19" ht="12.75">
      <c r="B50" s="62">
        <f t="shared" si="3"/>
        <v>33</v>
      </c>
      <c r="C50" s="49">
        <v>41307</v>
      </c>
      <c r="D50" s="50"/>
      <c r="E50" s="25">
        <f>IF(D50&gt;0,AVERAGE(D$18:$D50),0)</f>
        <v>0</v>
      </c>
      <c r="F50" s="51">
        <f aca="true" t="shared" si="12" ref="F50:F76">+$K$4/28</f>
        <v>0</v>
      </c>
      <c r="G50" s="52">
        <f aca="true" t="shared" si="13" ref="G50:G76">+$G$4/28</f>
        <v>0</v>
      </c>
      <c r="H50" s="53">
        <f aca="true" t="shared" si="14" ref="H50:H76">+$H$4/28+M50</f>
        <v>0</v>
      </c>
      <c r="I50" s="54">
        <f aca="true" t="shared" si="15" ref="I50:I76">+$I$4/28</f>
        <v>0</v>
      </c>
      <c r="J50" s="55">
        <f t="shared" si="10"/>
        <v>0</v>
      </c>
      <c r="K50" s="56" t="e">
        <f t="shared" si="11"/>
        <v>#DIV/0!</v>
      </c>
      <c r="L50" s="57" t="e">
        <f t="shared" si="7"/>
        <v>#DIV/0!</v>
      </c>
      <c r="M50" s="58"/>
      <c r="N50" s="59" t="e">
        <f t="shared" si="8"/>
        <v>#DIV/0!</v>
      </c>
      <c r="O50" s="60"/>
      <c r="P50" s="26">
        <f>IF(O50&gt;0,AVERAGE($O$18:O50),0)</f>
        <v>0</v>
      </c>
      <c r="Q50" s="61">
        <v>0</v>
      </c>
      <c r="R50" s="61">
        <v>0</v>
      </c>
      <c r="S50" s="6"/>
    </row>
    <row r="51" spans="2:19" ht="12.75">
      <c r="B51" s="62">
        <f t="shared" si="3"/>
        <v>34</v>
      </c>
      <c r="C51" s="49">
        <v>41308</v>
      </c>
      <c r="D51" s="50"/>
      <c r="E51" s="25">
        <f>IF(D51&gt;0,AVERAGE(D$18:$D51),0)</f>
        <v>0</v>
      </c>
      <c r="F51" s="51">
        <f t="shared" si="12"/>
        <v>0</v>
      </c>
      <c r="G51" s="52">
        <f t="shared" si="13"/>
        <v>0</v>
      </c>
      <c r="H51" s="53">
        <f t="shared" si="14"/>
        <v>0</v>
      </c>
      <c r="I51" s="54">
        <f t="shared" si="15"/>
        <v>0</v>
      </c>
      <c r="J51" s="55">
        <f t="shared" si="10"/>
        <v>0</v>
      </c>
      <c r="K51" s="56" t="e">
        <f t="shared" si="11"/>
        <v>#DIV/0!</v>
      </c>
      <c r="L51" s="57" t="e">
        <f t="shared" si="7"/>
        <v>#DIV/0!</v>
      </c>
      <c r="M51" s="58"/>
      <c r="N51" s="59" t="e">
        <f t="shared" si="8"/>
        <v>#DIV/0!</v>
      </c>
      <c r="O51" s="60"/>
      <c r="P51" s="26">
        <f>IF(O51&gt;0,AVERAGE($O$18:O51),0)</f>
        <v>0</v>
      </c>
      <c r="Q51" s="61">
        <v>0</v>
      </c>
      <c r="R51" s="61">
        <v>0</v>
      </c>
      <c r="S51" s="6"/>
    </row>
    <row r="52" spans="2:19" ht="12.75">
      <c r="B52" s="62">
        <f t="shared" si="3"/>
        <v>35</v>
      </c>
      <c r="C52" s="49">
        <v>41309</v>
      </c>
      <c r="D52" s="50"/>
      <c r="E52" s="25">
        <f>IF(D52&gt;0,AVERAGE(D$18:$D52),0)</f>
        <v>0</v>
      </c>
      <c r="F52" s="51">
        <f t="shared" si="12"/>
        <v>0</v>
      </c>
      <c r="G52" s="52">
        <f t="shared" si="13"/>
        <v>0</v>
      </c>
      <c r="H52" s="53">
        <f t="shared" si="14"/>
        <v>0</v>
      </c>
      <c r="I52" s="54">
        <f t="shared" si="15"/>
        <v>0</v>
      </c>
      <c r="J52" s="55">
        <f t="shared" si="10"/>
        <v>0</v>
      </c>
      <c r="K52" s="56" t="e">
        <f t="shared" si="11"/>
        <v>#DIV/0!</v>
      </c>
      <c r="L52" s="57" t="e">
        <f t="shared" si="7"/>
        <v>#DIV/0!</v>
      </c>
      <c r="M52" s="58"/>
      <c r="N52" s="59" t="e">
        <f t="shared" si="8"/>
        <v>#DIV/0!</v>
      </c>
      <c r="O52" s="60"/>
      <c r="P52" s="26">
        <f>IF(O52&gt;0,AVERAGE($O$18:O52),0)</f>
        <v>0</v>
      </c>
      <c r="Q52" s="61">
        <v>0</v>
      </c>
      <c r="R52" s="61">
        <v>0</v>
      </c>
      <c r="S52" s="6"/>
    </row>
    <row r="53" spans="2:19" ht="12.75">
      <c r="B53" s="62">
        <f t="shared" si="3"/>
        <v>36</v>
      </c>
      <c r="C53" s="49">
        <v>41310</v>
      </c>
      <c r="D53" s="50"/>
      <c r="E53" s="25">
        <f>IF(D53&gt;0,AVERAGE(D$18:$D53),0)</f>
        <v>0</v>
      </c>
      <c r="F53" s="51">
        <f t="shared" si="12"/>
        <v>0</v>
      </c>
      <c r="G53" s="52">
        <f t="shared" si="13"/>
        <v>0</v>
      </c>
      <c r="H53" s="53">
        <f t="shared" si="14"/>
        <v>0</v>
      </c>
      <c r="I53" s="54">
        <f t="shared" si="15"/>
        <v>0</v>
      </c>
      <c r="J53" s="55">
        <f t="shared" si="10"/>
        <v>0</v>
      </c>
      <c r="K53" s="56" t="e">
        <f t="shared" si="11"/>
        <v>#DIV/0!</v>
      </c>
      <c r="L53" s="57" t="e">
        <f t="shared" si="7"/>
        <v>#DIV/0!</v>
      </c>
      <c r="M53" s="58"/>
      <c r="N53" s="59" t="e">
        <f t="shared" si="8"/>
        <v>#DIV/0!</v>
      </c>
      <c r="O53" s="60"/>
      <c r="P53" s="26">
        <f>IF(O53&gt;0,AVERAGE($O$18:O53),0)</f>
        <v>0</v>
      </c>
      <c r="Q53" s="61">
        <v>0</v>
      </c>
      <c r="R53" s="61">
        <v>0</v>
      </c>
      <c r="S53" s="6"/>
    </row>
    <row r="54" spans="2:19" ht="12.75">
      <c r="B54" s="62">
        <f t="shared" si="3"/>
        <v>37</v>
      </c>
      <c r="C54" s="49">
        <v>41311</v>
      </c>
      <c r="D54" s="50"/>
      <c r="E54" s="25">
        <f>IF(D54&gt;0,AVERAGE(D$18:$D54),0)</f>
        <v>0</v>
      </c>
      <c r="F54" s="51">
        <f t="shared" si="12"/>
        <v>0</v>
      </c>
      <c r="G54" s="52">
        <f t="shared" si="13"/>
        <v>0</v>
      </c>
      <c r="H54" s="53">
        <f t="shared" si="14"/>
        <v>0</v>
      </c>
      <c r="I54" s="54">
        <f t="shared" si="15"/>
        <v>0</v>
      </c>
      <c r="J54" s="55">
        <f t="shared" si="10"/>
        <v>0</v>
      </c>
      <c r="K54" s="56" t="e">
        <f t="shared" si="11"/>
        <v>#DIV/0!</v>
      </c>
      <c r="L54" s="57" t="e">
        <f t="shared" si="7"/>
        <v>#DIV/0!</v>
      </c>
      <c r="M54" s="58"/>
      <c r="N54" s="59" t="e">
        <f t="shared" si="8"/>
        <v>#DIV/0!</v>
      </c>
      <c r="O54" s="60"/>
      <c r="P54" s="26">
        <f>IF(O54&gt;0,AVERAGE($O$18:O54),0)</f>
        <v>0</v>
      </c>
      <c r="Q54" s="61">
        <v>0</v>
      </c>
      <c r="R54" s="61">
        <v>0</v>
      </c>
      <c r="S54" s="6"/>
    </row>
    <row r="55" spans="2:19" ht="12.75">
      <c r="B55" s="62">
        <f t="shared" si="3"/>
        <v>38</v>
      </c>
      <c r="C55" s="49">
        <v>41312</v>
      </c>
      <c r="D55" s="50"/>
      <c r="E55" s="25">
        <f>IF(D55&gt;0,AVERAGE(D$18:$D55),0)</f>
        <v>0</v>
      </c>
      <c r="F55" s="51">
        <f t="shared" si="12"/>
        <v>0</v>
      </c>
      <c r="G55" s="52">
        <f t="shared" si="13"/>
        <v>0</v>
      </c>
      <c r="H55" s="53">
        <f t="shared" si="14"/>
        <v>0</v>
      </c>
      <c r="I55" s="54">
        <f t="shared" si="15"/>
        <v>0</v>
      </c>
      <c r="J55" s="55">
        <f t="shared" si="10"/>
        <v>0</v>
      </c>
      <c r="K55" s="56" t="e">
        <f t="shared" si="11"/>
        <v>#DIV/0!</v>
      </c>
      <c r="L55" s="57" t="e">
        <f t="shared" si="7"/>
        <v>#DIV/0!</v>
      </c>
      <c r="M55" s="58"/>
      <c r="N55" s="59" t="e">
        <f t="shared" si="8"/>
        <v>#DIV/0!</v>
      </c>
      <c r="O55" s="60"/>
      <c r="P55" s="26">
        <f>IF(O55&gt;0,AVERAGE($O$18:O55),0)</f>
        <v>0</v>
      </c>
      <c r="Q55" s="61">
        <v>0</v>
      </c>
      <c r="R55" s="61">
        <v>0</v>
      </c>
      <c r="S55" s="6"/>
    </row>
    <row r="56" spans="2:19" ht="12.75">
      <c r="B56" s="62">
        <f t="shared" si="3"/>
        <v>39</v>
      </c>
      <c r="C56" s="49">
        <v>41313</v>
      </c>
      <c r="D56" s="50"/>
      <c r="E56" s="25">
        <f>IF(D56&gt;0,AVERAGE(D$18:$D56),0)</f>
        <v>0</v>
      </c>
      <c r="F56" s="51">
        <f t="shared" si="12"/>
        <v>0</v>
      </c>
      <c r="G56" s="52">
        <f t="shared" si="13"/>
        <v>0</v>
      </c>
      <c r="H56" s="53">
        <f t="shared" si="14"/>
        <v>0</v>
      </c>
      <c r="I56" s="54">
        <f t="shared" si="15"/>
        <v>0</v>
      </c>
      <c r="J56" s="55">
        <f t="shared" si="10"/>
        <v>0</v>
      </c>
      <c r="K56" s="56" t="e">
        <f t="shared" si="11"/>
        <v>#DIV/0!</v>
      </c>
      <c r="L56" s="57" t="e">
        <f t="shared" si="7"/>
        <v>#DIV/0!</v>
      </c>
      <c r="M56" s="58"/>
      <c r="N56" s="59" t="e">
        <f t="shared" si="8"/>
        <v>#DIV/0!</v>
      </c>
      <c r="O56" s="60"/>
      <c r="P56" s="26">
        <f>IF(O56&gt;0,AVERAGE($O$18:O56),0)</f>
        <v>0</v>
      </c>
      <c r="Q56" s="61">
        <v>0</v>
      </c>
      <c r="R56" s="61">
        <v>0</v>
      </c>
      <c r="S56" s="6"/>
    </row>
    <row r="57" spans="2:19" ht="12.75">
      <c r="B57" s="62">
        <f t="shared" si="3"/>
        <v>40</v>
      </c>
      <c r="C57" s="49">
        <v>41314</v>
      </c>
      <c r="D57" s="50"/>
      <c r="E57" s="25">
        <f>IF(D57&gt;0,AVERAGE(D$18:$D57),0)</f>
        <v>0</v>
      </c>
      <c r="F57" s="51">
        <f t="shared" si="12"/>
        <v>0</v>
      </c>
      <c r="G57" s="52">
        <f t="shared" si="13"/>
        <v>0</v>
      </c>
      <c r="H57" s="53">
        <f t="shared" si="14"/>
        <v>0</v>
      </c>
      <c r="I57" s="54">
        <f t="shared" si="15"/>
        <v>0</v>
      </c>
      <c r="J57" s="55">
        <f t="shared" si="10"/>
        <v>0</v>
      </c>
      <c r="K57" s="56" t="e">
        <f t="shared" si="11"/>
        <v>#DIV/0!</v>
      </c>
      <c r="L57" s="57" t="e">
        <f t="shared" si="7"/>
        <v>#DIV/0!</v>
      </c>
      <c r="M57" s="58"/>
      <c r="N57" s="59" t="e">
        <f t="shared" si="8"/>
        <v>#DIV/0!</v>
      </c>
      <c r="O57" s="60"/>
      <c r="P57" s="26">
        <f>IF(O57&gt;0,AVERAGE($O$18:O57),0)</f>
        <v>0</v>
      </c>
      <c r="Q57" s="61">
        <v>0</v>
      </c>
      <c r="R57" s="61">
        <v>0</v>
      </c>
      <c r="S57" s="6"/>
    </row>
    <row r="58" spans="2:19" ht="12.75">
      <c r="B58" s="62">
        <f t="shared" si="3"/>
        <v>41</v>
      </c>
      <c r="C58" s="49">
        <v>41315</v>
      </c>
      <c r="D58" s="50"/>
      <c r="E58" s="25">
        <f>IF(D58&gt;0,AVERAGE(D$18:$D58),0)</f>
        <v>0</v>
      </c>
      <c r="F58" s="51">
        <f t="shared" si="12"/>
        <v>0</v>
      </c>
      <c r="G58" s="52">
        <f t="shared" si="13"/>
        <v>0</v>
      </c>
      <c r="H58" s="53">
        <f t="shared" si="14"/>
        <v>0</v>
      </c>
      <c r="I58" s="54">
        <f t="shared" si="15"/>
        <v>0</v>
      </c>
      <c r="J58" s="55">
        <f t="shared" si="10"/>
        <v>0</v>
      </c>
      <c r="K58" s="56" t="e">
        <f t="shared" si="11"/>
        <v>#DIV/0!</v>
      </c>
      <c r="L58" s="57" t="e">
        <f t="shared" si="7"/>
        <v>#DIV/0!</v>
      </c>
      <c r="M58" s="58"/>
      <c r="N58" s="59" t="e">
        <f t="shared" si="8"/>
        <v>#DIV/0!</v>
      </c>
      <c r="O58" s="60"/>
      <c r="P58" s="26">
        <f>IF(O58&gt;0,AVERAGE($O$18:O58),0)</f>
        <v>0</v>
      </c>
      <c r="Q58" s="61">
        <v>0</v>
      </c>
      <c r="R58" s="61">
        <v>0</v>
      </c>
      <c r="S58" s="6"/>
    </row>
    <row r="59" spans="2:19" ht="12.75">
      <c r="B59" s="62">
        <f t="shared" si="3"/>
        <v>42</v>
      </c>
      <c r="C59" s="49">
        <v>41316</v>
      </c>
      <c r="D59" s="50"/>
      <c r="E59" s="25">
        <f>IF(D59&gt;0,AVERAGE(D$18:$D59),0)</f>
        <v>0</v>
      </c>
      <c r="F59" s="51">
        <f t="shared" si="12"/>
        <v>0</v>
      </c>
      <c r="G59" s="52">
        <f t="shared" si="13"/>
        <v>0</v>
      </c>
      <c r="H59" s="53">
        <f t="shared" si="14"/>
        <v>0</v>
      </c>
      <c r="I59" s="54">
        <f t="shared" si="15"/>
        <v>0</v>
      </c>
      <c r="J59" s="55">
        <f t="shared" si="10"/>
        <v>0</v>
      </c>
      <c r="K59" s="56" t="e">
        <f t="shared" si="11"/>
        <v>#DIV/0!</v>
      </c>
      <c r="L59" s="57" t="e">
        <f t="shared" si="7"/>
        <v>#DIV/0!</v>
      </c>
      <c r="M59" s="58"/>
      <c r="N59" s="59" t="e">
        <f t="shared" si="8"/>
        <v>#DIV/0!</v>
      </c>
      <c r="O59" s="60"/>
      <c r="P59" s="26">
        <f>IF(O59&gt;0,AVERAGE($O$18:O59),0)</f>
        <v>0</v>
      </c>
      <c r="Q59" s="61">
        <v>0</v>
      </c>
      <c r="R59" s="61">
        <v>0</v>
      </c>
      <c r="S59" s="6"/>
    </row>
    <row r="60" spans="2:19" ht="12.75">
      <c r="B60" s="62">
        <f t="shared" si="3"/>
        <v>43</v>
      </c>
      <c r="C60" s="49">
        <v>41317</v>
      </c>
      <c r="D60" s="50"/>
      <c r="E60" s="25">
        <f>IF(D60&gt;0,AVERAGE(D$18:$D60),0)</f>
        <v>0</v>
      </c>
      <c r="F60" s="51">
        <f t="shared" si="12"/>
        <v>0</v>
      </c>
      <c r="G60" s="52">
        <f t="shared" si="13"/>
        <v>0</v>
      </c>
      <c r="H60" s="53">
        <f t="shared" si="14"/>
        <v>0</v>
      </c>
      <c r="I60" s="54">
        <f t="shared" si="15"/>
        <v>0</v>
      </c>
      <c r="J60" s="55">
        <f t="shared" si="10"/>
        <v>0</v>
      </c>
      <c r="K60" s="56" t="e">
        <f t="shared" si="11"/>
        <v>#DIV/0!</v>
      </c>
      <c r="L60" s="57" t="e">
        <f t="shared" si="7"/>
        <v>#DIV/0!</v>
      </c>
      <c r="M60" s="58"/>
      <c r="N60" s="59" t="e">
        <f t="shared" si="8"/>
        <v>#DIV/0!</v>
      </c>
      <c r="O60" s="60"/>
      <c r="P60" s="26">
        <f>IF(O60&gt;0,AVERAGE($O$18:O60),0)</f>
        <v>0</v>
      </c>
      <c r="Q60" s="61">
        <v>0</v>
      </c>
      <c r="R60" s="61">
        <v>0</v>
      </c>
      <c r="S60" s="6"/>
    </row>
    <row r="61" spans="2:19" ht="12.75">
      <c r="B61" s="62">
        <f t="shared" si="3"/>
        <v>44</v>
      </c>
      <c r="C61" s="49">
        <v>41318</v>
      </c>
      <c r="D61" s="50"/>
      <c r="E61" s="25">
        <f>IF(D61&gt;0,AVERAGE(D$18:$D61),0)</f>
        <v>0</v>
      </c>
      <c r="F61" s="51">
        <f t="shared" si="12"/>
        <v>0</v>
      </c>
      <c r="G61" s="52">
        <f t="shared" si="13"/>
        <v>0</v>
      </c>
      <c r="H61" s="53">
        <f t="shared" si="14"/>
        <v>0</v>
      </c>
      <c r="I61" s="54">
        <f t="shared" si="15"/>
        <v>0</v>
      </c>
      <c r="J61" s="55">
        <f t="shared" si="10"/>
        <v>0</v>
      </c>
      <c r="K61" s="56" t="e">
        <f t="shared" si="11"/>
        <v>#DIV/0!</v>
      </c>
      <c r="L61" s="57" t="e">
        <f t="shared" si="7"/>
        <v>#DIV/0!</v>
      </c>
      <c r="M61" s="58"/>
      <c r="N61" s="59" t="e">
        <f t="shared" si="8"/>
        <v>#DIV/0!</v>
      </c>
      <c r="O61" s="60"/>
      <c r="P61" s="26">
        <f>IF(O61&gt;0,AVERAGE($O$18:O61),0)</f>
        <v>0</v>
      </c>
      <c r="Q61" s="61">
        <v>0</v>
      </c>
      <c r="R61" s="61">
        <v>0</v>
      </c>
      <c r="S61" s="6"/>
    </row>
    <row r="62" spans="2:19" ht="12.75">
      <c r="B62" s="62">
        <f t="shared" si="3"/>
        <v>45</v>
      </c>
      <c r="C62" s="49">
        <v>41319</v>
      </c>
      <c r="D62" s="50"/>
      <c r="E62" s="25">
        <f>IF(D62&gt;0,AVERAGE(D$18:$D62),0)</f>
        <v>0</v>
      </c>
      <c r="F62" s="51">
        <f t="shared" si="12"/>
        <v>0</v>
      </c>
      <c r="G62" s="52">
        <f t="shared" si="13"/>
        <v>0</v>
      </c>
      <c r="H62" s="53">
        <f t="shared" si="14"/>
        <v>0</v>
      </c>
      <c r="I62" s="54">
        <f t="shared" si="15"/>
        <v>0</v>
      </c>
      <c r="J62" s="55">
        <f t="shared" si="10"/>
        <v>0</v>
      </c>
      <c r="K62" s="56" t="e">
        <f t="shared" si="11"/>
        <v>#DIV/0!</v>
      </c>
      <c r="L62" s="57" t="e">
        <f t="shared" si="7"/>
        <v>#DIV/0!</v>
      </c>
      <c r="M62" s="58"/>
      <c r="N62" s="59" t="e">
        <f t="shared" si="8"/>
        <v>#DIV/0!</v>
      </c>
      <c r="O62" s="60"/>
      <c r="P62" s="26">
        <f>IF(O62&gt;0,AVERAGE($O$18:O62),0)</f>
        <v>0</v>
      </c>
      <c r="Q62" s="61">
        <v>0</v>
      </c>
      <c r="R62" s="61">
        <v>0</v>
      </c>
      <c r="S62" s="6"/>
    </row>
    <row r="63" spans="2:19" ht="12.75">
      <c r="B63" s="62">
        <f t="shared" si="3"/>
        <v>46</v>
      </c>
      <c r="C63" s="49">
        <v>41320</v>
      </c>
      <c r="D63" s="50"/>
      <c r="E63" s="25">
        <f>IF(D63&gt;0,AVERAGE(D$18:$D63),0)</f>
        <v>0</v>
      </c>
      <c r="F63" s="51">
        <f t="shared" si="12"/>
        <v>0</v>
      </c>
      <c r="G63" s="52">
        <f t="shared" si="13"/>
        <v>0</v>
      </c>
      <c r="H63" s="53">
        <f t="shared" si="14"/>
        <v>0</v>
      </c>
      <c r="I63" s="54">
        <f t="shared" si="15"/>
        <v>0</v>
      </c>
      <c r="J63" s="55">
        <f t="shared" si="10"/>
        <v>0</v>
      </c>
      <c r="K63" s="56" t="e">
        <f t="shared" si="11"/>
        <v>#DIV/0!</v>
      </c>
      <c r="L63" s="57" t="e">
        <f t="shared" si="7"/>
        <v>#DIV/0!</v>
      </c>
      <c r="M63" s="58"/>
      <c r="N63" s="59" t="e">
        <f t="shared" si="8"/>
        <v>#DIV/0!</v>
      </c>
      <c r="O63" s="60"/>
      <c r="P63" s="26">
        <f>IF(O63&gt;0,AVERAGE($O$18:O63),0)</f>
        <v>0</v>
      </c>
      <c r="Q63" s="61">
        <v>0</v>
      </c>
      <c r="R63" s="61">
        <v>0</v>
      </c>
      <c r="S63" s="6"/>
    </row>
    <row r="64" spans="2:19" ht="12.75">
      <c r="B64" s="62">
        <f t="shared" si="3"/>
        <v>47</v>
      </c>
      <c r="C64" s="49">
        <v>41321</v>
      </c>
      <c r="D64" s="50"/>
      <c r="E64" s="25">
        <f>IF(D64&gt;0,AVERAGE(D$18:$D64),0)</f>
        <v>0</v>
      </c>
      <c r="F64" s="51">
        <f t="shared" si="12"/>
        <v>0</v>
      </c>
      <c r="G64" s="52">
        <f t="shared" si="13"/>
        <v>0</v>
      </c>
      <c r="H64" s="53">
        <f t="shared" si="14"/>
        <v>0</v>
      </c>
      <c r="I64" s="54">
        <f t="shared" si="15"/>
        <v>0</v>
      </c>
      <c r="J64" s="55">
        <f t="shared" si="10"/>
        <v>0</v>
      </c>
      <c r="K64" s="56" t="e">
        <f t="shared" si="11"/>
        <v>#DIV/0!</v>
      </c>
      <c r="L64" s="57" t="e">
        <f t="shared" si="7"/>
        <v>#DIV/0!</v>
      </c>
      <c r="M64" s="58"/>
      <c r="N64" s="59" t="e">
        <f t="shared" si="8"/>
        <v>#DIV/0!</v>
      </c>
      <c r="O64" s="60"/>
      <c r="P64" s="26">
        <f>IF(O64&gt;0,AVERAGE($O$18:O64),0)</f>
        <v>0</v>
      </c>
      <c r="Q64" s="61">
        <v>0</v>
      </c>
      <c r="R64" s="61">
        <v>0</v>
      </c>
      <c r="S64" s="6"/>
    </row>
    <row r="65" spans="2:19" ht="12.75">
      <c r="B65" s="62">
        <f t="shared" si="3"/>
        <v>48</v>
      </c>
      <c r="C65" s="49">
        <v>41322</v>
      </c>
      <c r="D65" s="50"/>
      <c r="E65" s="25">
        <f>IF(D65&gt;0,AVERAGE(D$18:$D65),0)</f>
        <v>0</v>
      </c>
      <c r="F65" s="51">
        <f t="shared" si="12"/>
        <v>0</v>
      </c>
      <c r="G65" s="52">
        <f t="shared" si="13"/>
        <v>0</v>
      </c>
      <c r="H65" s="53">
        <f t="shared" si="14"/>
        <v>0</v>
      </c>
      <c r="I65" s="54">
        <f t="shared" si="15"/>
        <v>0</v>
      </c>
      <c r="J65" s="55">
        <f t="shared" si="10"/>
        <v>0</v>
      </c>
      <c r="K65" s="56" t="e">
        <f t="shared" si="11"/>
        <v>#DIV/0!</v>
      </c>
      <c r="L65" s="57" t="e">
        <f t="shared" si="7"/>
        <v>#DIV/0!</v>
      </c>
      <c r="M65" s="58"/>
      <c r="N65" s="59" t="e">
        <f t="shared" si="8"/>
        <v>#DIV/0!</v>
      </c>
      <c r="O65" s="60"/>
      <c r="P65" s="26">
        <f>IF(O65&gt;0,AVERAGE($O$18:O65),0)</f>
        <v>0</v>
      </c>
      <c r="Q65" s="61">
        <v>0</v>
      </c>
      <c r="R65" s="61">
        <v>0</v>
      </c>
      <c r="S65" s="6"/>
    </row>
    <row r="66" spans="2:19" ht="12.75">
      <c r="B66" s="62">
        <f t="shared" si="3"/>
        <v>49</v>
      </c>
      <c r="C66" s="49">
        <v>41323</v>
      </c>
      <c r="D66" s="50"/>
      <c r="E66" s="25">
        <f>IF(D66&gt;0,AVERAGE(D$18:$D66),0)</f>
        <v>0</v>
      </c>
      <c r="F66" s="51">
        <f t="shared" si="12"/>
        <v>0</v>
      </c>
      <c r="G66" s="52">
        <f t="shared" si="13"/>
        <v>0</v>
      </c>
      <c r="H66" s="53">
        <f t="shared" si="14"/>
        <v>0</v>
      </c>
      <c r="I66" s="54">
        <f t="shared" si="15"/>
        <v>0</v>
      </c>
      <c r="J66" s="55">
        <f t="shared" si="10"/>
        <v>0</v>
      </c>
      <c r="K66" s="56" t="e">
        <f t="shared" si="11"/>
        <v>#DIV/0!</v>
      </c>
      <c r="L66" s="57" t="e">
        <f t="shared" si="7"/>
        <v>#DIV/0!</v>
      </c>
      <c r="M66" s="58"/>
      <c r="N66" s="59" t="e">
        <f t="shared" si="8"/>
        <v>#DIV/0!</v>
      </c>
      <c r="O66" s="60"/>
      <c r="P66" s="26">
        <f>IF(O66&gt;0,AVERAGE($O$18:O66),0)</f>
        <v>0</v>
      </c>
      <c r="Q66" s="61">
        <v>0</v>
      </c>
      <c r="R66" s="61">
        <v>0</v>
      </c>
      <c r="S66" s="6"/>
    </row>
    <row r="67" spans="2:19" ht="12.75">
      <c r="B67" s="62">
        <f t="shared" si="3"/>
        <v>50</v>
      </c>
      <c r="C67" s="49">
        <v>41324</v>
      </c>
      <c r="D67" s="50"/>
      <c r="E67" s="25">
        <f>IF(D67&gt;0,AVERAGE(D$18:$D67),0)</f>
        <v>0</v>
      </c>
      <c r="F67" s="51">
        <f t="shared" si="12"/>
        <v>0</v>
      </c>
      <c r="G67" s="52">
        <f t="shared" si="13"/>
        <v>0</v>
      </c>
      <c r="H67" s="53">
        <f t="shared" si="14"/>
        <v>0</v>
      </c>
      <c r="I67" s="54">
        <f t="shared" si="15"/>
        <v>0</v>
      </c>
      <c r="J67" s="55">
        <f t="shared" si="10"/>
        <v>0</v>
      </c>
      <c r="K67" s="56" t="e">
        <f t="shared" si="11"/>
        <v>#DIV/0!</v>
      </c>
      <c r="L67" s="57" t="e">
        <f t="shared" si="7"/>
        <v>#DIV/0!</v>
      </c>
      <c r="M67" s="58"/>
      <c r="N67" s="59" t="e">
        <f t="shared" si="8"/>
        <v>#DIV/0!</v>
      </c>
      <c r="O67" s="60"/>
      <c r="P67" s="26">
        <f>IF(O67&gt;0,AVERAGE($O$18:O67),0)</f>
        <v>0</v>
      </c>
      <c r="Q67" s="61">
        <v>0</v>
      </c>
      <c r="R67" s="61">
        <v>0</v>
      </c>
      <c r="S67" s="6"/>
    </row>
    <row r="68" spans="2:19" ht="12.75">
      <c r="B68" s="62">
        <f t="shared" si="3"/>
        <v>51</v>
      </c>
      <c r="C68" s="49">
        <v>41325</v>
      </c>
      <c r="D68" s="50"/>
      <c r="E68" s="25">
        <f>IF(D68&gt;0,AVERAGE(D$18:$D68),0)</f>
        <v>0</v>
      </c>
      <c r="F68" s="51">
        <f t="shared" si="12"/>
        <v>0</v>
      </c>
      <c r="G68" s="52">
        <f t="shared" si="13"/>
        <v>0</v>
      </c>
      <c r="H68" s="53">
        <f t="shared" si="14"/>
        <v>0</v>
      </c>
      <c r="I68" s="54">
        <f t="shared" si="15"/>
        <v>0</v>
      </c>
      <c r="J68" s="55">
        <f t="shared" si="10"/>
        <v>0</v>
      </c>
      <c r="K68" s="56" t="e">
        <f t="shared" si="11"/>
        <v>#DIV/0!</v>
      </c>
      <c r="L68" s="57" t="e">
        <f t="shared" si="7"/>
        <v>#DIV/0!</v>
      </c>
      <c r="M68" s="58"/>
      <c r="N68" s="59" t="e">
        <f t="shared" si="8"/>
        <v>#DIV/0!</v>
      </c>
      <c r="O68" s="60"/>
      <c r="P68" s="26">
        <f>IF(O68&gt;0,AVERAGE($O$18:O68),0)</f>
        <v>0</v>
      </c>
      <c r="Q68" s="61">
        <v>0</v>
      </c>
      <c r="R68" s="61">
        <v>0</v>
      </c>
      <c r="S68" s="6"/>
    </row>
    <row r="69" spans="2:19" ht="12.75">
      <c r="B69" s="62">
        <f t="shared" si="3"/>
        <v>52</v>
      </c>
      <c r="C69" s="49">
        <v>41326</v>
      </c>
      <c r="D69" s="50"/>
      <c r="E69" s="25">
        <f>IF(D69&gt;0,AVERAGE(D$18:$D69),0)</f>
        <v>0</v>
      </c>
      <c r="F69" s="51">
        <f t="shared" si="12"/>
        <v>0</v>
      </c>
      <c r="G69" s="52">
        <f t="shared" si="13"/>
        <v>0</v>
      </c>
      <c r="H69" s="53">
        <f t="shared" si="14"/>
        <v>0</v>
      </c>
      <c r="I69" s="54">
        <f t="shared" si="15"/>
        <v>0</v>
      </c>
      <c r="J69" s="55">
        <f t="shared" si="10"/>
        <v>0</v>
      </c>
      <c r="K69" s="56" t="e">
        <f t="shared" si="11"/>
        <v>#DIV/0!</v>
      </c>
      <c r="L69" s="57" t="e">
        <f t="shared" si="7"/>
        <v>#DIV/0!</v>
      </c>
      <c r="M69" s="58"/>
      <c r="N69" s="59" t="e">
        <f t="shared" si="8"/>
        <v>#DIV/0!</v>
      </c>
      <c r="O69" s="60"/>
      <c r="P69" s="26">
        <f>IF(O69&gt;0,AVERAGE($O$18:O69),0)</f>
        <v>0</v>
      </c>
      <c r="Q69" s="61">
        <v>0</v>
      </c>
      <c r="R69" s="61">
        <v>0</v>
      </c>
      <c r="S69" s="6"/>
    </row>
    <row r="70" spans="2:19" ht="12.75">
      <c r="B70" s="62">
        <f t="shared" si="3"/>
        <v>53</v>
      </c>
      <c r="C70" s="49">
        <v>41327</v>
      </c>
      <c r="D70" s="50"/>
      <c r="E70" s="25">
        <f>IF(D70&gt;0,AVERAGE(D$18:$D70),0)</f>
        <v>0</v>
      </c>
      <c r="F70" s="51">
        <f t="shared" si="12"/>
        <v>0</v>
      </c>
      <c r="G70" s="52">
        <f t="shared" si="13"/>
        <v>0</v>
      </c>
      <c r="H70" s="53">
        <f t="shared" si="14"/>
        <v>0</v>
      </c>
      <c r="I70" s="54">
        <f t="shared" si="15"/>
        <v>0</v>
      </c>
      <c r="J70" s="55">
        <f t="shared" si="10"/>
        <v>0</v>
      </c>
      <c r="K70" s="56" t="e">
        <f t="shared" si="11"/>
        <v>#DIV/0!</v>
      </c>
      <c r="L70" s="57" t="e">
        <f t="shared" si="7"/>
        <v>#DIV/0!</v>
      </c>
      <c r="M70" s="58"/>
      <c r="N70" s="59" t="e">
        <f t="shared" si="8"/>
        <v>#DIV/0!</v>
      </c>
      <c r="O70" s="60"/>
      <c r="P70" s="26">
        <f>IF(O70&gt;0,AVERAGE($O$18:O70),0)</f>
        <v>0</v>
      </c>
      <c r="Q70" s="61">
        <v>0</v>
      </c>
      <c r="R70" s="61">
        <v>0</v>
      </c>
      <c r="S70" s="6"/>
    </row>
    <row r="71" spans="2:19" ht="12.75">
      <c r="B71" s="62">
        <f t="shared" si="3"/>
        <v>54</v>
      </c>
      <c r="C71" s="49">
        <v>41328</v>
      </c>
      <c r="D71" s="50"/>
      <c r="E71" s="25">
        <f>IF(D71&gt;0,AVERAGE(D$18:$D71),0)</f>
        <v>0</v>
      </c>
      <c r="F71" s="51">
        <f t="shared" si="12"/>
        <v>0</v>
      </c>
      <c r="G71" s="52">
        <f t="shared" si="13"/>
        <v>0</v>
      </c>
      <c r="H71" s="53">
        <f t="shared" si="14"/>
        <v>0</v>
      </c>
      <c r="I71" s="54">
        <f t="shared" si="15"/>
        <v>0</v>
      </c>
      <c r="J71" s="55">
        <f t="shared" si="10"/>
        <v>0</v>
      </c>
      <c r="K71" s="56" t="e">
        <f t="shared" si="11"/>
        <v>#DIV/0!</v>
      </c>
      <c r="L71" s="57" t="e">
        <f t="shared" si="7"/>
        <v>#DIV/0!</v>
      </c>
      <c r="M71" s="58"/>
      <c r="N71" s="59" t="e">
        <f t="shared" si="8"/>
        <v>#DIV/0!</v>
      </c>
      <c r="O71" s="60"/>
      <c r="P71" s="26">
        <f>IF(O71&gt;0,AVERAGE($O$18:O71),0)</f>
        <v>0</v>
      </c>
      <c r="Q71" s="61">
        <v>0</v>
      </c>
      <c r="R71" s="61">
        <v>0</v>
      </c>
      <c r="S71" s="6"/>
    </row>
    <row r="72" spans="2:19" ht="12.75">
      <c r="B72" s="62">
        <f t="shared" si="3"/>
        <v>55</v>
      </c>
      <c r="C72" s="49">
        <v>41329</v>
      </c>
      <c r="D72" s="50"/>
      <c r="E72" s="25">
        <f>IF(D72&gt;0,AVERAGE(D$18:$D72),0)</f>
        <v>0</v>
      </c>
      <c r="F72" s="51">
        <f t="shared" si="12"/>
        <v>0</v>
      </c>
      <c r="G72" s="52">
        <f t="shared" si="13"/>
        <v>0</v>
      </c>
      <c r="H72" s="53">
        <f t="shared" si="14"/>
        <v>0</v>
      </c>
      <c r="I72" s="54">
        <f t="shared" si="15"/>
        <v>0</v>
      </c>
      <c r="J72" s="55">
        <f t="shared" si="10"/>
        <v>0</v>
      </c>
      <c r="K72" s="56" t="e">
        <f t="shared" si="11"/>
        <v>#DIV/0!</v>
      </c>
      <c r="L72" s="57" t="e">
        <f t="shared" si="7"/>
        <v>#DIV/0!</v>
      </c>
      <c r="M72" s="58"/>
      <c r="N72" s="59" t="e">
        <f t="shared" si="8"/>
        <v>#DIV/0!</v>
      </c>
      <c r="O72" s="60"/>
      <c r="P72" s="26">
        <f>IF(O72&gt;0,AVERAGE($O$18:O72),0)</f>
        <v>0</v>
      </c>
      <c r="Q72" s="61">
        <v>0</v>
      </c>
      <c r="R72" s="61">
        <v>0</v>
      </c>
      <c r="S72" s="6"/>
    </row>
    <row r="73" spans="2:19" ht="12.75">
      <c r="B73" s="62">
        <f t="shared" si="3"/>
        <v>56</v>
      </c>
      <c r="C73" s="49">
        <v>41330</v>
      </c>
      <c r="D73" s="50"/>
      <c r="E73" s="25">
        <f>IF(D73&gt;0,AVERAGE(D$18:$D73),0)</f>
        <v>0</v>
      </c>
      <c r="F73" s="51">
        <f t="shared" si="12"/>
        <v>0</v>
      </c>
      <c r="G73" s="52">
        <f t="shared" si="13"/>
        <v>0</v>
      </c>
      <c r="H73" s="53">
        <f t="shared" si="14"/>
        <v>0</v>
      </c>
      <c r="I73" s="54">
        <f t="shared" si="15"/>
        <v>0</v>
      </c>
      <c r="J73" s="55">
        <f t="shared" si="10"/>
        <v>0</v>
      </c>
      <c r="K73" s="56" t="e">
        <f t="shared" si="11"/>
        <v>#DIV/0!</v>
      </c>
      <c r="L73" s="57" t="e">
        <f t="shared" si="7"/>
        <v>#DIV/0!</v>
      </c>
      <c r="M73" s="58"/>
      <c r="N73" s="59" t="e">
        <f t="shared" si="8"/>
        <v>#DIV/0!</v>
      </c>
      <c r="O73" s="60"/>
      <c r="P73" s="26">
        <f>IF(O73&gt;0,AVERAGE($O$18:O73),0)</f>
        <v>0</v>
      </c>
      <c r="Q73" s="61">
        <v>0</v>
      </c>
      <c r="R73" s="61">
        <v>0</v>
      </c>
      <c r="S73" s="6"/>
    </row>
    <row r="74" spans="2:19" ht="12.75">
      <c r="B74" s="62">
        <f t="shared" si="3"/>
        <v>57</v>
      </c>
      <c r="C74" s="49">
        <v>41331</v>
      </c>
      <c r="D74" s="50"/>
      <c r="E74" s="25">
        <f>IF(D74&gt;0,AVERAGE(D$18:$D74),0)</f>
        <v>0</v>
      </c>
      <c r="F74" s="51">
        <f t="shared" si="12"/>
        <v>0</v>
      </c>
      <c r="G74" s="52">
        <f t="shared" si="13"/>
        <v>0</v>
      </c>
      <c r="H74" s="53">
        <f t="shared" si="14"/>
        <v>0</v>
      </c>
      <c r="I74" s="54">
        <f t="shared" si="15"/>
        <v>0</v>
      </c>
      <c r="J74" s="55">
        <f t="shared" si="10"/>
        <v>0</v>
      </c>
      <c r="K74" s="56" t="e">
        <f t="shared" si="11"/>
        <v>#DIV/0!</v>
      </c>
      <c r="L74" s="57" t="e">
        <f t="shared" si="7"/>
        <v>#DIV/0!</v>
      </c>
      <c r="M74" s="58"/>
      <c r="N74" s="59" t="e">
        <f t="shared" si="8"/>
        <v>#DIV/0!</v>
      </c>
      <c r="O74" s="60"/>
      <c r="P74" s="26">
        <f>IF(O74&gt;0,AVERAGE($O$18:O74),0)</f>
        <v>0</v>
      </c>
      <c r="Q74" s="61">
        <v>0</v>
      </c>
      <c r="R74" s="61">
        <v>0</v>
      </c>
      <c r="S74" s="6"/>
    </row>
    <row r="75" spans="2:19" ht="12.75">
      <c r="B75" s="62">
        <f t="shared" si="3"/>
        <v>58</v>
      </c>
      <c r="C75" s="49">
        <v>41332</v>
      </c>
      <c r="D75" s="50"/>
      <c r="E75" s="25">
        <f>IF(D75&gt;0,AVERAGE(D$18:$D75),0)</f>
        <v>0</v>
      </c>
      <c r="F75" s="51">
        <f t="shared" si="12"/>
        <v>0</v>
      </c>
      <c r="G75" s="52">
        <f t="shared" si="13"/>
        <v>0</v>
      </c>
      <c r="H75" s="53">
        <f t="shared" si="14"/>
        <v>0</v>
      </c>
      <c r="I75" s="54">
        <f t="shared" si="15"/>
        <v>0</v>
      </c>
      <c r="J75" s="55">
        <f t="shared" si="10"/>
        <v>0</v>
      </c>
      <c r="K75" s="56" t="e">
        <f t="shared" si="11"/>
        <v>#DIV/0!</v>
      </c>
      <c r="L75" s="57" t="e">
        <f t="shared" si="7"/>
        <v>#DIV/0!</v>
      </c>
      <c r="M75" s="58"/>
      <c r="N75" s="59" t="e">
        <f t="shared" si="8"/>
        <v>#DIV/0!</v>
      </c>
      <c r="O75" s="60"/>
      <c r="P75" s="26">
        <f>IF(O75&gt;0,AVERAGE($O$18:O75),0)</f>
        <v>0</v>
      </c>
      <c r="Q75" s="61">
        <v>0</v>
      </c>
      <c r="R75" s="61">
        <v>0</v>
      </c>
      <c r="S75" s="6"/>
    </row>
    <row r="76" spans="2:19" ht="12.75">
      <c r="B76" s="62">
        <f t="shared" si="3"/>
        <v>59</v>
      </c>
      <c r="C76" s="49">
        <v>41333</v>
      </c>
      <c r="D76" s="50"/>
      <c r="E76" s="25">
        <f>IF(D76&gt;0,AVERAGE(D$18:$D76),0)</f>
        <v>0</v>
      </c>
      <c r="F76" s="51">
        <f t="shared" si="12"/>
        <v>0</v>
      </c>
      <c r="G76" s="52">
        <f t="shared" si="13"/>
        <v>0</v>
      </c>
      <c r="H76" s="53">
        <f t="shared" si="14"/>
        <v>0</v>
      </c>
      <c r="I76" s="54">
        <f t="shared" si="15"/>
        <v>0</v>
      </c>
      <c r="J76" s="55">
        <f t="shared" si="10"/>
        <v>0</v>
      </c>
      <c r="K76" s="56" t="e">
        <f t="shared" si="11"/>
        <v>#DIV/0!</v>
      </c>
      <c r="L76" s="57" t="e">
        <f t="shared" si="7"/>
        <v>#DIV/0!</v>
      </c>
      <c r="M76" s="58"/>
      <c r="N76" s="59" t="e">
        <f t="shared" si="8"/>
        <v>#DIV/0!</v>
      </c>
      <c r="O76" s="60"/>
      <c r="P76" s="26">
        <f>IF(O76&gt;0,AVERAGE($O$18:O76),0)</f>
        <v>0</v>
      </c>
      <c r="Q76" s="61">
        <v>0</v>
      </c>
      <c r="R76" s="61">
        <v>0</v>
      </c>
      <c r="S76" s="6"/>
    </row>
    <row r="77" spans="2:19" ht="12.75">
      <c r="B77" s="62">
        <f t="shared" si="3"/>
        <v>60</v>
      </c>
      <c r="C77" s="49">
        <v>41334</v>
      </c>
      <c r="D77" s="50"/>
      <c r="E77" s="25">
        <f>IF(D77&gt;0,AVERAGE(D$18:$D77),0)</f>
        <v>0</v>
      </c>
      <c r="F77" s="51">
        <f>+$K$5/31</f>
        <v>0</v>
      </c>
      <c r="G77" s="52">
        <f>+$G$5/31</f>
        <v>0</v>
      </c>
      <c r="H77" s="53">
        <f>+$H$5/31+M77</f>
        <v>0</v>
      </c>
      <c r="I77" s="54">
        <f>+$I$5/31</f>
        <v>0</v>
      </c>
      <c r="J77" s="55">
        <f t="shared" si="10"/>
        <v>0</v>
      </c>
      <c r="K77" s="56" t="e">
        <f t="shared" si="11"/>
        <v>#DIV/0!</v>
      </c>
      <c r="L77" s="57" t="e">
        <f t="shared" si="7"/>
        <v>#DIV/0!</v>
      </c>
      <c r="M77" s="58"/>
      <c r="N77" s="59" t="e">
        <f t="shared" si="8"/>
        <v>#DIV/0!</v>
      </c>
      <c r="O77" s="60"/>
      <c r="P77" s="26">
        <f>IF(O77&gt;0,AVERAGE($O$18:O77),0)</f>
        <v>0</v>
      </c>
      <c r="Q77" s="61">
        <v>0</v>
      </c>
      <c r="R77" s="61">
        <v>0</v>
      </c>
      <c r="S77" s="6"/>
    </row>
    <row r="78" spans="2:19" ht="12.75">
      <c r="B78" s="62">
        <f t="shared" si="3"/>
        <v>61</v>
      </c>
      <c r="C78" s="49">
        <v>41335</v>
      </c>
      <c r="D78" s="50"/>
      <c r="E78" s="25">
        <f>IF(D78&gt;0,AVERAGE(D$18:$D78),0)</f>
        <v>0</v>
      </c>
      <c r="F78" s="51">
        <f aca="true" t="shared" si="16" ref="F78:F107">+$K$5/31</f>
        <v>0</v>
      </c>
      <c r="G78" s="52">
        <f aca="true" t="shared" si="17" ref="G78:G107">+$G$5/31</f>
        <v>0</v>
      </c>
      <c r="H78" s="53">
        <f aca="true" t="shared" si="18" ref="H78:H107">+$H$5/31+M78</f>
        <v>0</v>
      </c>
      <c r="I78" s="54">
        <f aca="true" t="shared" si="19" ref="I78:I107">+$I$5/31</f>
        <v>0</v>
      </c>
      <c r="J78" s="55">
        <f t="shared" si="10"/>
        <v>0</v>
      </c>
      <c r="K78" s="56" t="e">
        <f t="shared" si="11"/>
        <v>#DIV/0!</v>
      </c>
      <c r="L78" s="57" t="e">
        <f t="shared" si="7"/>
        <v>#DIV/0!</v>
      </c>
      <c r="M78" s="58"/>
      <c r="N78" s="59" t="e">
        <f t="shared" si="8"/>
        <v>#DIV/0!</v>
      </c>
      <c r="O78" s="60"/>
      <c r="P78" s="26">
        <f>IF(O78&gt;0,AVERAGE($O$18:O78),0)</f>
        <v>0</v>
      </c>
      <c r="Q78" s="61">
        <v>0</v>
      </c>
      <c r="R78" s="61">
        <v>0</v>
      </c>
      <c r="S78" s="6"/>
    </row>
    <row r="79" spans="2:19" ht="12.75">
      <c r="B79" s="62">
        <f t="shared" si="3"/>
        <v>62</v>
      </c>
      <c r="C79" s="49">
        <v>41336</v>
      </c>
      <c r="D79" s="50"/>
      <c r="E79" s="25">
        <f>IF(D79&gt;0,AVERAGE(D$18:$D79),0)</f>
        <v>0</v>
      </c>
      <c r="F79" s="51">
        <f t="shared" si="16"/>
        <v>0</v>
      </c>
      <c r="G79" s="52">
        <f t="shared" si="17"/>
        <v>0</v>
      </c>
      <c r="H79" s="53">
        <f t="shared" si="18"/>
        <v>0</v>
      </c>
      <c r="I79" s="54">
        <f t="shared" si="19"/>
        <v>0</v>
      </c>
      <c r="J79" s="55">
        <f t="shared" si="10"/>
        <v>0</v>
      </c>
      <c r="K79" s="56" t="e">
        <f t="shared" si="11"/>
        <v>#DIV/0!</v>
      </c>
      <c r="L79" s="57" t="e">
        <f t="shared" si="7"/>
        <v>#DIV/0!</v>
      </c>
      <c r="M79" s="58"/>
      <c r="N79" s="59" t="e">
        <f t="shared" si="8"/>
        <v>#DIV/0!</v>
      </c>
      <c r="O79" s="60"/>
      <c r="P79" s="26">
        <f>IF(O79&gt;0,AVERAGE($O$18:O79),0)</f>
        <v>0</v>
      </c>
      <c r="Q79" s="61">
        <v>0</v>
      </c>
      <c r="R79" s="61">
        <v>0</v>
      </c>
      <c r="S79" s="6"/>
    </row>
    <row r="80" spans="2:19" ht="12.75">
      <c r="B80" s="62">
        <f t="shared" si="3"/>
        <v>63</v>
      </c>
      <c r="C80" s="49">
        <v>41337</v>
      </c>
      <c r="D80" s="50"/>
      <c r="E80" s="25">
        <f>IF(D80&gt;0,AVERAGE(D$18:$D80),0)</f>
        <v>0</v>
      </c>
      <c r="F80" s="51">
        <f t="shared" si="16"/>
        <v>0</v>
      </c>
      <c r="G80" s="52">
        <f t="shared" si="17"/>
        <v>0</v>
      </c>
      <c r="H80" s="53">
        <f t="shared" si="18"/>
        <v>0</v>
      </c>
      <c r="I80" s="54">
        <f t="shared" si="19"/>
        <v>0</v>
      </c>
      <c r="J80" s="55">
        <f t="shared" si="10"/>
        <v>0</v>
      </c>
      <c r="K80" s="56" t="e">
        <f t="shared" si="11"/>
        <v>#DIV/0!</v>
      </c>
      <c r="L80" s="57" t="e">
        <f t="shared" si="7"/>
        <v>#DIV/0!</v>
      </c>
      <c r="M80" s="58"/>
      <c r="N80" s="59" t="e">
        <f t="shared" si="8"/>
        <v>#DIV/0!</v>
      </c>
      <c r="O80" s="60"/>
      <c r="P80" s="26">
        <f>IF(O80&gt;0,AVERAGE($O$18:O80),0)</f>
        <v>0</v>
      </c>
      <c r="Q80" s="61">
        <v>0</v>
      </c>
      <c r="R80" s="61">
        <v>0</v>
      </c>
      <c r="S80" s="6"/>
    </row>
    <row r="81" spans="2:19" ht="12.75">
      <c r="B81" s="62">
        <f t="shared" si="3"/>
        <v>64</v>
      </c>
      <c r="C81" s="49">
        <v>41338</v>
      </c>
      <c r="D81" s="50"/>
      <c r="E81" s="25">
        <f>IF(D81&gt;0,AVERAGE(D$18:$D81),0)</f>
        <v>0</v>
      </c>
      <c r="F81" s="51">
        <f t="shared" si="16"/>
        <v>0</v>
      </c>
      <c r="G81" s="52">
        <f t="shared" si="17"/>
        <v>0</v>
      </c>
      <c r="H81" s="53">
        <f t="shared" si="18"/>
        <v>0</v>
      </c>
      <c r="I81" s="54">
        <f t="shared" si="19"/>
        <v>0</v>
      </c>
      <c r="J81" s="55">
        <f t="shared" si="10"/>
        <v>0</v>
      </c>
      <c r="K81" s="56" t="e">
        <f t="shared" si="11"/>
        <v>#DIV/0!</v>
      </c>
      <c r="L81" s="57" t="e">
        <f t="shared" si="7"/>
        <v>#DIV/0!</v>
      </c>
      <c r="M81" s="58"/>
      <c r="N81" s="59" t="e">
        <f t="shared" si="8"/>
        <v>#DIV/0!</v>
      </c>
      <c r="O81" s="60"/>
      <c r="P81" s="26">
        <f>IF(O81&gt;0,AVERAGE($O$18:O81),0)</f>
        <v>0</v>
      </c>
      <c r="Q81" s="61">
        <v>0</v>
      </c>
      <c r="R81" s="61">
        <v>0</v>
      </c>
      <c r="S81" s="6"/>
    </row>
    <row r="82" spans="2:19" ht="12.75">
      <c r="B82" s="62">
        <f t="shared" si="3"/>
        <v>65</v>
      </c>
      <c r="C82" s="49">
        <v>41339</v>
      </c>
      <c r="D82" s="50"/>
      <c r="E82" s="25">
        <f>IF(D82&gt;0,AVERAGE(D$18:$D82),0)</f>
        <v>0</v>
      </c>
      <c r="F82" s="51">
        <f t="shared" si="16"/>
        <v>0</v>
      </c>
      <c r="G82" s="52">
        <f t="shared" si="17"/>
        <v>0</v>
      </c>
      <c r="H82" s="53">
        <f t="shared" si="18"/>
        <v>0</v>
      </c>
      <c r="I82" s="54">
        <f t="shared" si="19"/>
        <v>0</v>
      </c>
      <c r="J82" s="55">
        <f t="shared" si="10"/>
        <v>0</v>
      </c>
      <c r="K82" s="56" t="e">
        <f t="shared" si="11"/>
        <v>#DIV/0!</v>
      </c>
      <c r="L82" s="57" t="e">
        <f t="shared" si="7"/>
        <v>#DIV/0!</v>
      </c>
      <c r="M82" s="58"/>
      <c r="N82" s="59" t="e">
        <f t="shared" si="8"/>
        <v>#DIV/0!</v>
      </c>
      <c r="O82" s="60"/>
      <c r="P82" s="26">
        <f>IF(O82&gt;0,AVERAGE($O$18:O82),0)</f>
        <v>0</v>
      </c>
      <c r="Q82" s="61">
        <v>0</v>
      </c>
      <c r="R82" s="61">
        <v>0</v>
      </c>
      <c r="S82" s="6"/>
    </row>
    <row r="83" spans="2:19" ht="12.75">
      <c r="B83" s="62">
        <f aca="true" t="shared" si="20" ref="B83:B146">+B82+1</f>
        <v>66</v>
      </c>
      <c r="C83" s="49">
        <v>41340</v>
      </c>
      <c r="D83" s="50"/>
      <c r="E83" s="25">
        <f>IF(D83&gt;0,AVERAGE(D$18:$D83),0)</f>
        <v>0</v>
      </c>
      <c r="F83" s="51">
        <f t="shared" si="16"/>
        <v>0</v>
      </c>
      <c r="G83" s="52">
        <f t="shared" si="17"/>
        <v>0</v>
      </c>
      <c r="H83" s="53">
        <f t="shared" si="18"/>
        <v>0</v>
      </c>
      <c r="I83" s="54">
        <f t="shared" si="19"/>
        <v>0</v>
      </c>
      <c r="J83" s="55">
        <f t="shared" si="10"/>
        <v>0</v>
      </c>
      <c r="K83" s="56" t="e">
        <f t="shared" si="11"/>
        <v>#DIV/0!</v>
      </c>
      <c r="L83" s="57" t="e">
        <f aca="true" t="shared" si="21" ref="L83:L146">+K83*365</f>
        <v>#DIV/0!</v>
      </c>
      <c r="M83" s="58"/>
      <c r="N83" s="59" t="e">
        <f aca="true" t="shared" si="22" ref="N83:N146">+L83-$C$8</f>
        <v>#DIV/0!</v>
      </c>
      <c r="O83" s="60"/>
      <c r="P83" s="26">
        <f>IF(O83&gt;0,AVERAGE($O$18:O83),0)</f>
        <v>0</v>
      </c>
      <c r="Q83" s="61">
        <v>0</v>
      </c>
      <c r="R83" s="61">
        <v>0</v>
      </c>
      <c r="S83" s="6"/>
    </row>
    <row r="84" spans="2:19" ht="12.75">
      <c r="B84" s="62">
        <f t="shared" si="20"/>
        <v>67</v>
      </c>
      <c r="C84" s="49">
        <v>41341</v>
      </c>
      <c r="D84" s="50"/>
      <c r="E84" s="25">
        <f>IF(D84&gt;0,AVERAGE(D$18:$D84),0)</f>
        <v>0</v>
      </c>
      <c r="F84" s="51">
        <f t="shared" si="16"/>
        <v>0</v>
      </c>
      <c r="G84" s="52">
        <f t="shared" si="17"/>
        <v>0</v>
      </c>
      <c r="H84" s="53">
        <f t="shared" si="18"/>
        <v>0</v>
      </c>
      <c r="I84" s="54">
        <f t="shared" si="19"/>
        <v>0</v>
      </c>
      <c r="J84" s="55">
        <f t="shared" si="10"/>
        <v>0</v>
      </c>
      <c r="K84" s="56" t="e">
        <f t="shared" si="11"/>
        <v>#DIV/0!</v>
      </c>
      <c r="L84" s="57" t="e">
        <f t="shared" si="21"/>
        <v>#DIV/0!</v>
      </c>
      <c r="M84" s="58"/>
      <c r="N84" s="59" t="e">
        <f t="shared" si="22"/>
        <v>#DIV/0!</v>
      </c>
      <c r="O84" s="60"/>
      <c r="P84" s="26">
        <f>IF(O84&gt;0,AVERAGE($O$18:O84),0)</f>
        <v>0</v>
      </c>
      <c r="Q84" s="61">
        <v>0</v>
      </c>
      <c r="R84" s="61">
        <v>0</v>
      </c>
      <c r="S84" s="6"/>
    </row>
    <row r="85" spans="2:19" ht="12.75">
      <c r="B85" s="62">
        <f t="shared" si="20"/>
        <v>68</v>
      </c>
      <c r="C85" s="49">
        <v>41342</v>
      </c>
      <c r="D85" s="50"/>
      <c r="E85" s="25">
        <f>IF(D85&gt;0,AVERAGE(D$18:$D85),0)</f>
        <v>0</v>
      </c>
      <c r="F85" s="51">
        <f t="shared" si="16"/>
        <v>0</v>
      </c>
      <c r="G85" s="52">
        <f t="shared" si="17"/>
        <v>0</v>
      </c>
      <c r="H85" s="53">
        <f t="shared" si="18"/>
        <v>0</v>
      </c>
      <c r="I85" s="54">
        <f t="shared" si="19"/>
        <v>0</v>
      </c>
      <c r="J85" s="55">
        <f t="shared" si="10"/>
        <v>0</v>
      </c>
      <c r="K85" s="56" t="e">
        <f t="shared" si="11"/>
        <v>#DIV/0!</v>
      </c>
      <c r="L85" s="57" t="e">
        <f t="shared" si="21"/>
        <v>#DIV/0!</v>
      </c>
      <c r="M85" s="58"/>
      <c r="N85" s="59" t="e">
        <f t="shared" si="22"/>
        <v>#DIV/0!</v>
      </c>
      <c r="O85" s="60"/>
      <c r="P85" s="26">
        <f>IF(O85&gt;0,AVERAGE($O$18:O85),0)</f>
        <v>0</v>
      </c>
      <c r="Q85" s="61">
        <v>0</v>
      </c>
      <c r="R85" s="61">
        <v>0</v>
      </c>
      <c r="S85" s="6"/>
    </row>
    <row r="86" spans="2:19" ht="12.75">
      <c r="B86" s="62">
        <f t="shared" si="20"/>
        <v>69</v>
      </c>
      <c r="C86" s="49">
        <v>41343</v>
      </c>
      <c r="D86" s="50"/>
      <c r="E86" s="25">
        <f>IF(D86&gt;0,AVERAGE(D$18:$D86),0)</f>
        <v>0</v>
      </c>
      <c r="F86" s="51">
        <f t="shared" si="16"/>
        <v>0</v>
      </c>
      <c r="G86" s="52">
        <f t="shared" si="17"/>
        <v>0</v>
      </c>
      <c r="H86" s="53">
        <f t="shared" si="18"/>
        <v>0</v>
      </c>
      <c r="I86" s="54">
        <f t="shared" si="19"/>
        <v>0</v>
      </c>
      <c r="J86" s="55">
        <f t="shared" si="10"/>
        <v>0</v>
      </c>
      <c r="K86" s="56" t="e">
        <f t="shared" si="11"/>
        <v>#DIV/0!</v>
      </c>
      <c r="L86" s="57" t="e">
        <f t="shared" si="21"/>
        <v>#DIV/0!</v>
      </c>
      <c r="M86" s="58"/>
      <c r="N86" s="59" t="e">
        <f t="shared" si="22"/>
        <v>#DIV/0!</v>
      </c>
      <c r="O86" s="60"/>
      <c r="P86" s="26">
        <f>IF(O86&gt;0,AVERAGE($O$18:O86),0)</f>
        <v>0</v>
      </c>
      <c r="Q86" s="61">
        <v>0</v>
      </c>
      <c r="R86" s="61">
        <v>0</v>
      </c>
      <c r="S86" s="6"/>
    </row>
    <row r="87" spans="2:19" ht="12.75">
      <c r="B87" s="62">
        <f t="shared" si="20"/>
        <v>70</v>
      </c>
      <c r="C87" s="49">
        <v>41344</v>
      </c>
      <c r="D87" s="50"/>
      <c r="E87" s="25">
        <f>IF(D87&gt;0,AVERAGE(D$18:$D87),0)</f>
        <v>0</v>
      </c>
      <c r="F87" s="51">
        <f t="shared" si="16"/>
        <v>0</v>
      </c>
      <c r="G87" s="52">
        <f t="shared" si="17"/>
        <v>0</v>
      </c>
      <c r="H87" s="53">
        <f t="shared" si="18"/>
        <v>0</v>
      </c>
      <c r="I87" s="54">
        <f t="shared" si="19"/>
        <v>0</v>
      </c>
      <c r="J87" s="55">
        <f aca="true" t="shared" si="23" ref="J87:J150">SUM(F87:I87)</f>
        <v>0</v>
      </c>
      <c r="K87" s="56" t="e">
        <f aca="true" t="shared" si="24" ref="K87:K150">+J87/((E87+P87)/1000)*100</f>
        <v>#DIV/0!</v>
      </c>
      <c r="L87" s="57" t="e">
        <f t="shared" si="21"/>
        <v>#DIV/0!</v>
      </c>
      <c r="M87" s="58"/>
      <c r="N87" s="59" t="e">
        <f t="shared" si="22"/>
        <v>#DIV/0!</v>
      </c>
      <c r="O87" s="60"/>
      <c r="P87" s="26">
        <f>IF(O87&gt;0,AVERAGE($O$18:O87),0)</f>
        <v>0</v>
      </c>
      <c r="Q87" s="61">
        <v>0</v>
      </c>
      <c r="R87" s="61">
        <v>0</v>
      </c>
      <c r="S87" s="6"/>
    </row>
    <row r="88" spans="2:19" ht="12.75">
      <c r="B88" s="62">
        <f t="shared" si="20"/>
        <v>71</v>
      </c>
      <c r="C88" s="49">
        <v>41345</v>
      </c>
      <c r="D88" s="50"/>
      <c r="E88" s="25">
        <f>IF(D88&gt;0,AVERAGE(D$18:$D88),0)</f>
        <v>0</v>
      </c>
      <c r="F88" s="51">
        <f t="shared" si="16"/>
        <v>0</v>
      </c>
      <c r="G88" s="52">
        <f t="shared" si="17"/>
        <v>0</v>
      </c>
      <c r="H88" s="53">
        <f t="shared" si="18"/>
        <v>0</v>
      </c>
      <c r="I88" s="54">
        <f t="shared" si="19"/>
        <v>0</v>
      </c>
      <c r="J88" s="55">
        <f t="shared" si="23"/>
        <v>0</v>
      </c>
      <c r="K88" s="56" t="e">
        <f t="shared" si="24"/>
        <v>#DIV/0!</v>
      </c>
      <c r="L88" s="57" t="e">
        <f t="shared" si="21"/>
        <v>#DIV/0!</v>
      </c>
      <c r="M88" s="58"/>
      <c r="N88" s="59" t="e">
        <f t="shared" si="22"/>
        <v>#DIV/0!</v>
      </c>
      <c r="O88" s="60"/>
      <c r="P88" s="26">
        <f>IF(O88&gt;0,AVERAGE($O$18:O88),0)</f>
        <v>0</v>
      </c>
      <c r="Q88" s="61">
        <v>0</v>
      </c>
      <c r="R88" s="61">
        <v>0</v>
      </c>
      <c r="S88" s="6"/>
    </row>
    <row r="89" spans="2:19" ht="12.75">
      <c r="B89" s="62">
        <f t="shared" si="20"/>
        <v>72</v>
      </c>
      <c r="C89" s="49">
        <v>41346</v>
      </c>
      <c r="D89" s="50"/>
      <c r="E89" s="25">
        <f>IF(D89&gt;0,AVERAGE(D$18:$D89),0)</f>
        <v>0</v>
      </c>
      <c r="F89" s="51">
        <f t="shared" si="16"/>
        <v>0</v>
      </c>
      <c r="G89" s="52">
        <f t="shared" si="17"/>
        <v>0</v>
      </c>
      <c r="H89" s="53">
        <f t="shared" si="18"/>
        <v>0</v>
      </c>
      <c r="I89" s="54">
        <f t="shared" si="19"/>
        <v>0</v>
      </c>
      <c r="J89" s="55">
        <f t="shared" si="23"/>
        <v>0</v>
      </c>
      <c r="K89" s="56" t="e">
        <f t="shared" si="24"/>
        <v>#DIV/0!</v>
      </c>
      <c r="L89" s="57" t="e">
        <f t="shared" si="21"/>
        <v>#DIV/0!</v>
      </c>
      <c r="M89" s="58"/>
      <c r="N89" s="59" t="e">
        <f t="shared" si="22"/>
        <v>#DIV/0!</v>
      </c>
      <c r="O89" s="60"/>
      <c r="P89" s="26">
        <f>IF(O89&gt;0,AVERAGE($O$18:O89),0)</f>
        <v>0</v>
      </c>
      <c r="Q89" s="61">
        <v>0</v>
      </c>
      <c r="R89" s="61">
        <v>0</v>
      </c>
      <c r="S89" s="6"/>
    </row>
    <row r="90" spans="2:19" ht="12.75">
      <c r="B90" s="62">
        <f t="shared" si="20"/>
        <v>73</v>
      </c>
      <c r="C90" s="49">
        <v>41347</v>
      </c>
      <c r="D90" s="50"/>
      <c r="E90" s="25">
        <f>IF(D90&gt;0,AVERAGE(D$18:$D90),0)</f>
        <v>0</v>
      </c>
      <c r="F90" s="51">
        <f t="shared" si="16"/>
        <v>0</v>
      </c>
      <c r="G90" s="52">
        <f t="shared" si="17"/>
        <v>0</v>
      </c>
      <c r="H90" s="53">
        <f t="shared" si="18"/>
        <v>0</v>
      </c>
      <c r="I90" s="54">
        <f t="shared" si="19"/>
        <v>0</v>
      </c>
      <c r="J90" s="55">
        <f t="shared" si="23"/>
        <v>0</v>
      </c>
      <c r="K90" s="56" t="e">
        <f t="shared" si="24"/>
        <v>#DIV/0!</v>
      </c>
      <c r="L90" s="57" t="e">
        <f t="shared" si="21"/>
        <v>#DIV/0!</v>
      </c>
      <c r="M90" s="58"/>
      <c r="N90" s="59" t="e">
        <f t="shared" si="22"/>
        <v>#DIV/0!</v>
      </c>
      <c r="O90" s="60"/>
      <c r="P90" s="26">
        <f>IF(O90&gt;0,AVERAGE($O$18:O90),0)</f>
        <v>0</v>
      </c>
      <c r="Q90" s="61">
        <v>0</v>
      </c>
      <c r="R90" s="61">
        <v>0</v>
      </c>
      <c r="S90" s="6"/>
    </row>
    <row r="91" spans="2:19" ht="12.75">
      <c r="B91" s="62">
        <f t="shared" si="20"/>
        <v>74</v>
      </c>
      <c r="C91" s="49">
        <v>41348</v>
      </c>
      <c r="D91" s="50"/>
      <c r="E91" s="25">
        <f>IF(D91&gt;0,AVERAGE(D$18:$D91),0)</f>
        <v>0</v>
      </c>
      <c r="F91" s="51">
        <f t="shared" si="16"/>
        <v>0</v>
      </c>
      <c r="G91" s="52">
        <f t="shared" si="17"/>
        <v>0</v>
      </c>
      <c r="H91" s="53">
        <f t="shared" si="18"/>
        <v>0</v>
      </c>
      <c r="I91" s="54">
        <f t="shared" si="19"/>
        <v>0</v>
      </c>
      <c r="J91" s="55">
        <f t="shared" si="23"/>
        <v>0</v>
      </c>
      <c r="K91" s="56" t="e">
        <f t="shared" si="24"/>
        <v>#DIV/0!</v>
      </c>
      <c r="L91" s="57" t="e">
        <f t="shared" si="21"/>
        <v>#DIV/0!</v>
      </c>
      <c r="M91" s="58"/>
      <c r="N91" s="59" t="e">
        <f t="shared" si="22"/>
        <v>#DIV/0!</v>
      </c>
      <c r="O91" s="60"/>
      <c r="P91" s="26">
        <f>IF(O91&gt;0,AVERAGE($O$18:O91),0)</f>
        <v>0</v>
      </c>
      <c r="Q91" s="61">
        <v>0</v>
      </c>
      <c r="R91" s="61">
        <v>0</v>
      </c>
      <c r="S91" s="6"/>
    </row>
    <row r="92" spans="2:19" ht="12.75">
      <c r="B92" s="62">
        <f t="shared" si="20"/>
        <v>75</v>
      </c>
      <c r="C92" s="49">
        <v>41349</v>
      </c>
      <c r="D92" s="50"/>
      <c r="E92" s="25">
        <f>IF(D92&gt;0,AVERAGE(D$18:$D92),0)</f>
        <v>0</v>
      </c>
      <c r="F92" s="51">
        <f t="shared" si="16"/>
        <v>0</v>
      </c>
      <c r="G92" s="52">
        <f t="shared" si="17"/>
        <v>0</v>
      </c>
      <c r="H92" s="53">
        <f t="shared" si="18"/>
        <v>0</v>
      </c>
      <c r="I92" s="54">
        <f t="shared" si="19"/>
        <v>0</v>
      </c>
      <c r="J92" s="55">
        <f t="shared" si="23"/>
        <v>0</v>
      </c>
      <c r="K92" s="56" t="e">
        <f t="shared" si="24"/>
        <v>#DIV/0!</v>
      </c>
      <c r="L92" s="57" t="e">
        <f t="shared" si="21"/>
        <v>#DIV/0!</v>
      </c>
      <c r="M92" s="58"/>
      <c r="N92" s="59" t="e">
        <f t="shared" si="22"/>
        <v>#DIV/0!</v>
      </c>
      <c r="O92" s="60"/>
      <c r="P92" s="26">
        <f>IF(O92&gt;0,AVERAGE($O$18:O92),0)</f>
        <v>0</v>
      </c>
      <c r="Q92" s="61">
        <v>0</v>
      </c>
      <c r="R92" s="61">
        <v>0</v>
      </c>
      <c r="S92" s="6"/>
    </row>
    <row r="93" spans="2:19" ht="12.75">
      <c r="B93" s="62">
        <f t="shared" si="20"/>
        <v>76</v>
      </c>
      <c r="C93" s="49">
        <v>41350</v>
      </c>
      <c r="D93" s="50"/>
      <c r="E93" s="25">
        <f>IF(D93&gt;0,AVERAGE(D$18:$D93),0)</f>
        <v>0</v>
      </c>
      <c r="F93" s="51">
        <f t="shared" si="16"/>
        <v>0</v>
      </c>
      <c r="G93" s="52">
        <f t="shared" si="17"/>
        <v>0</v>
      </c>
      <c r="H93" s="53">
        <f t="shared" si="18"/>
        <v>0</v>
      </c>
      <c r="I93" s="54">
        <f t="shared" si="19"/>
        <v>0</v>
      </c>
      <c r="J93" s="55">
        <f t="shared" si="23"/>
        <v>0</v>
      </c>
      <c r="K93" s="56" t="e">
        <f t="shared" si="24"/>
        <v>#DIV/0!</v>
      </c>
      <c r="L93" s="57" t="e">
        <f t="shared" si="21"/>
        <v>#DIV/0!</v>
      </c>
      <c r="M93" s="58"/>
      <c r="N93" s="59" t="e">
        <f t="shared" si="22"/>
        <v>#DIV/0!</v>
      </c>
      <c r="O93" s="60"/>
      <c r="P93" s="26">
        <f>IF(O93&gt;0,AVERAGE($O$18:O93),0)</f>
        <v>0</v>
      </c>
      <c r="Q93" s="61">
        <v>0</v>
      </c>
      <c r="R93" s="61">
        <v>0</v>
      </c>
      <c r="S93" s="6"/>
    </row>
    <row r="94" spans="2:19" ht="12.75">
      <c r="B94" s="62">
        <f t="shared" si="20"/>
        <v>77</v>
      </c>
      <c r="C94" s="49">
        <v>41351</v>
      </c>
      <c r="D94" s="50"/>
      <c r="E94" s="25">
        <f>IF(D94&gt;0,AVERAGE(D$18:$D94),0)</f>
        <v>0</v>
      </c>
      <c r="F94" s="51">
        <f t="shared" si="16"/>
        <v>0</v>
      </c>
      <c r="G94" s="52">
        <f t="shared" si="17"/>
        <v>0</v>
      </c>
      <c r="H94" s="53">
        <f t="shared" si="18"/>
        <v>0</v>
      </c>
      <c r="I94" s="54">
        <f t="shared" si="19"/>
        <v>0</v>
      </c>
      <c r="J94" s="55">
        <f t="shared" si="23"/>
        <v>0</v>
      </c>
      <c r="K94" s="56" t="e">
        <f t="shared" si="24"/>
        <v>#DIV/0!</v>
      </c>
      <c r="L94" s="57" t="e">
        <f t="shared" si="21"/>
        <v>#DIV/0!</v>
      </c>
      <c r="M94" s="58"/>
      <c r="N94" s="59" t="e">
        <f t="shared" si="22"/>
        <v>#DIV/0!</v>
      </c>
      <c r="O94" s="60"/>
      <c r="P94" s="26">
        <f>IF(O94&gt;0,AVERAGE($O$18:O94),0)</f>
        <v>0</v>
      </c>
      <c r="Q94" s="61">
        <v>0</v>
      </c>
      <c r="R94" s="61">
        <v>0</v>
      </c>
      <c r="S94" s="6"/>
    </row>
    <row r="95" spans="2:19" ht="12.75">
      <c r="B95" s="62">
        <f t="shared" si="20"/>
        <v>78</v>
      </c>
      <c r="C95" s="49">
        <v>41352</v>
      </c>
      <c r="D95" s="50"/>
      <c r="E95" s="25">
        <f>IF(D95&gt;0,AVERAGE(D$18:$D95),0)</f>
        <v>0</v>
      </c>
      <c r="F95" s="51">
        <f t="shared" si="16"/>
        <v>0</v>
      </c>
      <c r="G95" s="52">
        <f t="shared" si="17"/>
        <v>0</v>
      </c>
      <c r="H95" s="53">
        <f t="shared" si="18"/>
        <v>0</v>
      </c>
      <c r="I95" s="54">
        <f t="shared" si="19"/>
        <v>0</v>
      </c>
      <c r="J95" s="55">
        <f t="shared" si="23"/>
        <v>0</v>
      </c>
      <c r="K95" s="56" t="e">
        <f t="shared" si="24"/>
        <v>#DIV/0!</v>
      </c>
      <c r="L95" s="57" t="e">
        <f t="shared" si="21"/>
        <v>#DIV/0!</v>
      </c>
      <c r="M95" s="58"/>
      <c r="N95" s="59" t="e">
        <f t="shared" si="22"/>
        <v>#DIV/0!</v>
      </c>
      <c r="O95" s="60"/>
      <c r="P95" s="26">
        <f>IF(O95&gt;0,AVERAGE($O$18:O95),0)</f>
        <v>0</v>
      </c>
      <c r="Q95" s="61">
        <v>0</v>
      </c>
      <c r="R95" s="61">
        <v>0</v>
      </c>
      <c r="S95" s="6"/>
    </row>
    <row r="96" spans="2:19" ht="12.75">
      <c r="B96" s="62">
        <f t="shared" si="20"/>
        <v>79</v>
      </c>
      <c r="C96" s="49">
        <v>41353</v>
      </c>
      <c r="D96" s="50"/>
      <c r="E96" s="25">
        <f>IF(D96&gt;0,AVERAGE(D$18:$D96),0)</f>
        <v>0</v>
      </c>
      <c r="F96" s="51">
        <f t="shared" si="16"/>
        <v>0</v>
      </c>
      <c r="G96" s="52">
        <f t="shared" si="17"/>
        <v>0</v>
      </c>
      <c r="H96" s="53">
        <f t="shared" si="18"/>
        <v>0</v>
      </c>
      <c r="I96" s="54">
        <f t="shared" si="19"/>
        <v>0</v>
      </c>
      <c r="J96" s="55">
        <f t="shared" si="23"/>
        <v>0</v>
      </c>
      <c r="K96" s="56" t="e">
        <f t="shared" si="24"/>
        <v>#DIV/0!</v>
      </c>
      <c r="L96" s="57" t="e">
        <f t="shared" si="21"/>
        <v>#DIV/0!</v>
      </c>
      <c r="M96" s="58"/>
      <c r="N96" s="59" t="e">
        <f t="shared" si="22"/>
        <v>#DIV/0!</v>
      </c>
      <c r="O96" s="60"/>
      <c r="P96" s="26">
        <f>IF(O96&gt;0,AVERAGE($O$18:O96),0)</f>
        <v>0</v>
      </c>
      <c r="Q96" s="61">
        <v>0</v>
      </c>
      <c r="R96" s="61">
        <v>0</v>
      </c>
      <c r="S96" s="6"/>
    </row>
    <row r="97" spans="2:19" ht="12.75">
      <c r="B97" s="62">
        <f t="shared" si="20"/>
        <v>80</v>
      </c>
      <c r="C97" s="49">
        <v>41354</v>
      </c>
      <c r="D97" s="50"/>
      <c r="E97" s="25">
        <f>IF(D97&gt;0,AVERAGE(D$18:$D97),0)</f>
        <v>0</v>
      </c>
      <c r="F97" s="51">
        <f t="shared" si="16"/>
        <v>0</v>
      </c>
      <c r="G97" s="52">
        <f t="shared" si="17"/>
        <v>0</v>
      </c>
      <c r="H97" s="53">
        <f t="shared" si="18"/>
        <v>0</v>
      </c>
      <c r="I97" s="54">
        <f t="shared" si="19"/>
        <v>0</v>
      </c>
      <c r="J97" s="55">
        <f t="shared" si="23"/>
        <v>0</v>
      </c>
      <c r="K97" s="56" t="e">
        <f t="shared" si="24"/>
        <v>#DIV/0!</v>
      </c>
      <c r="L97" s="57" t="e">
        <f t="shared" si="21"/>
        <v>#DIV/0!</v>
      </c>
      <c r="M97" s="58"/>
      <c r="N97" s="59" t="e">
        <f t="shared" si="22"/>
        <v>#DIV/0!</v>
      </c>
      <c r="O97" s="60"/>
      <c r="P97" s="26">
        <f>IF(O97&gt;0,AVERAGE($O$18:O97),0)</f>
        <v>0</v>
      </c>
      <c r="Q97" s="61">
        <v>0</v>
      </c>
      <c r="R97" s="61">
        <v>0</v>
      </c>
      <c r="S97" s="6"/>
    </row>
    <row r="98" spans="2:19" ht="12.75">
      <c r="B98" s="62">
        <f t="shared" si="20"/>
        <v>81</v>
      </c>
      <c r="C98" s="49">
        <v>41355</v>
      </c>
      <c r="D98" s="50"/>
      <c r="E98" s="25">
        <f>IF(D98&gt;0,AVERAGE(D$18:$D98),0)</f>
        <v>0</v>
      </c>
      <c r="F98" s="51">
        <f t="shared" si="16"/>
        <v>0</v>
      </c>
      <c r="G98" s="52">
        <f t="shared" si="17"/>
        <v>0</v>
      </c>
      <c r="H98" s="53">
        <f t="shared" si="18"/>
        <v>0</v>
      </c>
      <c r="I98" s="54">
        <f t="shared" si="19"/>
        <v>0</v>
      </c>
      <c r="J98" s="55">
        <f t="shared" si="23"/>
        <v>0</v>
      </c>
      <c r="K98" s="56" t="e">
        <f t="shared" si="24"/>
        <v>#DIV/0!</v>
      </c>
      <c r="L98" s="57" t="e">
        <f t="shared" si="21"/>
        <v>#DIV/0!</v>
      </c>
      <c r="M98" s="58"/>
      <c r="N98" s="59" t="e">
        <f t="shared" si="22"/>
        <v>#DIV/0!</v>
      </c>
      <c r="O98" s="60"/>
      <c r="P98" s="26">
        <f>IF(O98&gt;0,AVERAGE($O$18:O98),0)</f>
        <v>0</v>
      </c>
      <c r="Q98" s="61">
        <v>0</v>
      </c>
      <c r="R98" s="61">
        <v>0</v>
      </c>
      <c r="S98" s="6"/>
    </row>
    <row r="99" spans="2:19" ht="12.75">
      <c r="B99" s="62">
        <f t="shared" si="20"/>
        <v>82</v>
      </c>
      <c r="C99" s="49">
        <v>41356</v>
      </c>
      <c r="D99" s="50"/>
      <c r="E99" s="25">
        <f>IF(D99&gt;0,AVERAGE(D$18:$D99),0)</f>
        <v>0</v>
      </c>
      <c r="F99" s="51">
        <f t="shared" si="16"/>
        <v>0</v>
      </c>
      <c r="G99" s="52">
        <f t="shared" si="17"/>
        <v>0</v>
      </c>
      <c r="H99" s="53">
        <f t="shared" si="18"/>
        <v>0</v>
      </c>
      <c r="I99" s="54">
        <f t="shared" si="19"/>
        <v>0</v>
      </c>
      <c r="J99" s="55">
        <f t="shared" si="23"/>
        <v>0</v>
      </c>
      <c r="K99" s="56" t="e">
        <f t="shared" si="24"/>
        <v>#DIV/0!</v>
      </c>
      <c r="L99" s="57" t="e">
        <f t="shared" si="21"/>
        <v>#DIV/0!</v>
      </c>
      <c r="M99" s="58"/>
      <c r="N99" s="59" t="e">
        <f t="shared" si="22"/>
        <v>#DIV/0!</v>
      </c>
      <c r="O99" s="60"/>
      <c r="P99" s="26">
        <f>IF(O99&gt;0,AVERAGE($O$18:O99),0)</f>
        <v>0</v>
      </c>
      <c r="Q99" s="61">
        <v>0</v>
      </c>
      <c r="R99" s="61">
        <v>0</v>
      </c>
      <c r="S99" s="6"/>
    </row>
    <row r="100" spans="2:19" ht="12.75">
      <c r="B100" s="62">
        <f t="shared" si="20"/>
        <v>83</v>
      </c>
      <c r="C100" s="49">
        <v>41357</v>
      </c>
      <c r="D100" s="50"/>
      <c r="E100" s="25">
        <f>IF(D100&gt;0,AVERAGE(D$18:$D100),0)</f>
        <v>0</v>
      </c>
      <c r="F100" s="51">
        <f t="shared" si="16"/>
        <v>0</v>
      </c>
      <c r="G100" s="52">
        <f t="shared" si="17"/>
        <v>0</v>
      </c>
      <c r="H100" s="53">
        <f t="shared" si="18"/>
        <v>0</v>
      </c>
      <c r="I100" s="54">
        <f t="shared" si="19"/>
        <v>0</v>
      </c>
      <c r="J100" s="55">
        <f t="shared" si="23"/>
        <v>0</v>
      </c>
      <c r="K100" s="56" t="e">
        <f t="shared" si="24"/>
        <v>#DIV/0!</v>
      </c>
      <c r="L100" s="57" t="e">
        <f t="shared" si="21"/>
        <v>#DIV/0!</v>
      </c>
      <c r="M100" s="58"/>
      <c r="N100" s="59" t="e">
        <f t="shared" si="22"/>
        <v>#DIV/0!</v>
      </c>
      <c r="O100" s="60"/>
      <c r="P100" s="26">
        <f>IF(O100&gt;0,AVERAGE($O$18:O100),0)</f>
        <v>0</v>
      </c>
      <c r="Q100" s="61">
        <v>0</v>
      </c>
      <c r="R100" s="61">
        <v>0</v>
      </c>
      <c r="S100" s="6"/>
    </row>
    <row r="101" spans="2:19" ht="12.75">
      <c r="B101" s="62">
        <f t="shared" si="20"/>
        <v>84</v>
      </c>
      <c r="C101" s="49">
        <v>41358</v>
      </c>
      <c r="D101" s="50"/>
      <c r="E101" s="25">
        <f>IF(D101&gt;0,AVERAGE(D$18:$D101),0)</f>
        <v>0</v>
      </c>
      <c r="F101" s="51">
        <f t="shared" si="16"/>
        <v>0</v>
      </c>
      <c r="G101" s="52">
        <f t="shared" si="17"/>
        <v>0</v>
      </c>
      <c r="H101" s="53">
        <f t="shared" si="18"/>
        <v>0</v>
      </c>
      <c r="I101" s="54">
        <f t="shared" si="19"/>
        <v>0</v>
      </c>
      <c r="J101" s="55">
        <f t="shared" si="23"/>
        <v>0</v>
      </c>
      <c r="K101" s="56" t="e">
        <f t="shared" si="24"/>
        <v>#DIV/0!</v>
      </c>
      <c r="L101" s="57" t="e">
        <f t="shared" si="21"/>
        <v>#DIV/0!</v>
      </c>
      <c r="M101" s="58"/>
      <c r="N101" s="59" t="e">
        <f t="shared" si="22"/>
        <v>#DIV/0!</v>
      </c>
      <c r="O101" s="60"/>
      <c r="P101" s="26">
        <f>IF(O101&gt;0,AVERAGE($O$18:O101),0)</f>
        <v>0</v>
      </c>
      <c r="Q101" s="61">
        <v>0</v>
      </c>
      <c r="R101" s="61">
        <v>0</v>
      </c>
      <c r="S101" s="6"/>
    </row>
    <row r="102" spans="2:19" ht="12.75">
      <c r="B102" s="62">
        <f t="shared" si="20"/>
        <v>85</v>
      </c>
      <c r="C102" s="49">
        <v>41359</v>
      </c>
      <c r="D102" s="50"/>
      <c r="E102" s="25">
        <f>IF(D102&gt;0,AVERAGE(D$18:$D102),0)</f>
        <v>0</v>
      </c>
      <c r="F102" s="51">
        <f t="shared" si="16"/>
        <v>0</v>
      </c>
      <c r="G102" s="52">
        <f t="shared" si="17"/>
        <v>0</v>
      </c>
      <c r="H102" s="53">
        <f t="shared" si="18"/>
        <v>0</v>
      </c>
      <c r="I102" s="54">
        <f t="shared" si="19"/>
        <v>0</v>
      </c>
      <c r="J102" s="55">
        <f t="shared" si="23"/>
        <v>0</v>
      </c>
      <c r="K102" s="56" t="e">
        <f t="shared" si="24"/>
        <v>#DIV/0!</v>
      </c>
      <c r="L102" s="57" t="e">
        <f t="shared" si="21"/>
        <v>#DIV/0!</v>
      </c>
      <c r="M102" s="58"/>
      <c r="N102" s="59" t="e">
        <f t="shared" si="22"/>
        <v>#DIV/0!</v>
      </c>
      <c r="O102" s="60"/>
      <c r="P102" s="26">
        <f>IF(O102&gt;0,AVERAGE($O$18:O102),0)</f>
        <v>0</v>
      </c>
      <c r="Q102" s="61">
        <v>0</v>
      </c>
      <c r="R102" s="61">
        <v>0</v>
      </c>
      <c r="S102" s="6"/>
    </row>
    <row r="103" spans="2:19" ht="12.75">
      <c r="B103" s="62">
        <f t="shared" si="20"/>
        <v>86</v>
      </c>
      <c r="C103" s="49">
        <v>41360</v>
      </c>
      <c r="D103" s="50"/>
      <c r="E103" s="25">
        <f>IF(D103&gt;0,AVERAGE(D$18:$D103),0)</f>
        <v>0</v>
      </c>
      <c r="F103" s="51">
        <f t="shared" si="16"/>
        <v>0</v>
      </c>
      <c r="G103" s="52">
        <f t="shared" si="17"/>
        <v>0</v>
      </c>
      <c r="H103" s="53">
        <f t="shared" si="18"/>
        <v>0</v>
      </c>
      <c r="I103" s="54">
        <f t="shared" si="19"/>
        <v>0</v>
      </c>
      <c r="J103" s="55">
        <f t="shared" si="23"/>
        <v>0</v>
      </c>
      <c r="K103" s="56" t="e">
        <f t="shared" si="24"/>
        <v>#DIV/0!</v>
      </c>
      <c r="L103" s="57" t="e">
        <f t="shared" si="21"/>
        <v>#DIV/0!</v>
      </c>
      <c r="M103" s="58"/>
      <c r="N103" s="59" t="e">
        <f t="shared" si="22"/>
        <v>#DIV/0!</v>
      </c>
      <c r="O103" s="60"/>
      <c r="P103" s="26">
        <f>IF(O103&gt;0,AVERAGE($O$18:O103),0)</f>
        <v>0</v>
      </c>
      <c r="Q103" s="61">
        <v>0</v>
      </c>
      <c r="R103" s="61">
        <v>0</v>
      </c>
      <c r="S103" s="6"/>
    </row>
    <row r="104" spans="2:19" ht="12.75">
      <c r="B104" s="62">
        <f t="shared" si="20"/>
        <v>87</v>
      </c>
      <c r="C104" s="49">
        <v>41361</v>
      </c>
      <c r="D104" s="50"/>
      <c r="E104" s="25">
        <f>IF(D104&gt;0,AVERAGE(D$18:$D104),0)</f>
        <v>0</v>
      </c>
      <c r="F104" s="51">
        <f t="shared" si="16"/>
        <v>0</v>
      </c>
      <c r="G104" s="52">
        <f t="shared" si="17"/>
        <v>0</v>
      </c>
      <c r="H104" s="53">
        <f t="shared" si="18"/>
        <v>0</v>
      </c>
      <c r="I104" s="54">
        <f t="shared" si="19"/>
        <v>0</v>
      </c>
      <c r="J104" s="55">
        <f t="shared" si="23"/>
        <v>0</v>
      </c>
      <c r="K104" s="56" t="e">
        <f t="shared" si="24"/>
        <v>#DIV/0!</v>
      </c>
      <c r="L104" s="57" t="e">
        <f t="shared" si="21"/>
        <v>#DIV/0!</v>
      </c>
      <c r="M104" s="58"/>
      <c r="N104" s="59" t="e">
        <f t="shared" si="22"/>
        <v>#DIV/0!</v>
      </c>
      <c r="O104" s="60"/>
      <c r="P104" s="26">
        <f>IF(O104&gt;0,AVERAGE($O$18:O104),0)</f>
        <v>0</v>
      </c>
      <c r="Q104" s="61">
        <v>0</v>
      </c>
      <c r="R104" s="61">
        <v>0</v>
      </c>
      <c r="S104" s="6"/>
    </row>
    <row r="105" spans="2:19" ht="12.75">
      <c r="B105" s="62">
        <f t="shared" si="20"/>
        <v>88</v>
      </c>
      <c r="C105" s="49">
        <v>41362</v>
      </c>
      <c r="D105" s="50"/>
      <c r="E105" s="25">
        <f>IF(D105&gt;0,AVERAGE(D$18:$D105),0)</f>
        <v>0</v>
      </c>
      <c r="F105" s="51">
        <f t="shared" si="16"/>
        <v>0</v>
      </c>
      <c r="G105" s="52">
        <f t="shared" si="17"/>
        <v>0</v>
      </c>
      <c r="H105" s="53">
        <f t="shared" si="18"/>
        <v>0</v>
      </c>
      <c r="I105" s="54">
        <f t="shared" si="19"/>
        <v>0</v>
      </c>
      <c r="J105" s="55">
        <f t="shared" si="23"/>
        <v>0</v>
      </c>
      <c r="K105" s="56" t="e">
        <f t="shared" si="24"/>
        <v>#DIV/0!</v>
      </c>
      <c r="L105" s="57" t="e">
        <f t="shared" si="21"/>
        <v>#DIV/0!</v>
      </c>
      <c r="M105" s="58"/>
      <c r="N105" s="59" t="e">
        <f t="shared" si="22"/>
        <v>#DIV/0!</v>
      </c>
      <c r="O105" s="60"/>
      <c r="P105" s="26">
        <f>IF(O105&gt;0,AVERAGE($O$18:O105),0)</f>
        <v>0</v>
      </c>
      <c r="Q105" s="61">
        <v>0</v>
      </c>
      <c r="R105" s="61">
        <v>0</v>
      </c>
      <c r="S105" s="6"/>
    </row>
    <row r="106" spans="2:19" ht="12.75">
      <c r="B106" s="62">
        <f t="shared" si="20"/>
        <v>89</v>
      </c>
      <c r="C106" s="49">
        <v>41363</v>
      </c>
      <c r="D106" s="50"/>
      <c r="E106" s="25">
        <f>IF(D106&gt;0,AVERAGE(D$18:$D106),0)</f>
        <v>0</v>
      </c>
      <c r="F106" s="51">
        <f t="shared" si="16"/>
        <v>0</v>
      </c>
      <c r="G106" s="52">
        <f t="shared" si="17"/>
        <v>0</v>
      </c>
      <c r="H106" s="53">
        <f t="shared" si="18"/>
        <v>0</v>
      </c>
      <c r="I106" s="54">
        <f t="shared" si="19"/>
        <v>0</v>
      </c>
      <c r="J106" s="55">
        <f t="shared" si="23"/>
        <v>0</v>
      </c>
      <c r="K106" s="56" t="e">
        <f t="shared" si="24"/>
        <v>#DIV/0!</v>
      </c>
      <c r="L106" s="57" t="e">
        <f t="shared" si="21"/>
        <v>#DIV/0!</v>
      </c>
      <c r="M106" s="58"/>
      <c r="N106" s="59" t="e">
        <f t="shared" si="22"/>
        <v>#DIV/0!</v>
      </c>
      <c r="O106" s="60"/>
      <c r="P106" s="26">
        <f>IF(O106&gt;0,AVERAGE($O$18:O106),0)</f>
        <v>0</v>
      </c>
      <c r="Q106" s="61">
        <v>0</v>
      </c>
      <c r="R106" s="61">
        <v>0</v>
      </c>
      <c r="S106" s="6"/>
    </row>
    <row r="107" spans="2:19" ht="12.75">
      <c r="B107" s="62">
        <f t="shared" si="20"/>
        <v>90</v>
      </c>
      <c r="C107" s="49">
        <v>41364</v>
      </c>
      <c r="D107" s="50"/>
      <c r="E107" s="25">
        <f>IF(D107&gt;0,AVERAGE(D$18:$D107),0)</f>
        <v>0</v>
      </c>
      <c r="F107" s="51">
        <f t="shared" si="16"/>
        <v>0</v>
      </c>
      <c r="G107" s="52">
        <f t="shared" si="17"/>
        <v>0</v>
      </c>
      <c r="H107" s="53">
        <f t="shared" si="18"/>
        <v>0</v>
      </c>
      <c r="I107" s="54">
        <f t="shared" si="19"/>
        <v>0</v>
      </c>
      <c r="J107" s="55">
        <f t="shared" si="23"/>
        <v>0</v>
      </c>
      <c r="K107" s="56" t="e">
        <f t="shared" si="24"/>
        <v>#DIV/0!</v>
      </c>
      <c r="L107" s="57" t="e">
        <f t="shared" si="21"/>
        <v>#DIV/0!</v>
      </c>
      <c r="M107" s="58"/>
      <c r="N107" s="59" t="e">
        <f t="shared" si="22"/>
        <v>#DIV/0!</v>
      </c>
      <c r="O107" s="60"/>
      <c r="P107" s="26">
        <f>IF(O107&gt;0,AVERAGE($O$18:O107),0)</f>
        <v>0</v>
      </c>
      <c r="Q107" s="61">
        <v>0</v>
      </c>
      <c r="R107" s="61">
        <v>0</v>
      </c>
      <c r="S107" s="6"/>
    </row>
    <row r="108" spans="2:19" ht="12.75">
      <c r="B108" s="62">
        <f t="shared" si="20"/>
        <v>91</v>
      </c>
      <c r="C108" s="49">
        <v>41365</v>
      </c>
      <c r="D108" s="50"/>
      <c r="E108" s="25">
        <f>IF(D108&gt;0,AVERAGE(D$108:$D108),0)</f>
        <v>0</v>
      </c>
      <c r="F108" s="51">
        <f aca="true" t="shared" si="25" ref="F108:F150">+$K$6/30</f>
        <v>0</v>
      </c>
      <c r="G108" s="52">
        <f aca="true" t="shared" si="26" ref="G108:G136">+$G$6/30</f>
        <v>0</v>
      </c>
      <c r="H108" s="53">
        <f aca="true" t="shared" si="27" ref="H108:H136">+$H$6/30+M108</f>
        <v>0</v>
      </c>
      <c r="I108" s="54">
        <f aca="true" t="shared" si="28" ref="I108:I136">+$I$6/30</f>
        <v>0</v>
      </c>
      <c r="J108" s="55">
        <f t="shared" si="23"/>
        <v>0</v>
      </c>
      <c r="K108" s="56" t="e">
        <f t="shared" si="24"/>
        <v>#DIV/0!</v>
      </c>
      <c r="L108" s="57" t="e">
        <f t="shared" si="21"/>
        <v>#DIV/0!</v>
      </c>
      <c r="M108" s="58"/>
      <c r="N108" s="59" t="e">
        <f t="shared" si="22"/>
        <v>#DIV/0!</v>
      </c>
      <c r="O108" s="60"/>
      <c r="P108" s="26">
        <f>IF(O108&gt;0,AVERAGE($O$108:O108),0)</f>
        <v>0</v>
      </c>
      <c r="Q108" s="61">
        <v>0</v>
      </c>
      <c r="R108" s="61">
        <v>0</v>
      </c>
      <c r="S108" s="6"/>
    </row>
    <row r="109" spans="2:19" ht="12.75">
      <c r="B109" s="62">
        <f t="shared" si="20"/>
        <v>92</v>
      </c>
      <c r="C109" s="49">
        <v>41366</v>
      </c>
      <c r="D109" s="50"/>
      <c r="E109" s="25">
        <f>IF(D109&gt;0,AVERAGE(D$108:$D109),0)</f>
        <v>0</v>
      </c>
      <c r="F109" s="51">
        <f t="shared" si="25"/>
        <v>0</v>
      </c>
      <c r="G109" s="52">
        <f t="shared" si="26"/>
        <v>0</v>
      </c>
      <c r="H109" s="53">
        <f t="shared" si="27"/>
        <v>0</v>
      </c>
      <c r="I109" s="54">
        <f t="shared" si="28"/>
        <v>0</v>
      </c>
      <c r="J109" s="55">
        <f t="shared" si="23"/>
        <v>0</v>
      </c>
      <c r="K109" s="56" t="e">
        <f t="shared" si="24"/>
        <v>#DIV/0!</v>
      </c>
      <c r="L109" s="57" t="e">
        <f t="shared" si="21"/>
        <v>#DIV/0!</v>
      </c>
      <c r="M109" s="58"/>
      <c r="N109" s="59" t="e">
        <f t="shared" si="22"/>
        <v>#DIV/0!</v>
      </c>
      <c r="O109" s="60"/>
      <c r="P109" s="26">
        <f>IF(O109&gt;0,AVERAGE($O$108:O109),0)</f>
        <v>0</v>
      </c>
      <c r="Q109" s="61">
        <v>0</v>
      </c>
      <c r="R109" s="61">
        <v>0</v>
      </c>
      <c r="S109" s="6"/>
    </row>
    <row r="110" spans="2:19" ht="12.75">
      <c r="B110" s="62">
        <f t="shared" si="20"/>
        <v>93</v>
      </c>
      <c r="C110" s="49">
        <v>41367</v>
      </c>
      <c r="D110" s="50"/>
      <c r="E110" s="25">
        <f>IF(D110&gt;0,AVERAGE(D$108:$D110),0)</f>
        <v>0</v>
      </c>
      <c r="F110" s="51">
        <f t="shared" si="25"/>
        <v>0</v>
      </c>
      <c r="G110" s="52">
        <f t="shared" si="26"/>
        <v>0</v>
      </c>
      <c r="H110" s="53">
        <f t="shared" si="27"/>
        <v>0</v>
      </c>
      <c r="I110" s="54">
        <f t="shared" si="28"/>
        <v>0</v>
      </c>
      <c r="J110" s="55">
        <f t="shared" si="23"/>
        <v>0</v>
      </c>
      <c r="K110" s="56" t="e">
        <f t="shared" si="24"/>
        <v>#DIV/0!</v>
      </c>
      <c r="L110" s="57" t="e">
        <f t="shared" si="21"/>
        <v>#DIV/0!</v>
      </c>
      <c r="M110" s="58"/>
      <c r="N110" s="59" t="e">
        <f t="shared" si="22"/>
        <v>#DIV/0!</v>
      </c>
      <c r="O110" s="60"/>
      <c r="P110" s="26">
        <f>IF(O110&gt;0,AVERAGE($O$108:O110),0)</f>
        <v>0</v>
      </c>
      <c r="Q110" s="61">
        <v>0</v>
      </c>
      <c r="R110" s="61">
        <v>0</v>
      </c>
      <c r="S110" s="6"/>
    </row>
    <row r="111" spans="2:19" ht="12.75">
      <c r="B111" s="62">
        <f t="shared" si="20"/>
        <v>94</v>
      </c>
      <c r="C111" s="49">
        <v>41368</v>
      </c>
      <c r="D111" s="50"/>
      <c r="E111" s="25">
        <f>IF(D111&gt;0,AVERAGE(D$108:$D111),0)</f>
        <v>0</v>
      </c>
      <c r="F111" s="51">
        <f t="shared" si="25"/>
        <v>0</v>
      </c>
      <c r="G111" s="52">
        <f t="shared" si="26"/>
        <v>0</v>
      </c>
      <c r="H111" s="53">
        <f t="shared" si="27"/>
        <v>0</v>
      </c>
      <c r="I111" s="54">
        <f t="shared" si="28"/>
        <v>0</v>
      </c>
      <c r="J111" s="55">
        <f t="shared" si="23"/>
        <v>0</v>
      </c>
      <c r="K111" s="56" t="e">
        <f t="shared" si="24"/>
        <v>#DIV/0!</v>
      </c>
      <c r="L111" s="57" t="e">
        <f t="shared" si="21"/>
        <v>#DIV/0!</v>
      </c>
      <c r="M111" s="58"/>
      <c r="N111" s="59" t="e">
        <f t="shared" si="22"/>
        <v>#DIV/0!</v>
      </c>
      <c r="O111" s="60"/>
      <c r="P111" s="26">
        <f>IF(O111&gt;0,AVERAGE($O$108:O111),0)</f>
        <v>0</v>
      </c>
      <c r="Q111" s="61">
        <v>0</v>
      </c>
      <c r="R111" s="61">
        <v>0</v>
      </c>
      <c r="S111" s="6"/>
    </row>
    <row r="112" spans="2:19" ht="12.75">
      <c r="B112" s="62">
        <f t="shared" si="20"/>
        <v>95</v>
      </c>
      <c r="C112" s="49">
        <v>41369</v>
      </c>
      <c r="D112" s="50"/>
      <c r="E112" s="25">
        <f>IF(D112&gt;0,AVERAGE(D$108:$D112),0)</f>
        <v>0</v>
      </c>
      <c r="F112" s="51">
        <f t="shared" si="25"/>
        <v>0</v>
      </c>
      <c r="G112" s="52">
        <f t="shared" si="26"/>
        <v>0</v>
      </c>
      <c r="H112" s="53">
        <f t="shared" si="27"/>
        <v>0</v>
      </c>
      <c r="I112" s="54">
        <f t="shared" si="28"/>
        <v>0</v>
      </c>
      <c r="J112" s="55">
        <f t="shared" si="23"/>
        <v>0</v>
      </c>
      <c r="K112" s="56" t="e">
        <f t="shared" si="24"/>
        <v>#DIV/0!</v>
      </c>
      <c r="L112" s="57" t="e">
        <f t="shared" si="21"/>
        <v>#DIV/0!</v>
      </c>
      <c r="M112" s="58"/>
      <c r="N112" s="59" t="e">
        <f t="shared" si="22"/>
        <v>#DIV/0!</v>
      </c>
      <c r="O112" s="60"/>
      <c r="P112" s="26">
        <f>IF(O112&gt;0,AVERAGE($O$108:O112),0)</f>
        <v>0</v>
      </c>
      <c r="Q112" s="61">
        <v>0</v>
      </c>
      <c r="R112" s="61">
        <v>0</v>
      </c>
      <c r="S112" s="6"/>
    </row>
    <row r="113" spans="2:19" ht="12.75">
      <c r="B113" s="62">
        <f t="shared" si="20"/>
        <v>96</v>
      </c>
      <c r="C113" s="49">
        <v>41370</v>
      </c>
      <c r="D113" s="50"/>
      <c r="E113" s="25">
        <f>IF(D113&gt;0,AVERAGE(D$108:$D113),0)</f>
        <v>0</v>
      </c>
      <c r="F113" s="51">
        <f t="shared" si="25"/>
        <v>0</v>
      </c>
      <c r="G113" s="52">
        <f t="shared" si="26"/>
        <v>0</v>
      </c>
      <c r="H113" s="53">
        <f t="shared" si="27"/>
        <v>0</v>
      </c>
      <c r="I113" s="54">
        <f t="shared" si="28"/>
        <v>0</v>
      </c>
      <c r="J113" s="55">
        <f t="shared" si="23"/>
        <v>0</v>
      </c>
      <c r="K113" s="56" t="e">
        <f t="shared" si="24"/>
        <v>#DIV/0!</v>
      </c>
      <c r="L113" s="57" t="e">
        <f t="shared" si="21"/>
        <v>#DIV/0!</v>
      </c>
      <c r="M113" s="58"/>
      <c r="N113" s="59" t="e">
        <f t="shared" si="22"/>
        <v>#DIV/0!</v>
      </c>
      <c r="O113" s="60"/>
      <c r="P113" s="26">
        <f>IF(O113&gt;0,AVERAGE($O$108:O113),0)</f>
        <v>0</v>
      </c>
      <c r="Q113" s="61">
        <v>0</v>
      </c>
      <c r="R113" s="61">
        <v>0</v>
      </c>
      <c r="S113" s="6"/>
    </row>
    <row r="114" spans="2:19" ht="12.75">
      <c r="B114" s="62">
        <f t="shared" si="20"/>
        <v>97</v>
      </c>
      <c r="C114" s="49">
        <v>41371</v>
      </c>
      <c r="D114" s="50"/>
      <c r="E114" s="25">
        <f>IF(D114&gt;0,AVERAGE(D$108:$D114),0)</f>
        <v>0</v>
      </c>
      <c r="F114" s="51">
        <f t="shared" si="25"/>
        <v>0</v>
      </c>
      <c r="G114" s="52">
        <f t="shared" si="26"/>
        <v>0</v>
      </c>
      <c r="H114" s="53">
        <f t="shared" si="27"/>
        <v>0</v>
      </c>
      <c r="I114" s="54">
        <f t="shared" si="28"/>
        <v>0</v>
      </c>
      <c r="J114" s="55">
        <f t="shared" si="23"/>
        <v>0</v>
      </c>
      <c r="K114" s="56" t="e">
        <f t="shared" si="24"/>
        <v>#DIV/0!</v>
      </c>
      <c r="L114" s="57" t="e">
        <f t="shared" si="21"/>
        <v>#DIV/0!</v>
      </c>
      <c r="M114" s="58"/>
      <c r="N114" s="59" t="e">
        <f t="shared" si="22"/>
        <v>#DIV/0!</v>
      </c>
      <c r="O114" s="60"/>
      <c r="P114" s="26">
        <f>IF(O114&gt;0,AVERAGE($O$108:O114),0)</f>
        <v>0</v>
      </c>
      <c r="Q114" s="61">
        <v>0</v>
      </c>
      <c r="R114" s="61">
        <v>0</v>
      </c>
      <c r="S114" s="6"/>
    </row>
    <row r="115" spans="2:19" ht="12.75">
      <c r="B115" s="62">
        <f t="shared" si="20"/>
        <v>98</v>
      </c>
      <c r="C115" s="49">
        <v>41372</v>
      </c>
      <c r="D115" s="50"/>
      <c r="E115" s="25">
        <f>IF(D115&gt;0,AVERAGE(D$108:$D115),0)</f>
        <v>0</v>
      </c>
      <c r="F115" s="51">
        <f t="shared" si="25"/>
        <v>0</v>
      </c>
      <c r="G115" s="52">
        <f t="shared" si="26"/>
        <v>0</v>
      </c>
      <c r="H115" s="53">
        <f t="shared" si="27"/>
        <v>0</v>
      </c>
      <c r="I115" s="54">
        <f t="shared" si="28"/>
        <v>0</v>
      </c>
      <c r="J115" s="55">
        <f t="shared" si="23"/>
        <v>0</v>
      </c>
      <c r="K115" s="56" t="e">
        <f t="shared" si="24"/>
        <v>#DIV/0!</v>
      </c>
      <c r="L115" s="57" t="e">
        <f t="shared" si="21"/>
        <v>#DIV/0!</v>
      </c>
      <c r="M115" s="58"/>
      <c r="N115" s="59" t="e">
        <f t="shared" si="22"/>
        <v>#DIV/0!</v>
      </c>
      <c r="O115" s="60"/>
      <c r="P115" s="26">
        <f>IF(O115&gt;0,AVERAGE($O$108:O115),0)</f>
        <v>0</v>
      </c>
      <c r="Q115" s="61">
        <v>0</v>
      </c>
      <c r="R115" s="61">
        <v>0</v>
      </c>
      <c r="S115" s="6"/>
    </row>
    <row r="116" spans="2:19" ht="12.75">
      <c r="B116" s="62">
        <f t="shared" si="20"/>
        <v>99</v>
      </c>
      <c r="C116" s="49">
        <v>41373</v>
      </c>
      <c r="D116" s="50"/>
      <c r="E116" s="25">
        <f>IF(D116&gt;0,AVERAGE(D$108:$D116),0)</f>
        <v>0</v>
      </c>
      <c r="F116" s="51">
        <f t="shared" si="25"/>
        <v>0</v>
      </c>
      <c r="G116" s="52">
        <f t="shared" si="26"/>
        <v>0</v>
      </c>
      <c r="H116" s="53">
        <f t="shared" si="27"/>
        <v>0</v>
      </c>
      <c r="I116" s="54">
        <f t="shared" si="28"/>
        <v>0</v>
      </c>
      <c r="J116" s="55">
        <f t="shared" si="23"/>
        <v>0</v>
      </c>
      <c r="K116" s="56" t="e">
        <f t="shared" si="24"/>
        <v>#DIV/0!</v>
      </c>
      <c r="L116" s="57" t="e">
        <f t="shared" si="21"/>
        <v>#DIV/0!</v>
      </c>
      <c r="M116" s="58"/>
      <c r="N116" s="59" t="e">
        <f t="shared" si="22"/>
        <v>#DIV/0!</v>
      </c>
      <c r="O116" s="60"/>
      <c r="P116" s="26">
        <f>IF(O116&gt;0,AVERAGE($O$108:O116),0)</f>
        <v>0</v>
      </c>
      <c r="Q116" s="61">
        <v>0</v>
      </c>
      <c r="R116" s="61">
        <v>0</v>
      </c>
      <c r="S116" s="6"/>
    </row>
    <row r="117" spans="2:19" ht="12.75">
      <c r="B117" s="62">
        <f t="shared" si="20"/>
        <v>100</v>
      </c>
      <c r="C117" s="49">
        <v>41374</v>
      </c>
      <c r="D117" s="50"/>
      <c r="E117" s="25">
        <f>IF(D117&gt;0,AVERAGE(D$108:$D117),0)</f>
        <v>0</v>
      </c>
      <c r="F117" s="51">
        <f t="shared" si="25"/>
        <v>0</v>
      </c>
      <c r="G117" s="52">
        <f t="shared" si="26"/>
        <v>0</v>
      </c>
      <c r="H117" s="53">
        <f t="shared" si="27"/>
        <v>0</v>
      </c>
      <c r="I117" s="54">
        <f t="shared" si="28"/>
        <v>0</v>
      </c>
      <c r="J117" s="55">
        <f t="shared" si="23"/>
        <v>0</v>
      </c>
      <c r="K117" s="56" t="e">
        <f t="shared" si="24"/>
        <v>#DIV/0!</v>
      </c>
      <c r="L117" s="57" t="e">
        <f t="shared" si="21"/>
        <v>#DIV/0!</v>
      </c>
      <c r="M117" s="58"/>
      <c r="N117" s="59" t="e">
        <f t="shared" si="22"/>
        <v>#DIV/0!</v>
      </c>
      <c r="O117" s="60"/>
      <c r="P117" s="26">
        <f>IF(O117&gt;0,AVERAGE($O$108:O117),0)</f>
        <v>0</v>
      </c>
      <c r="Q117" s="61">
        <v>0</v>
      </c>
      <c r="R117" s="61">
        <v>0</v>
      </c>
      <c r="S117" s="6"/>
    </row>
    <row r="118" spans="2:19" ht="12.75">
      <c r="B118" s="62">
        <f t="shared" si="20"/>
        <v>101</v>
      </c>
      <c r="C118" s="49">
        <v>41375</v>
      </c>
      <c r="D118" s="50"/>
      <c r="E118" s="25">
        <f>IF(D118&gt;0,AVERAGE(D$108:$D118),0)</f>
        <v>0</v>
      </c>
      <c r="F118" s="51">
        <f t="shared" si="25"/>
        <v>0</v>
      </c>
      <c r="G118" s="52">
        <f t="shared" si="26"/>
        <v>0</v>
      </c>
      <c r="H118" s="53">
        <f t="shared" si="27"/>
        <v>0</v>
      </c>
      <c r="I118" s="54">
        <f t="shared" si="28"/>
        <v>0</v>
      </c>
      <c r="J118" s="55">
        <f t="shared" si="23"/>
        <v>0</v>
      </c>
      <c r="K118" s="56" t="e">
        <f t="shared" si="24"/>
        <v>#DIV/0!</v>
      </c>
      <c r="L118" s="57" t="e">
        <f t="shared" si="21"/>
        <v>#DIV/0!</v>
      </c>
      <c r="M118" s="58"/>
      <c r="N118" s="59" t="e">
        <f t="shared" si="22"/>
        <v>#DIV/0!</v>
      </c>
      <c r="O118" s="60"/>
      <c r="P118" s="26">
        <f>IF(O118&gt;0,AVERAGE($O$108:O118),0)</f>
        <v>0</v>
      </c>
      <c r="Q118" s="61">
        <v>0</v>
      </c>
      <c r="R118" s="61">
        <v>0</v>
      </c>
      <c r="S118" s="6"/>
    </row>
    <row r="119" spans="2:19" ht="12.75">
      <c r="B119" s="62">
        <f t="shared" si="20"/>
        <v>102</v>
      </c>
      <c r="C119" s="49">
        <v>41376</v>
      </c>
      <c r="D119" s="50"/>
      <c r="E119" s="25">
        <f>IF(D119&gt;0,AVERAGE(D$108:$D119),0)</f>
        <v>0</v>
      </c>
      <c r="F119" s="51">
        <f t="shared" si="25"/>
        <v>0</v>
      </c>
      <c r="G119" s="52">
        <f t="shared" si="26"/>
        <v>0</v>
      </c>
      <c r="H119" s="53">
        <f t="shared" si="27"/>
        <v>0</v>
      </c>
      <c r="I119" s="54">
        <f t="shared" si="28"/>
        <v>0</v>
      </c>
      <c r="J119" s="55">
        <f t="shared" si="23"/>
        <v>0</v>
      </c>
      <c r="K119" s="56" t="e">
        <f t="shared" si="24"/>
        <v>#DIV/0!</v>
      </c>
      <c r="L119" s="57" t="e">
        <f t="shared" si="21"/>
        <v>#DIV/0!</v>
      </c>
      <c r="M119" s="58"/>
      <c r="N119" s="59" t="e">
        <f t="shared" si="22"/>
        <v>#DIV/0!</v>
      </c>
      <c r="O119" s="60"/>
      <c r="P119" s="26">
        <f>IF(O119&gt;0,AVERAGE($O$108:O119),0)</f>
        <v>0</v>
      </c>
      <c r="Q119" s="61">
        <v>0</v>
      </c>
      <c r="R119" s="61">
        <v>0</v>
      </c>
      <c r="S119" s="6"/>
    </row>
    <row r="120" spans="2:19" ht="12.75">
      <c r="B120" s="62">
        <f t="shared" si="20"/>
        <v>103</v>
      </c>
      <c r="C120" s="49">
        <v>41377</v>
      </c>
      <c r="D120" s="50"/>
      <c r="E120" s="25">
        <f>IF(D120&gt;0,AVERAGE(D$108:$D120),0)</f>
        <v>0</v>
      </c>
      <c r="F120" s="51">
        <f t="shared" si="25"/>
        <v>0</v>
      </c>
      <c r="G120" s="52">
        <f t="shared" si="26"/>
        <v>0</v>
      </c>
      <c r="H120" s="53">
        <f t="shared" si="27"/>
        <v>0</v>
      </c>
      <c r="I120" s="54">
        <f t="shared" si="28"/>
        <v>0</v>
      </c>
      <c r="J120" s="55">
        <f t="shared" si="23"/>
        <v>0</v>
      </c>
      <c r="K120" s="56" t="e">
        <f t="shared" si="24"/>
        <v>#DIV/0!</v>
      </c>
      <c r="L120" s="57" t="e">
        <f t="shared" si="21"/>
        <v>#DIV/0!</v>
      </c>
      <c r="M120" s="58"/>
      <c r="N120" s="59" t="e">
        <f t="shared" si="22"/>
        <v>#DIV/0!</v>
      </c>
      <c r="O120" s="60"/>
      <c r="P120" s="26">
        <f>IF(O120&gt;0,AVERAGE($O$108:O120),0)</f>
        <v>0</v>
      </c>
      <c r="Q120" s="61">
        <v>0</v>
      </c>
      <c r="R120" s="61">
        <v>0</v>
      </c>
      <c r="S120" s="6"/>
    </row>
    <row r="121" spans="2:19" ht="12.75">
      <c r="B121" s="62">
        <f t="shared" si="20"/>
        <v>104</v>
      </c>
      <c r="C121" s="49">
        <v>41378</v>
      </c>
      <c r="D121" s="50"/>
      <c r="E121" s="25">
        <f>IF(D121&gt;0,AVERAGE(D$108:$D121),0)</f>
        <v>0</v>
      </c>
      <c r="F121" s="51">
        <f t="shared" si="25"/>
        <v>0</v>
      </c>
      <c r="G121" s="52">
        <f t="shared" si="26"/>
        <v>0</v>
      </c>
      <c r="H121" s="53">
        <f t="shared" si="27"/>
        <v>0</v>
      </c>
      <c r="I121" s="54">
        <f t="shared" si="28"/>
        <v>0</v>
      </c>
      <c r="J121" s="55">
        <f t="shared" si="23"/>
        <v>0</v>
      </c>
      <c r="K121" s="56" t="e">
        <f t="shared" si="24"/>
        <v>#DIV/0!</v>
      </c>
      <c r="L121" s="57" t="e">
        <f t="shared" si="21"/>
        <v>#DIV/0!</v>
      </c>
      <c r="M121" s="58"/>
      <c r="N121" s="59" t="e">
        <f t="shared" si="22"/>
        <v>#DIV/0!</v>
      </c>
      <c r="O121" s="60"/>
      <c r="P121" s="26">
        <f>IF(O121&gt;0,AVERAGE($O$108:O121),0)</f>
        <v>0</v>
      </c>
      <c r="Q121" s="61">
        <v>0</v>
      </c>
      <c r="R121" s="61">
        <v>0</v>
      </c>
      <c r="S121" s="6"/>
    </row>
    <row r="122" spans="2:19" ht="12.75">
      <c r="B122" s="62">
        <f t="shared" si="20"/>
        <v>105</v>
      </c>
      <c r="C122" s="49">
        <v>41379</v>
      </c>
      <c r="D122" s="50"/>
      <c r="E122" s="25">
        <f>IF(D122&gt;0,AVERAGE(D$108:$D122),0)</f>
        <v>0</v>
      </c>
      <c r="F122" s="51">
        <f t="shared" si="25"/>
        <v>0</v>
      </c>
      <c r="G122" s="52">
        <f t="shared" si="26"/>
        <v>0</v>
      </c>
      <c r="H122" s="53">
        <f t="shared" si="27"/>
        <v>0</v>
      </c>
      <c r="I122" s="54">
        <f t="shared" si="28"/>
        <v>0</v>
      </c>
      <c r="J122" s="55">
        <f t="shared" si="23"/>
        <v>0</v>
      </c>
      <c r="K122" s="56" t="e">
        <f t="shared" si="24"/>
        <v>#DIV/0!</v>
      </c>
      <c r="L122" s="57" t="e">
        <f t="shared" si="21"/>
        <v>#DIV/0!</v>
      </c>
      <c r="M122" s="58"/>
      <c r="N122" s="59" t="e">
        <f t="shared" si="22"/>
        <v>#DIV/0!</v>
      </c>
      <c r="O122" s="60"/>
      <c r="P122" s="26">
        <f>IF(O122&gt;0,AVERAGE($O$108:O122),0)</f>
        <v>0</v>
      </c>
      <c r="Q122" s="61">
        <v>0</v>
      </c>
      <c r="R122" s="61">
        <v>0</v>
      </c>
      <c r="S122" s="6"/>
    </row>
    <row r="123" spans="2:19" ht="12.75">
      <c r="B123" s="62">
        <f t="shared" si="20"/>
        <v>106</v>
      </c>
      <c r="C123" s="49">
        <v>41380</v>
      </c>
      <c r="D123" s="50"/>
      <c r="E123" s="25">
        <f>IF(D123&gt;0,AVERAGE(D$108:$D123),0)</f>
        <v>0</v>
      </c>
      <c r="F123" s="51">
        <f t="shared" si="25"/>
        <v>0</v>
      </c>
      <c r="G123" s="52">
        <f t="shared" si="26"/>
        <v>0</v>
      </c>
      <c r="H123" s="53">
        <f t="shared" si="27"/>
        <v>0</v>
      </c>
      <c r="I123" s="54">
        <f t="shared" si="28"/>
        <v>0</v>
      </c>
      <c r="J123" s="55">
        <f t="shared" si="23"/>
        <v>0</v>
      </c>
      <c r="K123" s="56" t="e">
        <f t="shared" si="24"/>
        <v>#DIV/0!</v>
      </c>
      <c r="L123" s="57" t="e">
        <f t="shared" si="21"/>
        <v>#DIV/0!</v>
      </c>
      <c r="M123" s="58"/>
      <c r="N123" s="59" t="e">
        <f t="shared" si="22"/>
        <v>#DIV/0!</v>
      </c>
      <c r="O123" s="60"/>
      <c r="P123" s="26">
        <f>IF(O123&gt;0,AVERAGE($O$108:O123),0)</f>
        <v>0</v>
      </c>
      <c r="Q123" s="61">
        <v>0</v>
      </c>
      <c r="R123" s="61">
        <v>0</v>
      </c>
      <c r="S123" s="6"/>
    </row>
    <row r="124" spans="2:19" ht="12.75">
      <c r="B124" s="62">
        <f t="shared" si="20"/>
        <v>107</v>
      </c>
      <c r="C124" s="49">
        <v>41381</v>
      </c>
      <c r="D124" s="50"/>
      <c r="E124" s="25">
        <f>IF(D124&gt;0,AVERAGE(D$108:$D124),0)</f>
        <v>0</v>
      </c>
      <c r="F124" s="51">
        <f t="shared" si="25"/>
        <v>0</v>
      </c>
      <c r="G124" s="52">
        <f t="shared" si="26"/>
        <v>0</v>
      </c>
      <c r="H124" s="53">
        <f t="shared" si="27"/>
        <v>0</v>
      </c>
      <c r="I124" s="54">
        <f t="shared" si="28"/>
        <v>0</v>
      </c>
      <c r="J124" s="55">
        <f t="shared" si="23"/>
        <v>0</v>
      </c>
      <c r="K124" s="56" t="e">
        <f t="shared" si="24"/>
        <v>#DIV/0!</v>
      </c>
      <c r="L124" s="57" t="e">
        <f t="shared" si="21"/>
        <v>#DIV/0!</v>
      </c>
      <c r="M124" s="58"/>
      <c r="N124" s="59" t="e">
        <f t="shared" si="22"/>
        <v>#DIV/0!</v>
      </c>
      <c r="O124" s="60"/>
      <c r="P124" s="26">
        <f>IF(O124&gt;0,AVERAGE($O$108:O124),0)</f>
        <v>0</v>
      </c>
      <c r="Q124" s="61">
        <v>0</v>
      </c>
      <c r="R124" s="61">
        <v>0</v>
      </c>
      <c r="S124" s="6"/>
    </row>
    <row r="125" spans="2:19" ht="12.75">
      <c r="B125" s="62">
        <f t="shared" si="20"/>
        <v>108</v>
      </c>
      <c r="C125" s="49">
        <v>41382</v>
      </c>
      <c r="D125" s="50"/>
      <c r="E125" s="25">
        <f>IF(D125&gt;0,AVERAGE(D$108:$D125),0)</f>
        <v>0</v>
      </c>
      <c r="F125" s="51">
        <f t="shared" si="25"/>
        <v>0</v>
      </c>
      <c r="G125" s="52">
        <f t="shared" si="26"/>
        <v>0</v>
      </c>
      <c r="H125" s="53">
        <f t="shared" si="27"/>
        <v>0</v>
      </c>
      <c r="I125" s="54">
        <f t="shared" si="28"/>
        <v>0</v>
      </c>
      <c r="J125" s="55">
        <f t="shared" si="23"/>
        <v>0</v>
      </c>
      <c r="K125" s="56" t="e">
        <f t="shared" si="24"/>
        <v>#DIV/0!</v>
      </c>
      <c r="L125" s="57" t="e">
        <f t="shared" si="21"/>
        <v>#DIV/0!</v>
      </c>
      <c r="M125" s="58"/>
      <c r="N125" s="59" t="e">
        <f t="shared" si="22"/>
        <v>#DIV/0!</v>
      </c>
      <c r="O125" s="60"/>
      <c r="P125" s="26">
        <f>IF(O125&gt;0,AVERAGE($O$108:O125),0)</f>
        <v>0</v>
      </c>
      <c r="Q125" s="61">
        <v>0</v>
      </c>
      <c r="R125" s="61">
        <v>0</v>
      </c>
      <c r="S125" s="6"/>
    </row>
    <row r="126" spans="2:19" ht="12.75">
      <c r="B126" s="62">
        <f t="shared" si="20"/>
        <v>109</v>
      </c>
      <c r="C126" s="49">
        <v>41383</v>
      </c>
      <c r="D126" s="50"/>
      <c r="E126" s="25">
        <f>IF(D126&gt;0,AVERAGE(D$108:$D126),0)</f>
        <v>0</v>
      </c>
      <c r="F126" s="51">
        <f t="shared" si="25"/>
        <v>0</v>
      </c>
      <c r="G126" s="52">
        <f t="shared" si="26"/>
        <v>0</v>
      </c>
      <c r="H126" s="53">
        <f t="shared" si="27"/>
        <v>0</v>
      </c>
      <c r="I126" s="54">
        <f t="shared" si="28"/>
        <v>0</v>
      </c>
      <c r="J126" s="55">
        <f t="shared" si="23"/>
        <v>0</v>
      </c>
      <c r="K126" s="56" t="e">
        <f t="shared" si="24"/>
        <v>#DIV/0!</v>
      </c>
      <c r="L126" s="57" t="e">
        <f t="shared" si="21"/>
        <v>#DIV/0!</v>
      </c>
      <c r="M126" s="58"/>
      <c r="N126" s="59" t="e">
        <f t="shared" si="22"/>
        <v>#DIV/0!</v>
      </c>
      <c r="O126" s="60"/>
      <c r="P126" s="26">
        <f>IF(O126&gt;0,AVERAGE($O$108:O126),0)</f>
        <v>0</v>
      </c>
      <c r="Q126" s="61">
        <v>0</v>
      </c>
      <c r="R126" s="61">
        <v>0</v>
      </c>
      <c r="S126" s="6"/>
    </row>
    <row r="127" spans="2:19" ht="12.75">
      <c r="B127" s="62">
        <f t="shared" si="20"/>
        <v>110</v>
      </c>
      <c r="C127" s="49">
        <v>41384</v>
      </c>
      <c r="D127" s="50"/>
      <c r="E127" s="25">
        <f>IF(D127&gt;0,AVERAGE(D$108:$D127),0)</f>
        <v>0</v>
      </c>
      <c r="F127" s="51">
        <f t="shared" si="25"/>
        <v>0</v>
      </c>
      <c r="G127" s="52">
        <f t="shared" si="26"/>
        <v>0</v>
      </c>
      <c r="H127" s="53">
        <f t="shared" si="27"/>
        <v>0</v>
      </c>
      <c r="I127" s="54">
        <f t="shared" si="28"/>
        <v>0</v>
      </c>
      <c r="J127" s="55">
        <f t="shared" si="23"/>
        <v>0</v>
      </c>
      <c r="K127" s="56" t="e">
        <f t="shared" si="24"/>
        <v>#DIV/0!</v>
      </c>
      <c r="L127" s="57" t="e">
        <f t="shared" si="21"/>
        <v>#DIV/0!</v>
      </c>
      <c r="M127" s="58"/>
      <c r="N127" s="59" t="e">
        <f t="shared" si="22"/>
        <v>#DIV/0!</v>
      </c>
      <c r="O127" s="60"/>
      <c r="P127" s="26">
        <f>IF(O127&gt;0,AVERAGE($O$108:O127),0)</f>
        <v>0</v>
      </c>
      <c r="Q127" s="61">
        <v>0</v>
      </c>
      <c r="R127" s="61">
        <v>0</v>
      </c>
      <c r="S127" s="6"/>
    </row>
    <row r="128" spans="2:19" ht="12.75">
      <c r="B128" s="62">
        <f t="shared" si="20"/>
        <v>111</v>
      </c>
      <c r="C128" s="49">
        <v>41385</v>
      </c>
      <c r="D128" s="50"/>
      <c r="E128" s="25">
        <f>IF(D128&gt;0,AVERAGE(D$108:$D128),0)</f>
        <v>0</v>
      </c>
      <c r="F128" s="51">
        <f t="shared" si="25"/>
        <v>0</v>
      </c>
      <c r="G128" s="52">
        <f t="shared" si="26"/>
        <v>0</v>
      </c>
      <c r="H128" s="53">
        <f t="shared" si="27"/>
        <v>0</v>
      </c>
      <c r="I128" s="54">
        <f t="shared" si="28"/>
        <v>0</v>
      </c>
      <c r="J128" s="55">
        <f t="shared" si="23"/>
        <v>0</v>
      </c>
      <c r="K128" s="56" t="e">
        <f t="shared" si="24"/>
        <v>#DIV/0!</v>
      </c>
      <c r="L128" s="57" t="e">
        <f t="shared" si="21"/>
        <v>#DIV/0!</v>
      </c>
      <c r="M128" s="58"/>
      <c r="N128" s="59" t="e">
        <f t="shared" si="22"/>
        <v>#DIV/0!</v>
      </c>
      <c r="O128" s="60"/>
      <c r="P128" s="26">
        <f>IF(O128&gt;0,AVERAGE($O$108:O128),0)</f>
        <v>0</v>
      </c>
      <c r="Q128" s="61">
        <v>0</v>
      </c>
      <c r="R128" s="61">
        <v>0</v>
      </c>
      <c r="S128" s="6"/>
    </row>
    <row r="129" spans="2:19" ht="12.75">
      <c r="B129" s="62">
        <f t="shared" si="20"/>
        <v>112</v>
      </c>
      <c r="C129" s="49">
        <v>41386</v>
      </c>
      <c r="D129" s="50"/>
      <c r="E129" s="25">
        <f>IF(D129&gt;0,AVERAGE(D$108:$D129),0)</f>
        <v>0</v>
      </c>
      <c r="F129" s="51">
        <f t="shared" si="25"/>
        <v>0</v>
      </c>
      <c r="G129" s="52">
        <f t="shared" si="26"/>
        <v>0</v>
      </c>
      <c r="H129" s="53">
        <f t="shared" si="27"/>
        <v>0</v>
      </c>
      <c r="I129" s="54">
        <f t="shared" si="28"/>
        <v>0</v>
      </c>
      <c r="J129" s="55">
        <f t="shared" si="23"/>
        <v>0</v>
      </c>
      <c r="K129" s="56" t="e">
        <f t="shared" si="24"/>
        <v>#DIV/0!</v>
      </c>
      <c r="L129" s="57" t="e">
        <f t="shared" si="21"/>
        <v>#DIV/0!</v>
      </c>
      <c r="M129" s="58"/>
      <c r="N129" s="59" t="e">
        <f t="shared" si="22"/>
        <v>#DIV/0!</v>
      </c>
      <c r="O129" s="60"/>
      <c r="P129" s="26">
        <f>IF(O129&gt;0,AVERAGE($O$108:O129),0)</f>
        <v>0</v>
      </c>
      <c r="Q129" s="61">
        <v>0</v>
      </c>
      <c r="R129" s="61">
        <v>0</v>
      </c>
      <c r="S129" s="6"/>
    </row>
    <row r="130" spans="2:19" ht="12.75">
      <c r="B130" s="62">
        <f t="shared" si="20"/>
        <v>113</v>
      </c>
      <c r="C130" s="49">
        <v>41387</v>
      </c>
      <c r="D130" s="50"/>
      <c r="E130" s="25">
        <f>IF(D130&gt;0,AVERAGE(D$108:$D130),0)</f>
        <v>0</v>
      </c>
      <c r="F130" s="51">
        <f t="shared" si="25"/>
        <v>0</v>
      </c>
      <c r="G130" s="52">
        <f t="shared" si="26"/>
        <v>0</v>
      </c>
      <c r="H130" s="53">
        <f t="shared" si="27"/>
        <v>0</v>
      </c>
      <c r="I130" s="54">
        <f t="shared" si="28"/>
        <v>0</v>
      </c>
      <c r="J130" s="55">
        <f t="shared" si="23"/>
        <v>0</v>
      </c>
      <c r="K130" s="56" t="e">
        <f t="shared" si="24"/>
        <v>#DIV/0!</v>
      </c>
      <c r="L130" s="57" t="e">
        <f t="shared" si="21"/>
        <v>#DIV/0!</v>
      </c>
      <c r="M130" s="58"/>
      <c r="N130" s="59" t="e">
        <f t="shared" si="22"/>
        <v>#DIV/0!</v>
      </c>
      <c r="O130" s="60"/>
      <c r="P130" s="26">
        <f>IF(O130&gt;0,AVERAGE($O$108:O130),0)</f>
        <v>0</v>
      </c>
      <c r="Q130" s="61">
        <v>0</v>
      </c>
      <c r="R130" s="61">
        <v>0</v>
      </c>
      <c r="S130" s="6"/>
    </row>
    <row r="131" spans="2:19" ht="12.75">
      <c r="B131" s="62">
        <f t="shared" si="20"/>
        <v>114</v>
      </c>
      <c r="C131" s="49">
        <v>41388</v>
      </c>
      <c r="D131" s="50"/>
      <c r="E131" s="25">
        <f>IF(D131&gt;0,AVERAGE(D$108:$D131),0)</f>
        <v>0</v>
      </c>
      <c r="F131" s="51">
        <f t="shared" si="25"/>
        <v>0</v>
      </c>
      <c r="G131" s="52">
        <f t="shared" si="26"/>
        <v>0</v>
      </c>
      <c r="H131" s="53">
        <f t="shared" si="27"/>
        <v>0</v>
      </c>
      <c r="I131" s="54">
        <f t="shared" si="28"/>
        <v>0</v>
      </c>
      <c r="J131" s="55">
        <f t="shared" si="23"/>
        <v>0</v>
      </c>
      <c r="K131" s="56" t="e">
        <f t="shared" si="24"/>
        <v>#DIV/0!</v>
      </c>
      <c r="L131" s="57" t="e">
        <f t="shared" si="21"/>
        <v>#DIV/0!</v>
      </c>
      <c r="M131" s="58"/>
      <c r="N131" s="59" t="e">
        <f t="shared" si="22"/>
        <v>#DIV/0!</v>
      </c>
      <c r="O131" s="60"/>
      <c r="P131" s="26">
        <f>IF(O131&gt;0,AVERAGE($O$108:O131),0)</f>
        <v>0</v>
      </c>
      <c r="Q131" s="61">
        <v>0</v>
      </c>
      <c r="R131" s="61">
        <v>0</v>
      </c>
      <c r="S131" s="6"/>
    </row>
    <row r="132" spans="2:19" ht="12.75">
      <c r="B132" s="62">
        <f t="shared" si="20"/>
        <v>115</v>
      </c>
      <c r="C132" s="49">
        <v>41389</v>
      </c>
      <c r="D132" s="50"/>
      <c r="E132" s="25">
        <f>IF(D132&gt;0,AVERAGE(D$108:$D132),0)</f>
        <v>0</v>
      </c>
      <c r="F132" s="51">
        <f t="shared" si="25"/>
        <v>0</v>
      </c>
      <c r="G132" s="52">
        <f t="shared" si="26"/>
        <v>0</v>
      </c>
      <c r="H132" s="53">
        <f t="shared" si="27"/>
        <v>0</v>
      </c>
      <c r="I132" s="54">
        <f t="shared" si="28"/>
        <v>0</v>
      </c>
      <c r="J132" s="55">
        <f t="shared" si="23"/>
        <v>0</v>
      </c>
      <c r="K132" s="56" t="e">
        <f t="shared" si="24"/>
        <v>#DIV/0!</v>
      </c>
      <c r="L132" s="57" t="e">
        <f t="shared" si="21"/>
        <v>#DIV/0!</v>
      </c>
      <c r="M132" s="58"/>
      <c r="N132" s="59" t="e">
        <f t="shared" si="22"/>
        <v>#DIV/0!</v>
      </c>
      <c r="O132" s="60"/>
      <c r="P132" s="26">
        <f>IF(O132&gt;0,AVERAGE($O$108:O132),0)</f>
        <v>0</v>
      </c>
      <c r="Q132" s="61">
        <v>0</v>
      </c>
      <c r="R132" s="61">
        <v>0</v>
      </c>
      <c r="S132" s="6"/>
    </row>
    <row r="133" spans="2:19" ht="12.75">
      <c r="B133" s="62">
        <f t="shared" si="20"/>
        <v>116</v>
      </c>
      <c r="C133" s="49">
        <v>41390</v>
      </c>
      <c r="D133" s="50"/>
      <c r="E133" s="25">
        <f>IF(D133&gt;0,AVERAGE(D$108:$D133),0)</f>
        <v>0</v>
      </c>
      <c r="F133" s="51">
        <f t="shared" si="25"/>
        <v>0</v>
      </c>
      <c r="G133" s="52">
        <f t="shared" si="26"/>
        <v>0</v>
      </c>
      <c r="H133" s="53">
        <f t="shared" si="27"/>
        <v>0</v>
      </c>
      <c r="I133" s="54">
        <f t="shared" si="28"/>
        <v>0</v>
      </c>
      <c r="J133" s="55">
        <f t="shared" si="23"/>
        <v>0</v>
      </c>
      <c r="K133" s="56" t="e">
        <f t="shared" si="24"/>
        <v>#DIV/0!</v>
      </c>
      <c r="L133" s="57" t="e">
        <f t="shared" si="21"/>
        <v>#DIV/0!</v>
      </c>
      <c r="M133" s="58"/>
      <c r="N133" s="59" t="e">
        <f t="shared" si="22"/>
        <v>#DIV/0!</v>
      </c>
      <c r="O133" s="60"/>
      <c r="P133" s="26">
        <f>IF(O133&gt;0,AVERAGE($O$108:O133),0)</f>
        <v>0</v>
      </c>
      <c r="Q133" s="61">
        <v>0</v>
      </c>
      <c r="R133" s="61">
        <v>0</v>
      </c>
      <c r="S133" s="6"/>
    </row>
    <row r="134" spans="2:19" ht="12.75">
      <c r="B134" s="62">
        <f t="shared" si="20"/>
        <v>117</v>
      </c>
      <c r="C134" s="49">
        <v>41391</v>
      </c>
      <c r="D134" s="50"/>
      <c r="E134" s="25">
        <f>IF(D134&gt;0,AVERAGE(D$108:$D134),0)</f>
        <v>0</v>
      </c>
      <c r="F134" s="51">
        <f t="shared" si="25"/>
        <v>0</v>
      </c>
      <c r="G134" s="52">
        <f t="shared" si="26"/>
        <v>0</v>
      </c>
      <c r="H134" s="53">
        <f t="shared" si="27"/>
        <v>0</v>
      </c>
      <c r="I134" s="54">
        <f t="shared" si="28"/>
        <v>0</v>
      </c>
      <c r="J134" s="55">
        <f t="shared" si="23"/>
        <v>0</v>
      </c>
      <c r="K134" s="56" t="e">
        <f t="shared" si="24"/>
        <v>#DIV/0!</v>
      </c>
      <c r="L134" s="57" t="e">
        <f t="shared" si="21"/>
        <v>#DIV/0!</v>
      </c>
      <c r="M134" s="58"/>
      <c r="N134" s="59" t="e">
        <f t="shared" si="22"/>
        <v>#DIV/0!</v>
      </c>
      <c r="O134" s="60"/>
      <c r="P134" s="26">
        <f>IF(O134&gt;0,AVERAGE($O$108:O134),0)</f>
        <v>0</v>
      </c>
      <c r="Q134" s="61">
        <v>0</v>
      </c>
      <c r="R134" s="61">
        <v>0</v>
      </c>
      <c r="S134" s="6"/>
    </row>
    <row r="135" spans="2:19" ht="12.75">
      <c r="B135" s="62">
        <f t="shared" si="20"/>
        <v>118</v>
      </c>
      <c r="C135" s="49">
        <v>41392</v>
      </c>
      <c r="D135" s="50"/>
      <c r="E135" s="25">
        <f>IF(D135&gt;0,AVERAGE(D$108:$D135),0)</f>
        <v>0</v>
      </c>
      <c r="F135" s="51">
        <f t="shared" si="25"/>
        <v>0</v>
      </c>
      <c r="G135" s="52">
        <f t="shared" si="26"/>
        <v>0</v>
      </c>
      <c r="H135" s="53">
        <f t="shared" si="27"/>
        <v>0</v>
      </c>
      <c r="I135" s="54">
        <f t="shared" si="28"/>
        <v>0</v>
      </c>
      <c r="J135" s="55">
        <f t="shared" si="23"/>
        <v>0</v>
      </c>
      <c r="K135" s="56" t="e">
        <f t="shared" si="24"/>
        <v>#DIV/0!</v>
      </c>
      <c r="L135" s="57" t="e">
        <f t="shared" si="21"/>
        <v>#DIV/0!</v>
      </c>
      <c r="M135" s="58"/>
      <c r="N135" s="59" t="e">
        <f t="shared" si="22"/>
        <v>#DIV/0!</v>
      </c>
      <c r="O135" s="60"/>
      <c r="P135" s="26">
        <f>IF(O135&gt;0,AVERAGE($O$108:O135),0)</f>
        <v>0</v>
      </c>
      <c r="Q135" s="61">
        <v>0</v>
      </c>
      <c r="R135" s="61">
        <v>0</v>
      </c>
      <c r="S135" s="6"/>
    </row>
    <row r="136" spans="2:19" ht="12.75">
      <c r="B136" s="62">
        <f t="shared" si="20"/>
        <v>119</v>
      </c>
      <c r="C136" s="49">
        <v>41393</v>
      </c>
      <c r="D136" s="50"/>
      <c r="E136" s="25">
        <f>IF(D136&gt;0,AVERAGE(D$108:$D136),0)</f>
        <v>0</v>
      </c>
      <c r="F136" s="51">
        <f t="shared" si="25"/>
        <v>0</v>
      </c>
      <c r="G136" s="52">
        <f t="shared" si="26"/>
        <v>0</v>
      </c>
      <c r="H136" s="53">
        <f t="shared" si="27"/>
        <v>0</v>
      </c>
      <c r="I136" s="54">
        <f t="shared" si="28"/>
        <v>0</v>
      </c>
      <c r="J136" s="55">
        <f t="shared" si="23"/>
        <v>0</v>
      </c>
      <c r="K136" s="56" t="e">
        <f t="shared" si="24"/>
        <v>#DIV/0!</v>
      </c>
      <c r="L136" s="57" t="e">
        <f t="shared" si="21"/>
        <v>#DIV/0!</v>
      </c>
      <c r="M136" s="58"/>
      <c r="N136" s="59" t="e">
        <f t="shared" si="22"/>
        <v>#DIV/0!</v>
      </c>
      <c r="O136" s="60"/>
      <c r="P136" s="26">
        <f>IF(O136&gt;0,AVERAGE($O$108:O136),0)</f>
        <v>0</v>
      </c>
      <c r="Q136" s="61">
        <v>0</v>
      </c>
      <c r="R136" s="61">
        <v>0</v>
      </c>
      <c r="S136" s="6"/>
    </row>
    <row r="137" spans="2:19" ht="12.75">
      <c r="B137" s="62">
        <f t="shared" si="20"/>
        <v>120</v>
      </c>
      <c r="C137" s="49">
        <v>41394</v>
      </c>
      <c r="D137" s="50"/>
      <c r="E137" s="25">
        <f>IF(D137&gt;0,AVERAGE(D$108:$D137),0)</f>
        <v>0</v>
      </c>
      <c r="F137" s="51">
        <f t="shared" si="25"/>
        <v>0</v>
      </c>
      <c r="G137" s="52">
        <f>+$G$6/30</f>
        <v>0</v>
      </c>
      <c r="H137" s="53">
        <f>+$H$6/30+M137</f>
        <v>0</v>
      </c>
      <c r="I137" s="54">
        <f>+$I$6/30</f>
        <v>0</v>
      </c>
      <c r="J137" s="55">
        <f t="shared" si="23"/>
        <v>0</v>
      </c>
      <c r="K137" s="56" t="e">
        <f t="shared" si="24"/>
        <v>#DIV/0!</v>
      </c>
      <c r="L137" s="57" t="e">
        <f t="shared" si="21"/>
        <v>#DIV/0!</v>
      </c>
      <c r="M137" s="58"/>
      <c r="N137" s="59" t="e">
        <f t="shared" si="22"/>
        <v>#DIV/0!</v>
      </c>
      <c r="O137" s="60"/>
      <c r="P137" s="26">
        <f>IF(O137&gt;0,AVERAGE($O$108:O137),0)</f>
        <v>0</v>
      </c>
      <c r="Q137" s="61">
        <v>0</v>
      </c>
      <c r="R137" s="61">
        <v>0</v>
      </c>
      <c r="S137" s="6"/>
    </row>
    <row r="138" spans="2:19" ht="12.75">
      <c r="B138" s="62">
        <f t="shared" si="20"/>
        <v>121</v>
      </c>
      <c r="C138" s="49">
        <v>41395</v>
      </c>
      <c r="D138" s="50"/>
      <c r="E138" s="25">
        <f>IF(D138&gt;0,AVERAGE(D$108:$D138),0)</f>
        <v>0</v>
      </c>
      <c r="F138" s="51">
        <f t="shared" si="25"/>
        <v>0</v>
      </c>
      <c r="G138" s="52">
        <f aca="true" t="shared" si="29" ref="G138:G150">+$G$6/30</f>
        <v>0</v>
      </c>
      <c r="H138" s="53">
        <f aca="true" t="shared" si="30" ref="H138:H150">+$H$6/30+M138</f>
        <v>0</v>
      </c>
      <c r="I138" s="54">
        <f aca="true" t="shared" si="31" ref="I138:I150">+$I$6/30</f>
        <v>0</v>
      </c>
      <c r="J138" s="55">
        <f t="shared" si="23"/>
        <v>0</v>
      </c>
      <c r="K138" s="56" t="e">
        <f t="shared" si="24"/>
        <v>#DIV/0!</v>
      </c>
      <c r="L138" s="57" t="e">
        <f t="shared" si="21"/>
        <v>#DIV/0!</v>
      </c>
      <c r="M138" s="58"/>
      <c r="N138" s="59" t="e">
        <f t="shared" si="22"/>
        <v>#DIV/0!</v>
      </c>
      <c r="O138" s="60"/>
      <c r="P138" s="26">
        <f>IF(O138&gt;0,AVERAGE($O$108:O138),0)</f>
        <v>0</v>
      </c>
      <c r="Q138" s="61">
        <v>0</v>
      </c>
      <c r="R138" s="61">
        <v>0</v>
      </c>
      <c r="S138" s="6"/>
    </row>
    <row r="139" spans="2:19" ht="12.75">
      <c r="B139" s="62">
        <f t="shared" si="20"/>
        <v>122</v>
      </c>
      <c r="C139" s="49">
        <v>41396</v>
      </c>
      <c r="D139" s="50"/>
      <c r="E139" s="25">
        <f>IF(D139&gt;0,AVERAGE(D$108:$D139),0)</f>
        <v>0</v>
      </c>
      <c r="F139" s="51">
        <f t="shared" si="25"/>
        <v>0</v>
      </c>
      <c r="G139" s="52">
        <f t="shared" si="29"/>
        <v>0</v>
      </c>
      <c r="H139" s="53">
        <f t="shared" si="30"/>
        <v>0</v>
      </c>
      <c r="I139" s="54">
        <f t="shared" si="31"/>
        <v>0</v>
      </c>
      <c r="J139" s="55">
        <f t="shared" si="23"/>
        <v>0</v>
      </c>
      <c r="K139" s="56" t="e">
        <f t="shared" si="24"/>
        <v>#DIV/0!</v>
      </c>
      <c r="L139" s="57" t="e">
        <f t="shared" si="21"/>
        <v>#DIV/0!</v>
      </c>
      <c r="M139" s="58"/>
      <c r="N139" s="59" t="e">
        <f t="shared" si="22"/>
        <v>#DIV/0!</v>
      </c>
      <c r="O139" s="60"/>
      <c r="P139" s="26">
        <f>IF(O139&gt;0,AVERAGE($O$108:O139),0)</f>
        <v>0</v>
      </c>
      <c r="Q139" s="61">
        <v>0</v>
      </c>
      <c r="R139" s="61">
        <v>0</v>
      </c>
      <c r="S139" s="6"/>
    </row>
    <row r="140" spans="2:19" ht="12.75">
      <c r="B140" s="62">
        <f t="shared" si="20"/>
        <v>123</v>
      </c>
      <c r="C140" s="49">
        <v>41397</v>
      </c>
      <c r="D140" s="50"/>
      <c r="E140" s="25">
        <f>IF(D140&gt;0,AVERAGE(D$108:$D140),0)</f>
        <v>0</v>
      </c>
      <c r="F140" s="51">
        <f t="shared" si="25"/>
        <v>0</v>
      </c>
      <c r="G140" s="52">
        <f t="shared" si="29"/>
        <v>0</v>
      </c>
      <c r="H140" s="53">
        <f t="shared" si="30"/>
        <v>0</v>
      </c>
      <c r="I140" s="54">
        <f t="shared" si="31"/>
        <v>0</v>
      </c>
      <c r="J140" s="55">
        <f t="shared" si="23"/>
        <v>0</v>
      </c>
      <c r="K140" s="56" t="e">
        <f t="shared" si="24"/>
        <v>#DIV/0!</v>
      </c>
      <c r="L140" s="57" t="e">
        <f t="shared" si="21"/>
        <v>#DIV/0!</v>
      </c>
      <c r="M140" s="58"/>
      <c r="N140" s="59" t="e">
        <f t="shared" si="22"/>
        <v>#DIV/0!</v>
      </c>
      <c r="O140" s="60"/>
      <c r="P140" s="26">
        <f>IF(O140&gt;0,AVERAGE($O$108:O140),0)</f>
        <v>0</v>
      </c>
      <c r="Q140" s="61">
        <v>0</v>
      </c>
      <c r="R140" s="61">
        <v>0</v>
      </c>
      <c r="S140" s="6"/>
    </row>
    <row r="141" spans="2:19" ht="12.75">
      <c r="B141" s="62">
        <f t="shared" si="20"/>
        <v>124</v>
      </c>
      <c r="C141" s="49">
        <v>41398</v>
      </c>
      <c r="D141" s="50"/>
      <c r="E141" s="25">
        <f>IF(D141&gt;0,AVERAGE(D$108:$D141),0)</f>
        <v>0</v>
      </c>
      <c r="F141" s="51">
        <f t="shared" si="25"/>
        <v>0</v>
      </c>
      <c r="G141" s="52">
        <f t="shared" si="29"/>
        <v>0</v>
      </c>
      <c r="H141" s="53">
        <f t="shared" si="30"/>
        <v>0</v>
      </c>
      <c r="I141" s="54">
        <f t="shared" si="31"/>
        <v>0</v>
      </c>
      <c r="J141" s="55">
        <f t="shared" si="23"/>
        <v>0</v>
      </c>
      <c r="K141" s="56" t="e">
        <f t="shared" si="24"/>
        <v>#DIV/0!</v>
      </c>
      <c r="L141" s="57" t="e">
        <f t="shared" si="21"/>
        <v>#DIV/0!</v>
      </c>
      <c r="M141" s="58"/>
      <c r="N141" s="59" t="e">
        <f t="shared" si="22"/>
        <v>#DIV/0!</v>
      </c>
      <c r="O141" s="60"/>
      <c r="P141" s="26">
        <f>IF(O141&gt;0,AVERAGE($O$108:O141),0)</f>
        <v>0</v>
      </c>
      <c r="Q141" s="61">
        <v>0</v>
      </c>
      <c r="R141" s="61">
        <v>0</v>
      </c>
      <c r="S141" s="6"/>
    </row>
    <row r="142" spans="2:19" ht="12.75">
      <c r="B142" s="62">
        <f t="shared" si="20"/>
        <v>125</v>
      </c>
      <c r="C142" s="49">
        <v>41399</v>
      </c>
      <c r="D142" s="50"/>
      <c r="E142" s="25">
        <f>IF(D142&gt;0,AVERAGE(D$108:$D142),0)</f>
        <v>0</v>
      </c>
      <c r="F142" s="51">
        <f t="shared" si="25"/>
        <v>0</v>
      </c>
      <c r="G142" s="52">
        <f t="shared" si="29"/>
        <v>0</v>
      </c>
      <c r="H142" s="53">
        <f t="shared" si="30"/>
        <v>0</v>
      </c>
      <c r="I142" s="54">
        <f t="shared" si="31"/>
        <v>0</v>
      </c>
      <c r="J142" s="55">
        <f t="shared" si="23"/>
        <v>0</v>
      </c>
      <c r="K142" s="56" t="e">
        <f t="shared" si="24"/>
        <v>#DIV/0!</v>
      </c>
      <c r="L142" s="57" t="e">
        <f t="shared" si="21"/>
        <v>#DIV/0!</v>
      </c>
      <c r="M142" s="58"/>
      <c r="N142" s="59" t="e">
        <f t="shared" si="22"/>
        <v>#DIV/0!</v>
      </c>
      <c r="O142" s="60"/>
      <c r="P142" s="26">
        <f>IF(O142&gt;0,AVERAGE($O$108:O142),0)</f>
        <v>0</v>
      </c>
      <c r="Q142" s="61">
        <v>0</v>
      </c>
      <c r="R142" s="61">
        <v>0</v>
      </c>
      <c r="S142" s="6"/>
    </row>
    <row r="143" spans="2:19" ht="12.75">
      <c r="B143" s="62">
        <f t="shared" si="20"/>
        <v>126</v>
      </c>
      <c r="C143" s="49">
        <v>41400</v>
      </c>
      <c r="D143" s="50"/>
      <c r="E143" s="25">
        <f>IF(D143&gt;0,AVERAGE(D$108:$D143),0)</f>
        <v>0</v>
      </c>
      <c r="F143" s="51">
        <f t="shared" si="25"/>
        <v>0</v>
      </c>
      <c r="G143" s="52">
        <f t="shared" si="29"/>
        <v>0</v>
      </c>
      <c r="H143" s="53">
        <f t="shared" si="30"/>
        <v>0</v>
      </c>
      <c r="I143" s="54">
        <f t="shared" si="31"/>
        <v>0</v>
      </c>
      <c r="J143" s="55">
        <f t="shared" si="23"/>
        <v>0</v>
      </c>
      <c r="K143" s="56" t="e">
        <f t="shared" si="24"/>
        <v>#DIV/0!</v>
      </c>
      <c r="L143" s="57" t="e">
        <f t="shared" si="21"/>
        <v>#DIV/0!</v>
      </c>
      <c r="M143" s="58"/>
      <c r="N143" s="59" t="e">
        <f t="shared" si="22"/>
        <v>#DIV/0!</v>
      </c>
      <c r="O143" s="60"/>
      <c r="P143" s="26">
        <f>IF(O143&gt;0,AVERAGE($O$108:O143),0)</f>
        <v>0</v>
      </c>
      <c r="Q143" s="61">
        <v>0</v>
      </c>
      <c r="R143" s="61">
        <v>0</v>
      </c>
      <c r="S143" s="6"/>
    </row>
    <row r="144" spans="2:19" ht="12.75">
      <c r="B144" s="62">
        <f t="shared" si="20"/>
        <v>127</v>
      </c>
      <c r="C144" s="49">
        <v>41401</v>
      </c>
      <c r="D144" s="50"/>
      <c r="E144" s="25">
        <f>IF(D144&gt;0,AVERAGE(D$108:$D144),0)</f>
        <v>0</v>
      </c>
      <c r="F144" s="51">
        <f t="shared" si="25"/>
        <v>0</v>
      </c>
      <c r="G144" s="52">
        <f t="shared" si="29"/>
        <v>0</v>
      </c>
      <c r="H144" s="53">
        <f t="shared" si="30"/>
        <v>0</v>
      </c>
      <c r="I144" s="54">
        <f t="shared" si="31"/>
        <v>0</v>
      </c>
      <c r="J144" s="55">
        <f t="shared" si="23"/>
        <v>0</v>
      </c>
      <c r="K144" s="56" t="e">
        <f t="shared" si="24"/>
        <v>#DIV/0!</v>
      </c>
      <c r="L144" s="57" t="e">
        <f t="shared" si="21"/>
        <v>#DIV/0!</v>
      </c>
      <c r="M144" s="58"/>
      <c r="N144" s="59" t="e">
        <f t="shared" si="22"/>
        <v>#DIV/0!</v>
      </c>
      <c r="O144" s="60"/>
      <c r="P144" s="26">
        <f>IF(O144&gt;0,AVERAGE($O$108:O144),0)</f>
        <v>0</v>
      </c>
      <c r="Q144" s="61">
        <v>0</v>
      </c>
      <c r="R144" s="61">
        <v>0</v>
      </c>
      <c r="S144" s="6"/>
    </row>
    <row r="145" spans="2:19" ht="12.75">
      <c r="B145" s="62">
        <f t="shared" si="20"/>
        <v>128</v>
      </c>
      <c r="C145" s="49">
        <v>41402</v>
      </c>
      <c r="D145" s="50"/>
      <c r="E145" s="25">
        <f>IF(D145&gt;0,AVERAGE(D$108:$D145),0)</f>
        <v>0</v>
      </c>
      <c r="F145" s="51">
        <f t="shared" si="25"/>
        <v>0</v>
      </c>
      <c r="G145" s="52">
        <f t="shared" si="29"/>
        <v>0</v>
      </c>
      <c r="H145" s="53">
        <f t="shared" si="30"/>
        <v>0</v>
      </c>
      <c r="I145" s="54">
        <f t="shared" si="31"/>
        <v>0</v>
      </c>
      <c r="J145" s="55">
        <f t="shared" si="23"/>
        <v>0</v>
      </c>
      <c r="K145" s="56" t="e">
        <f t="shared" si="24"/>
        <v>#DIV/0!</v>
      </c>
      <c r="L145" s="57" t="e">
        <f t="shared" si="21"/>
        <v>#DIV/0!</v>
      </c>
      <c r="M145" s="58"/>
      <c r="N145" s="59" t="e">
        <f t="shared" si="22"/>
        <v>#DIV/0!</v>
      </c>
      <c r="O145" s="60"/>
      <c r="P145" s="26">
        <f>IF(O145&gt;0,AVERAGE($O$108:O145),0)</f>
        <v>0</v>
      </c>
      <c r="Q145" s="61">
        <v>0</v>
      </c>
      <c r="R145" s="61">
        <v>0</v>
      </c>
      <c r="S145" s="6"/>
    </row>
    <row r="146" spans="2:19" ht="12.75">
      <c r="B146" s="62">
        <f t="shared" si="20"/>
        <v>129</v>
      </c>
      <c r="C146" s="49">
        <v>41403</v>
      </c>
      <c r="D146" s="50"/>
      <c r="E146" s="25">
        <f>IF(D146&gt;0,AVERAGE(D$108:$D146),0)</f>
        <v>0</v>
      </c>
      <c r="F146" s="51">
        <f t="shared" si="25"/>
        <v>0</v>
      </c>
      <c r="G146" s="52">
        <f t="shared" si="29"/>
        <v>0</v>
      </c>
      <c r="H146" s="53">
        <f t="shared" si="30"/>
        <v>0</v>
      </c>
      <c r="I146" s="54">
        <f t="shared" si="31"/>
        <v>0</v>
      </c>
      <c r="J146" s="55">
        <f t="shared" si="23"/>
        <v>0</v>
      </c>
      <c r="K146" s="56" t="e">
        <f t="shared" si="24"/>
        <v>#DIV/0!</v>
      </c>
      <c r="L146" s="57" t="e">
        <f t="shared" si="21"/>
        <v>#DIV/0!</v>
      </c>
      <c r="M146" s="58"/>
      <c r="N146" s="59" t="e">
        <f t="shared" si="22"/>
        <v>#DIV/0!</v>
      </c>
      <c r="O146" s="60"/>
      <c r="P146" s="26">
        <f>IF(O146&gt;0,AVERAGE($O$108:O146),0)</f>
        <v>0</v>
      </c>
      <c r="Q146" s="61">
        <v>0</v>
      </c>
      <c r="R146" s="61">
        <v>0</v>
      </c>
      <c r="S146" s="6"/>
    </row>
    <row r="147" spans="2:19" ht="12.75">
      <c r="B147" s="62">
        <f aca="true" t="shared" si="32" ref="B147:B210">+B146+1</f>
        <v>130</v>
      </c>
      <c r="C147" s="49">
        <v>41404</v>
      </c>
      <c r="D147" s="50"/>
      <c r="E147" s="25">
        <f>IF(D147&gt;0,AVERAGE(D$108:$D147),0)</f>
        <v>0</v>
      </c>
      <c r="F147" s="51">
        <f t="shared" si="25"/>
        <v>0</v>
      </c>
      <c r="G147" s="52">
        <f t="shared" si="29"/>
        <v>0</v>
      </c>
      <c r="H147" s="53">
        <f t="shared" si="30"/>
        <v>0</v>
      </c>
      <c r="I147" s="54">
        <f t="shared" si="31"/>
        <v>0</v>
      </c>
      <c r="J147" s="55">
        <f t="shared" si="23"/>
        <v>0</v>
      </c>
      <c r="K147" s="56" t="e">
        <f t="shared" si="24"/>
        <v>#DIV/0!</v>
      </c>
      <c r="L147" s="57" t="e">
        <f aca="true" t="shared" si="33" ref="L147:L210">+K147*365</f>
        <v>#DIV/0!</v>
      </c>
      <c r="M147" s="58"/>
      <c r="N147" s="59" t="e">
        <f aca="true" t="shared" si="34" ref="N147:N198">+L147-$C$8</f>
        <v>#DIV/0!</v>
      </c>
      <c r="O147" s="60"/>
      <c r="P147" s="26">
        <f>IF(O147&gt;0,AVERAGE($O$108:O147),0)</f>
        <v>0</v>
      </c>
      <c r="Q147" s="61">
        <v>0</v>
      </c>
      <c r="R147" s="61">
        <v>0</v>
      </c>
      <c r="S147" s="6"/>
    </row>
    <row r="148" spans="2:19" ht="12.75">
      <c r="B148" s="62">
        <f t="shared" si="32"/>
        <v>131</v>
      </c>
      <c r="C148" s="49">
        <v>41405</v>
      </c>
      <c r="D148" s="50"/>
      <c r="E148" s="25">
        <f>IF(D148&gt;0,AVERAGE(D$108:$D148),0)</f>
        <v>0</v>
      </c>
      <c r="F148" s="51">
        <f t="shared" si="25"/>
        <v>0</v>
      </c>
      <c r="G148" s="52">
        <f t="shared" si="29"/>
        <v>0</v>
      </c>
      <c r="H148" s="53">
        <f t="shared" si="30"/>
        <v>0</v>
      </c>
      <c r="I148" s="54">
        <f t="shared" si="31"/>
        <v>0</v>
      </c>
      <c r="J148" s="55">
        <f t="shared" si="23"/>
        <v>0</v>
      </c>
      <c r="K148" s="56" t="e">
        <f t="shared" si="24"/>
        <v>#DIV/0!</v>
      </c>
      <c r="L148" s="57" t="e">
        <f t="shared" si="33"/>
        <v>#DIV/0!</v>
      </c>
      <c r="M148" s="58"/>
      <c r="N148" s="59" t="e">
        <f t="shared" si="34"/>
        <v>#DIV/0!</v>
      </c>
      <c r="O148" s="60"/>
      <c r="P148" s="26">
        <f>IF(O148&gt;0,AVERAGE($O$108:O148),0)</f>
        <v>0</v>
      </c>
      <c r="Q148" s="61">
        <v>0</v>
      </c>
      <c r="R148" s="61">
        <v>0</v>
      </c>
      <c r="S148" s="6"/>
    </row>
    <row r="149" spans="2:19" ht="12.75">
      <c r="B149" s="62">
        <f t="shared" si="32"/>
        <v>132</v>
      </c>
      <c r="C149" s="49">
        <v>41406</v>
      </c>
      <c r="D149" s="50"/>
      <c r="E149" s="25">
        <f>IF(D149&gt;0,AVERAGE(D$108:$D149),0)</f>
        <v>0</v>
      </c>
      <c r="F149" s="51">
        <f t="shared" si="25"/>
        <v>0</v>
      </c>
      <c r="G149" s="52">
        <f t="shared" si="29"/>
        <v>0</v>
      </c>
      <c r="H149" s="53">
        <f t="shared" si="30"/>
        <v>0</v>
      </c>
      <c r="I149" s="54">
        <f t="shared" si="31"/>
        <v>0</v>
      </c>
      <c r="J149" s="55">
        <f t="shared" si="23"/>
        <v>0</v>
      </c>
      <c r="K149" s="56" t="e">
        <f t="shared" si="24"/>
        <v>#DIV/0!</v>
      </c>
      <c r="L149" s="57" t="e">
        <f t="shared" si="33"/>
        <v>#DIV/0!</v>
      </c>
      <c r="M149" s="58"/>
      <c r="N149" s="59" t="e">
        <f t="shared" si="34"/>
        <v>#DIV/0!</v>
      </c>
      <c r="O149" s="60"/>
      <c r="P149" s="26">
        <f>IF(O149&gt;0,AVERAGE($O$108:O149),0)</f>
        <v>0</v>
      </c>
      <c r="Q149" s="61">
        <v>0</v>
      </c>
      <c r="R149" s="61">
        <v>0</v>
      </c>
      <c r="S149" s="6"/>
    </row>
    <row r="150" spans="2:19" ht="12.75">
      <c r="B150" s="62">
        <f t="shared" si="32"/>
        <v>133</v>
      </c>
      <c r="C150" s="49">
        <v>41407</v>
      </c>
      <c r="D150" s="50"/>
      <c r="E150" s="25">
        <f>IF(D150&gt;0,AVERAGE(D$108:$D150),0)</f>
        <v>0</v>
      </c>
      <c r="F150" s="51">
        <f t="shared" si="25"/>
        <v>0</v>
      </c>
      <c r="G150" s="52">
        <f t="shared" si="29"/>
        <v>0</v>
      </c>
      <c r="H150" s="53">
        <f t="shared" si="30"/>
        <v>0</v>
      </c>
      <c r="I150" s="54">
        <f t="shared" si="31"/>
        <v>0</v>
      </c>
      <c r="J150" s="55">
        <f t="shared" si="23"/>
        <v>0</v>
      </c>
      <c r="K150" s="56" t="e">
        <f t="shared" si="24"/>
        <v>#DIV/0!</v>
      </c>
      <c r="L150" s="57" t="e">
        <f t="shared" si="33"/>
        <v>#DIV/0!</v>
      </c>
      <c r="M150" s="58"/>
      <c r="N150" s="59" t="e">
        <f t="shared" si="34"/>
        <v>#DIV/0!</v>
      </c>
      <c r="O150" s="60"/>
      <c r="P150" s="26">
        <f>IF(O150&gt;0,AVERAGE($O$108:O150),0)</f>
        <v>0</v>
      </c>
      <c r="Q150" s="61">
        <v>0</v>
      </c>
      <c r="R150" s="61">
        <v>0</v>
      </c>
      <c r="S150" s="6"/>
    </row>
    <row r="151" spans="2:19" s="89" customFormat="1" ht="12.75">
      <c r="B151" s="76">
        <f t="shared" si="32"/>
        <v>134</v>
      </c>
      <c r="C151" s="49">
        <v>41408</v>
      </c>
      <c r="D151" s="77">
        <v>20546789</v>
      </c>
      <c r="E151" s="78">
        <f>IF(D151&gt;0,AVERAGE(D$108:$D151),0)</f>
        <v>20546789</v>
      </c>
      <c r="F151" s="79">
        <f>+$K$7/17</f>
        <v>0.546465645081562</v>
      </c>
      <c r="G151" s="80">
        <f>+$G$7/17</f>
        <v>0.08082352941176471</v>
      </c>
      <c r="H151" s="80">
        <f>+$H$7/17+M151</f>
        <v>0.1099532634971797</v>
      </c>
      <c r="I151" s="81">
        <f>+$I$7/17</f>
        <v>0</v>
      </c>
      <c r="J151" s="82">
        <f aca="true" t="shared" si="35" ref="J151:J214">SUM(F151:I151)</f>
        <v>0.7372424379905065</v>
      </c>
      <c r="K151" s="83">
        <f>+J151/((E151+P151)/1000)*100</f>
        <v>0.0008576076752056144</v>
      </c>
      <c r="L151" s="90">
        <f>+K151*365</f>
        <v>0.31302680145004924</v>
      </c>
      <c r="M151" s="84">
        <f>1.4/365</f>
        <v>0.0038356164383561643</v>
      </c>
      <c r="N151" s="85">
        <f t="shared" si="34"/>
        <v>-4.106973198549951</v>
      </c>
      <c r="O151" s="91">
        <v>65418211</v>
      </c>
      <c r="P151" s="87">
        <f>IF(O151&gt;0,AVERAGE($O$108:O151),0)</f>
        <v>65418211</v>
      </c>
      <c r="Q151" s="86">
        <v>0</v>
      </c>
      <c r="R151" s="86">
        <v>0</v>
      </c>
      <c r="S151" s="88"/>
    </row>
    <row r="152" spans="2:19" ht="12.75">
      <c r="B152" s="62">
        <f t="shared" si="32"/>
        <v>135</v>
      </c>
      <c r="C152" s="49">
        <v>41409</v>
      </c>
      <c r="D152" s="50">
        <v>20546789</v>
      </c>
      <c r="E152" s="25">
        <f>IF(D152&gt;0,AVERAGE(D$108:$D152),0)</f>
        <v>20546789</v>
      </c>
      <c r="F152" s="79">
        <f aca="true" t="shared" si="36" ref="F152:F168">+$K$7/17</f>
        <v>0.546465645081562</v>
      </c>
      <c r="G152" s="80">
        <f aca="true" t="shared" si="37" ref="G152:G168">+$G$7/17</f>
        <v>0.08082352941176471</v>
      </c>
      <c r="H152" s="80">
        <f aca="true" t="shared" si="38" ref="H152:H168">+$H$7/17+M152</f>
        <v>0.1099532634971797</v>
      </c>
      <c r="I152" s="81">
        <f aca="true" t="shared" si="39" ref="I152:I168">+$I$7/17</f>
        <v>0</v>
      </c>
      <c r="J152" s="55">
        <f t="shared" si="35"/>
        <v>0.7372424379905065</v>
      </c>
      <c r="K152" s="56">
        <f aca="true" t="shared" si="40" ref="K152:K196">+J152/((E152+P152)/1000)*100</f>
        <v>0.0008576076752056144</v>
      </c>
      <c r="L152" s="57">
        <f t="shared" si="33"/>
        <v>0.31302680145004924</v>
      </c>
      <c r="M152" s="84">
        <f aca="true" t="shared" si="41" ref="M152:M198">1.4/365</f>
        <v>0.0038356164383561643</v>
      </c>
      <c r="N152" s="59">
        <f t="shared" si="34"/>
        <v>-4.106973198549951</v>
      </c>
      <c r="O152" s="91">
        <v>65418211</v>
      </c>
      <c r="P152" s="26">
        <f>IF(O152&gt;0,AVERAGE($O$108:O152),0)</f>
        <v>65418211</v>
      </c>
      <c r="Q152" s="61">
        <v>0</v>
      </c>
      <c r="R152" s="61">
        <v>0</v>
      </c>
      <c r="S152" s="6"/>
    </row>
    <row r="153" spans="2:19" ht="12.75">
      <c r="B153" s="62">
        <f t="shared" si="32"/>
        <v>136</v>
      </c>
      <c r="C153" s="49">
        <v>41410</v>
      </c>
      <c r="D153" s="50">
        <v>20546789</v>
      </c>
      <c r="E153" s="25">
        <f>IF(D153&gt;0,AVERAGE(D$108:$D153),0)</f>
        <v>20546789</v>
      </c>
      <c r="F153" s="79">
        <f t="shared" si="36"/>
        <v>0.546465645081562</v>
      </c>
      <c r="G153" s="80">
        <f t="shared" si="37"/>
        <v>0.08082352941176471</v>
      </c>
      <c r="H153" s="80">
        <f t="shared" si="38"/>
        <v>0.1099532634971797</v>
      </c>
      <c r="I153" s="81">
        <f t="shared" si="39"/>
        <v>0</v>
      </c>
      <c r="J153" s="55">
        <f t="shared" si="35"/>
        <v>0.7372424379905065</v>
      </c>
      <c r="K153" s="56">
        <f t="shared" si="40"/>
        <v>0.0008576076752056144</v>
      </c>
      <c r="L153" s="57">
        <f t="shared" si="33"/>
        <v>0.31302680145004924</v>
      </c>
      <c r="M153" s="84">
        <f t="shared" si="41"/>
        <v>0.0038356164383561643</v>
      </c>
      <c r="N153" s="59">
        <f t="shared" si="34"/>
        <v>-4.106973198549951</v>
      </c>
      <c r="O153" s="91">
        <v>65418211</v>
      </c>
      <c r="P153" s="26">
        <f>IF(O153&gt;0,AVERAGE($O$108:O153),0)</f>
        <v>65418211</v>
      </c>
      <c r="Q153" s="61">
        <v>0</v>
      </c>
      <c r="R153" s="61">
        <v>0</v>
      </c>
      <c r="S153" s="6"/>
    </row>
    <row r="154" spans="2:19" ht="12.75">
      <c r="B154" s="62">
        <f t="shared" si="32"/>
        <v>137</v>
      </c>
      <c r="C154" s="49">
        <v>41411</v>
      </c>
      <c r="D154" s="50">
        <v>20546789</v>
      </c>
      <c r="E154" s="25">
        <f>IF(D154&gt;0,AVERAGE(D$108:$D154),0)</f>
        <v>20546789</v>
      </c>
      <c r="F154" s="79">
        <f t="shared" si="36"/>
        <v>0.546465645081562</v>
      </c>
      <c r="G154" s="80">
        <f t="shared" si="37"/>
        <v>0.08082352941176471</v>
      </c>
      <c r="H154" s="80">
        <f t="shared" si="38"/>
        <v>0.1099532634971797</v>
      </c>
      <c r="I154" s="81">
        <f t="shared" si="39"/>
        <v>0</v>
      </c>
      <c r="J154" s="55">
        <f t="shared" si="35"/>
        <v>0.7372424379905065</v>
      </c>
      <c r="K154" s="56">
        <f t="shared" si="40"/>
        <v>0.0008576076752056144</v>
      </c>
      <c r="L154" s="57">
        <f t="shared" si="33"/>
        <v>0.31302680145004924</v>
      </c>
      <c r="M154" s="84">
        <f t="shared" si="41"/>
        <v>0.0038356164383561643</v>
      </c>
      <c r="N154" s="59">
        <f t="shared" si="34"/>
        <v>-4.106973198549951</v>
      </c>
      <c r="O154" s="91">
        <v>65418211</v>
      </c>
      <c r="P154" s="26">
        <f>IF(O154&gt;0,AVERAGE($O$108:O154),0)</f>
        <v>65418211</v>
      </c>
      <c r="Q154" s="61">
        <v>0</v>
      </c>
      <c r="R154" s="61">
        <v>0</v>
      </c>
      <c r="S154" s="6"/>
    </row>
    <row r="155" spans="2:19" ht="12.75">
      <c r="B155" s="62">
        <f t="shared" si="32"/>
        <v>138</v>
      </c>
      <c r="C155" s="49">
        <v>41412</v>
      </c>
      <c r="D155" s="50">
        <v>20546789</v>
      </c>
      <c r="E155" s="25">
        <f>IF(D155&gt;0,AVERAGE(D$108:$D155),0)</f>
        <v>20546789</v>
      </c>
      <c r="F155" s="79">
        <f t="shared" si="36"/>
        <v>0.546465645081562</v>
      </c>
      <c r="G155" s="80">
        <f t="shared" si="37"/>
        <v>0.08082352941176471</v>
      </c>
      <c r="H155" s="80">
        <f t="shared" si="38"/>
        <v>0.1099532634971797</v>
      </c>
      <c r="I155" s="81">
        <f t="shared" si="39"/>
        <v>0</v>
      </c>
      <c r="J155" s="55">
        <f t="shared" si="35"/>
        <v>0.7372424379905065</v>
      </c>
      <c r="K155" s="56">
        <f t="shared" si="40"/>
        <v>0.0008576076752056144</v>
      </c>
      <c r="L155" s="57">
        <f t="shared" si="33"/>
        <v>0.31302680145004924</v>
      </c>
      <c r="M155" s="84">
        <f t="shared" si="41"/>
        <v>0.0038356164383561643</v>
      </c>
      <c r="N155" s="59">
        <f t="shared" si="34"/>
        <v>-4.106973198549951</v>
      </c>
      <c r="O155" s="91">
        <v>65418211</v>
      </c>
      <c r="P155" s="26">
        <f>IF(O155&gt;0,AVERAGE($O$108:O155),0)</f>
        <v>65418211</v>
      </c>
      <c r="Q155" s="61">
        <v>0</v>
      </c>
      <c r="R155" s="61">
        <v>0</v>
      </c>
      <c r="S155" s="6"/>
    </row>
    <row r="156" spans="2:19" ht="12.75">
      <c r="B156" s="62">
        <f t="shared" si="32"/>
        <v>139</v>
      </c>
      <c r="C156" s="49">
        <v>41413</v>
      </c>
      <c r="D156" s="50">
        <v>20546789</v>
      </c>
      <c r="E156" s="25">
        <f>IF(D156&gt;0,AVERAGE(D$108:$D156),0)</f>
        <v>20546789</v>
      </c>
      <c r="F156" s="79">
        <f t="shared" si="36"/>
        <v>0.546465645081562</v>
      </c>
      <c r="G156" s="80">
        <f t="shared" si="37"/>
        <v>0.08082352941176471</v>
      </c>
      <c r="H156" s="80">
        <f t="shared" si="38"/>
        <v>0.1099532634971797</v>
      </c>
      <c r="I156" s="81">
        <f t="shared" si="39"/>
        <v>0</v>
      </c>
      <c r="J156" s="55">
        <f t="shared" si="35"/>
        <v>0.7372424379905065</v>
      </c>
      <c r="K156" s="56">
        <f t="shared" si="40"/>
        <v>0.0008576076752056144</v>
      </c>
      <c r="L156" s="57">
        <f t="shared" si="33"/>
        <v>0.31302680145004924</v>
      </c>
      <c r="M156" s="84">
        <f t="shared" si="41"/>
        <v>0.0038356164383561643</v>
      </c>
      <c r="N156" s="59">
        <f t="shared" si="34"/>
        <v>-4.106973198549951</v>
      </c>
      <c r="O156" s="91">
        <v>65418211</v>
      </c>
      <c r="P156" s="26">
        <f>IF(O156&gt;0,AVERAGE($O$108:O156),0)</f>
        <v>65418211</v>
      </c>
      <c r="Q156" s="61">
        <v>0</v>
      </c>
      <c r="R156" s="61">
        <v>0</v>
      </c>
      <c r="S156" s="6"/>
    </row>
    <row r="157" spans="2:19" ht="12.75">
      <c r="B157" s="62">
        <f t="shared" si="32"/>
        <v>140</v>
      </c>
      <c r="C157" s="49">
        <v>41414</v>
      </c>
      <c r="D157" s="50">
        <v>20546789</v>
      </c>
      <c r="E157" s="25">
        <f>IF(D157&gt;0,AVERAGE(D$108:$D157),0)</f>
        <v>20546789</v>
      </c>
      <c r="F157" s="79">
        <f t="shared" si="36"/>
        <v>0.546465645081562</v>
      </c>
      <c r="G157" s="80">
        <f t="shared" si="37"/>
        <v>0.08082352941176471</v>
      </c>
      <c r="H157" s="80">
        <f t="shared" si="38"/>
        <v>0.1099532634971797</v>
      </c>
      <c r="I157" s="81">
        <f t="shared" si="39"/>
        <v>0</v>
      </c>
      <c r="J157" s="55">
        <f t="shared" si="35"/>
        <v>0.7372424379905065</v>
      </c>
      <c r="K157" s="56">
        <f t="shared" si="40"/>
        <v>0.0008576076752056144</v>
      </c>
      <c r="L157" s="57">
        <f t="shared" si="33"/>
        <v>0.31302680145004924</v>
      </c>
      <c r="M157" s="84">
        <f t="shared" si="41"/>
        <v>0.0038356164383561643</v>
      </c>
      <c r="N157" s="59">
        <f>+L157-$C$8</f>
        <v>-4.106973198549951</v>
      </c>
      <c r="O157" s="91">
        <v>65418211</v>
      </c>
      <c r="P157" s="26">
        <f>IF(O157&gt;0,AVERAGE($O$108:O157),0)</f>
        <v>65418211</v>
      </c>
      <c r="Q157" s="61">
        <v>0</v>
      </c>
      <c r="R157" s="61">
        <v>0</v>
      </c>
      <c r="S157" s="6"/>
    </row>
    <row r="158" spans="2:19" ht="12.75">
      <c r="B158" s="62">
        <f t="shared" si="32"/>
        <v>141</v>
      </c>
      <c r="C158" s="49">
        <v>41415</v>
      </c>
      <c r="D158" s="50">
        <v>20546789</v>
      </c>
      <c r="E158" s="25">
        <f>IF(D158&gt;0,AVERAGE(D$108:$D158),0)</f>
        <v>20546789</v>
      </c>
      <c r="F158" s="79">
        <f t="shared" si="36"/>
        <v>0.546465645081562</v>
      </c>
      <c r="G158" s="80">
        <f t="shared" si="37"/>
        <v>0.08082352941176471</v>
      </c>
      <c r="H158" s="80">
        <f t="shared" si="38"/>
        <v>0.1099532634971797</v>
      </c>
      <c r="I158" s="81">
        <f t="shared" si="39"/>
        <v>0</v>
      </c>
      <c r="J158" s="55">
        <f t="shared" si="35"/>
        <v>0.7372424379905065</v>
      </c>
      <c r="K158" s="56">
        <f t="shared" si="40"/>
        <v>0.0008576076752056144</v>
      </c>
      <c r="L158" s="57">
        <f t="shared" si="33"/>
        <v>0.31302680145004924</v>
      </c>
      <c r="M158" s="84">
        <f t="shared" si="41"/>
        <v>0.0038356164383561643</v>
      </c>
      <c r="N158" s="59">
        <f t="shared" si="34"/>
        <v>-4.106973198549951</v>
      </c>
      <c r="O158" s="91">
        <v>65418211</v>
      </c>
      <c r="P158" s="26">
        <f>IF(O158&gt;0,AVERAGE($O$108:O158),0)</f>
        <v>65418211</v>
      </c>
      <c r="Q158" s="61">
        <v>0</v>
      </c>
      <c r="R158" s="61">
        <v>0</v>
      </c>
      <c r="S158" s="6"/>
    </row>
    <row r="159" spans="2:19" ht="12.75">
      <c r="B159" s="62">
        <f t="shared" si="32"/>
        <v>142</v>
      </c>
      <c r="C159" s="49">
        <v>41416</v>
      </c>
      <c r="D159" s="50">
        <v>20546789</v>
      </c>
      <c r="E159" s="25">
        <f>IF(D159&gt;0,AVERAGE(D$108:$D159),0)</f>
        <v>20546789</v>
      </c>
      <c r="F159" s="79">
        <f t="shared" si="36"/>
        <v>0.546465645081562</v>
      </c>
      <c r="G159" s="80">
        <f t="shared" si="37"/>
        <v>0.08082352941176471</v>
      </c>
      <c r="H159" s="80">
        <f t="shared" si="38"/>
        <v>0.1099532634971797</v>
      </c>
      <c r="I159" s="81">
        <f t="shared" si="39"/>
        <v>0</v>
      </c>
      <c r="J159" s="55">
        <f t="shared" si="35"/>
        <v>0.7372424379905065</v>
      </c>
      <c r="K159" s="56">
        <f t="shared" si="40"/>
        <v>0.0008576076752056144</v>
      </c>
      <c r="L159" s="57">
        <f t="shared" si="33"/>
        <v>0.31302680145004924</v>
      </c>
      <c r="M159" s="84">
        <f t="shared" si="41"/>
        <v>0.0038356164383561643</v>
      </c>
      <c r="N159" s="59">
        <f t="shared" si="34"/>
        <v>-4.106973198549951</v>
      </c>
      <c r="O159" s="91">
        <v>65418211</v>
      </c>
      <c r="P159" s="26">
        <f>IF(O159&gt;0,AVERAGE($O$108:O159),0)</f>
        <v>65418211</v>
      </c>
      <c r="Q159" s="61">
        <v>0</v>
      </c>
      <c r="R159" s="61">
        <v>0</v>
      </c>
      <c r="S159" s="6"/>
    </row>
    <row r="160" spans="2:19" ht="12.75">
      <c r="B160" s="62">
        <f t="shared" si="32"/>
        <v>143</v>
      </c>
      <c r="C160" s="49">
        <v>41417</v>
      </c>
      <c r="D160" s="50">
        <v>20546789</v>
      </c>
      <c r="E160" s="25">
        <f>IF(D160&gt;0,AVERAGE(D$108:$D160),0)</f>
        <v>20546789</v>
      </c>
      <c r="F160" s="79">
        <f t="shared" si="36"/>
        <v>0.546465645081562</v>
      </c>
      <c r="G160" s="80">
        <f t="shared" si="37"/>
        <v>0.08082352941176471</v>
      </c>
      <c r="H160" s="80">
        <f t="shared" si="38"/>
        <v>0.1099532634971797</v>
      </c>
      <c r="I160" s="81">
        <f t="shared" si="39"/>
        <v>0</v>
      </c>
      <c r="J160" s="55">
        <f t="shared" si="35"/>
        <v>0.7372424379905065</v>
      </c>
      <c r="K160" s="56">
        <f t="shared" si="40"/>
        <v>0.0008576076752056144</v>
      </c>
      <c r="L160" s="57">
        <f t="shared" si="33"/>
        <v>0.31302680145004924</v>
      </c>
      <c r="M160" s="84">
        <f t="shared" si="41"/>
        <v>0.0038356164383561643</v>
      </c>
      <c r="N160" s="59">
        <f t="shared" si="34"/>
        <v>-4.106973198549951</v>
      </c>
      <c r="O160" s="91">
        <v>65418211</v>
      </c>
      <c r="P160" s="26">
        <f>IF(O160&gt;0,AVERAGE($O$108:O160),0)</f>
        <v>65418211</v>
      </c>
      <c r="Q160" s="61">
        <v>0</v>
      </c>
      <c r="R160" s="61">
        <v>0</v>
      </c>
      <c r="S160" s="6"/>
    </row>
    <row r="161" spans="2:19" ht="12.75">
      <c r="B161" s="62">
        <f t="shared" si="32"/>
        <v>144</v>
      </c>
      <c r="C161" s="49">
        <v>41418</v>
      </c>
      <c r="D161" s="50">
        <v>20546789</v>
      </c>
      <c r="E161" s="25">
        <f>IF(D161&gt;0,AVERAGE(D$108:$D161),0)</f>
        <v>20546789</v>
      </c>
      <c r="F161" s="79">
        <f t="shared" si="36"/>
        <v>0.546465645081562</v>
      </c>
      <c r="G161" s="80">
        <f t="shared" si="37"/>
        <v>0.08082352941176471</v>
      </c>
      <c r="H161" s="80">
        <f t="shared" si="38"/>
        <v>0.1099532634971797</v>
      </c>
      <c r="I161" s="81">
        <f t="shared" si="39"/>
        <v>0</v>
      </c>
      <c r="J161" s="55">
        <f t="shared" si="35"/>
        <v>0.7372424379905065</v>
      </c>
      <c r="K161" s="56">
        <f t="shared" si="40"/>
        <v>0.0008576076752056144</v>
      </c>
      <c r="L161" s="57">
        <f t="shared" si="33"/>
        <v>0.31302680145004924</v>
      </c>
      <c r="M161" s="84">
        <f t="shared" si="41"/>
        <v>0.0038356164383561643</v>
      </c>
      <c r="N161" s="59">
        <f t="shared" si="34"/>
        <v>-4.106973198549951</v>
      </c>
      <c r="O161" s="91">
        <v>65418211</v>
      </c>
      <c r="P161" s="26">
        <f>IF(O161&gt;0,AVERAGE($O$108:O161),0)</f>
        <v>65418211</v>
      </c>
      <c r="Q161" s="61">
        <v>0</v>
      </c>
      <c r="R161" s="61">
        <v>0</v>
      </c>
      <c r="S161" s="6"/>
    </row>
    <row r="162" spans="2:19" ht="12.75">
      <c r="B162" s="62">
        <f t="shared" si="32"/>
        <v>145</v>
      </c>
      <c r="C162" s="49">
        <v>41419</v>
      </c>
      <c r="D162" s="50">
        <v>20546789</v>
      </c>
      <c r="E162" s="25">
        <f>IF(D162&gt;0,AVERAGE(D$108:$D162),0)</f>
        <v>20546789</v>
      </c>
      <c r="F162" s="79">
        <f t="shared" si="36"/>
        <v>0.546465645081562</v>
      </c>
      <c r="G162" s="80">
        <f t="shared" si="37"/>
        <v>0.08082352941176471</v>
      </c>
      <c r="H162" s="80">
        <f t="shared" si="38"/>
        <v>0.1099532634971797</v>
      </c>
      <c r="I162" s="81">
        <f t="shared" si="39"/>
        <v>0</v>
      </c>
      <c r="J162" s="55">
        <f t="shared" si="35"/>
        <v>0.7372424379905065</v>
      </c>
      <c r="K162" s="56">
        <f t="shared" si="40"/>
        <v>0.0008576076752056144</v>
      </c>
      <c r="L162" s="57">
        <f t="shared" si="33"/>
        <v>0.31302680145004924</v>
      </c>
      <c r="M162" s="84">
        <f t="shared" si="41"/>
        <v>0.0038356164383561643</v>
      </c>
      <c r="N162" s="59">
        <f t="shared" si="34"/>
        <v>-4.106973198549951</v>
      </c>
      <c r="O162" s="91">
        <v>65418211</v>
      </c>
      <c r="P162" s="26">
        <f>IF(O162&gt;0,AVERAGE($O$108:O162),0)</f>
        <v>65418211</v>
      </c>
      <c r="Q162" s="61">
        <v>0</v>
      </c>
      <c r="R162" s="61">
        <v>0</v>
      </c>
      <c r="S162" s="6"/>
    </row>
    <row r="163" spans="2:19" ht="12.75">
      <c r="B163" s="62">
        <f t="shared" si="32"/>
        <v>146</v>
      </c>
      <c r="C163" s="49">
        <v>41420</v>
      </c>
      <c r="D163" s="50">
        <v>20546789</v>
      </c>
      <c r="E163" s="25">
        <f>IF(D163&gt;0,AVERAGE(D$108:$D163),0)</f>
        <v>20546789</v>
      </c>
      <c r="F163" s="79">
        <f t="shared" si="36"/>
        <v>0.546465645081562</v>
      </c>
      <c r="G163" s="80">
        <f t="shared" si="37"/>
        <v>0.08082352941176471</v>
      </c>
      <c r="H163" s="80">
        <f t="shared" si="38"/>
        <v>0.1099532634971797</v>
      </c>
      <c r="I163" s="81">
        <f t="shared" si="39"/>
        <v>0</v>
      </c>
      <c r="J163" s="55">
        <f t="shared" si="35"/>
        <v>0.7372424379905065</v>
      </c>
      <c r="K163" s="56">
        <f t="shared" si="40"/>
        <v>0.0008576076752056144</v>
      </c>
      <c r="L163" s="57">
        <f t="shared" si="33"/>
        <v>0.31302680145004924</v>
      </c>
      <c r="M163" s="84">
        <f t="shared" si="41"/>
        <v>0.0038356164383561643</v>
      </c>
      <c r="N163" s="59">
        <f t="shared" si="34"/>
        <v>-4.106973198549951</v>
      </c>
      <c r="O163" s="91">
        <v>65418211</v>
      </c>
      <c r="P163" s="26">
        <f>IF(O163&gt;0,AVERAGE($O$108:O163),0)</f>
        <v>65418211</v>
      </c>
      <c r="Q163" s="61">
        <v>0</v>
      </c>
      <c r="R163" s="61">
        <v>0</v>
      </c>
      <c r="S163" s="6"/>
    </row>
    <row r="164" spans="2:19" ht="12.75">
      <c r="B164" s="62">
        <f t="shared" si="32"/>
        <v>147</v>
      </c>
      <c r="C164" s="49">
        <v>41421</v>
      </c>
      <c r="D164" s="50">
        <v>20546789</v>
      </c>
      <c r="E164" s="25">
        <f>IF(D164&gt;0,AVERAGE(D$108:$D164),0)</f>
        <v>20546789</v>
      </c>
      <c r="F164" s="79">
        <f t="shared" si="36"/>
        <v>0.546465645081562</v>
      </c>
      <c r="G164" s="80">
        <f t="shared" si="37"/>
        <v>0.08082352941176471</v>
      </c>
      <c r="H164" s="80">
        <f t="shared" si="38"/>
        <v>0.1099532634971797</v>
      </c>
      <c r="I164" s="81">
        <f t="shared" si="39"/>
        <v>0</v>
      </c>
      <c r="J164" s="55">
        <f t="shared" si="35"/>
        <v>0.7372424379905065</v>
      </c>
      <c r="K164" s="56">
        <f t="shared" si="40"/>
        <v>0.0008576076752056144</v>
      </c>
      <c r="L164" s="57">
        <f t="shared" si="33"/>
        <v>0.31302680145004924</v>
      </c>
      <c r="M164" s="84">
        <f t="shared" si="41"/>
        <v>0.0038356164383561643</v>
      </c>
      <c r="N164" s="59">
        <f t="shared" si="34"/>
        <v>-4.106973198549951</v>
      </c>
      <c r="O164" s="91">
        <v>65418211</v>
      </c>
      <c r="P164" s="26">
        <f>IF(O164&gt;0,AVERAGE($O$108:O164),0)</f>
        <v>65418211</v>
      </c>
      <c r="Q164" s="61">
        <v>0</v>
      </c>
      <c r="R164" s="61">
        <v>0</v>
      </c>
      <c r="S164" s="6"/>
    </row>
    <row r="165" spans="2:19" ht="12.75">
      <c r="B165" s="62">
        <f t="shared" si="32"/>
        <v>148</v>
      </c>
      <c r="C165" s="49">
        <v>41422</v>
      </c>
      <c r="D165" s="50">
        <v>20546789</v>
      </c>
      <c r="E165" s="25">
        <f>IF(D165&gt;0,AVERAGE(D$108:$D165),0)</f>
        <v>20546789</v>
      </c>
      <c r="F165" s="79">
        <f t="shared" si="36"/>
        <v>0.546465645081562</v>
      </c>
      <c r="G165" s="80">
        <f t="shared" si="37"/>
        <v>0.08082352941176471</v>
      </c>
      <c r="H165" s="80">
        <f t="shared" si="38"/>
        <v>0.1099532634971797</v>
      </c>
      <c r="I165" s="81">
        <f t="shared" si="39"/>
        <v>0</v>
      </c>
      <c r="J165" s="55">
        <f t="shared" si="35"/>
        <v>0.7372424379905065</v>
      </c>
      <c r="K165" s="56">
        <f t="shared" si="40"/>
        <v>0.0008576076752056144</v>
      </c>
      <c r="L165" s="57">
        <f t="shared" si="33"/>
        <v>0.31302680145004924</v>
      </c>
      <c r="M165" s="84">
        <f t="shared" si="41"/>
        <v>0.0038356164383561643</v>
      </c>
      <c r="N165" s="59">
        <f t="shared" si="34"/>
        <v>-4.106973198549951</v>
      </c>
      <c r="O165" s="91">
        <v>65418211</v>
      </c>
      <c r="P165" s="26">
        <f>IF(O165&gt;0,AVERAGE($O$108:O165),0)</f>
        <v>65418211</v>
      </c>
      <c r="Q165" s="61">
        <v>0</v>
      </c>
      <c r="R165" s="61">
        <v>0</v>
      </c>
      <c r="S165" s="6"/>
    </row>
    <row r="166" spans="2:19" ht="12.75">
      <c r="B166" s="62">
        <f t="shared" si="32"/>
        <v>149</v>
      </c>
      <c r="C166" s="49">
        <v>41423</v>
      </c>
      <c r="D166" s="50">
        <v>20546789</v>
      </c>
      <c r="E166" s="25">
        <f>IF(D166&gt;0,AVERAGE(D$108:$D166),0)</f>
        <v>20546789</v>
      </c>
      <c r="F166" s="79">
        <f t="shared" si="36"/>
        <v>0.546465645081562</v>
      </c>
      <c r="G166" s="80">
        <f t="shared" si="37"/>
        <v>0.08082352941176471</v>
      </c>
      <c r="H166" s="80">
        <f t="shared" si="38"/>
        <v>0.1099532634971797</v>
      </c>
      <c r="I166" s="81">
        <f t="shared" si="39"/>
        <v>0</v>
      </c>
      <c r="J166" s="55">
        <f t="shared" si="35"/>
        <v>0.7372424379905065</v>
      </c>
      <c r="K166" s="56">
        <f t="shared" si="40"/>
        <v>0.0008576076752056144</v>
      </c>
      <c r="L166" s="57">
        <f t="shared" si="33"/>
        <v>0.31302680145004924</v>
      </c>
      <c r="M166" s="84">
        <f t="shared" si="41"/>
        <v>0.0038356164383561643</v>
      </c>
      <c r="N166" s="59">
        <f t="shared" si="34"/>
        <v>-4.106973198549951</v>
      </c>
      <c r="O166" s="91">
        <v>65418211</v>
      </c>
      <c r="P166" s="26">
        <f>IF(O166&gt;0,AVERAGE($O$108:O166),0)</f>
        <v>65418211</v>
      </c>
      <c r="Q166" s="61">
        <v>0</v>
      </c>
      <c r="R166" s="61">
        <v>0</v>
      </c>
      <c r="S166" s="6"/>
    </row>
    <row r="167" spans="2:19" ht="12.75">
      <c r="B167" s="62">
        <f t="shared" si="32"/>
        <v>150</v>
      </c>
      <c r="C167" s="49">
        <v>41424</v>
      </c>
      <c r="D167" s="50">
        <v>20546789</v>
      </c>
      <c r="E167" s="25">
        <f>IF(D167&gt;0,AVERAGE(D$108:$D167),0)</f>
        <v>20546789</v>
      </c>
      <c r="F167" s="79">
        <f t="shared" si="36"/>
        <v>0.546465645081562</v>
      </c>
      <c r="G167" s="80">
        <f t="shared" si="37"/>
        <v>0.08082352941176471</v>
      </c>
      <c r="H167" s="80">
        <f t="shared" si="38"/>
        <v>0.1099532634971797</v>
      </c>
      <c r="I167" s="81">
        <f t="shared" si="39"/>
        <v>0</v>
      </c>
      <c r="J167" s="55">
        <f t="shared" si="35"/>
        <v>0.7372424379905065</v>
      </c>
      <c r="K167" s="56">
        <f t="shared" si="40"/>
        <v>0.0008576076752056144</v>
      </c>
      <c r="L167" s="57">
        <f t="shared" si="33"/>
        <v>0.31302680145004924</v>
      </c>
      <c r="M167" s="84">
        <f t="shared" si="41"/>
        <v>0.0038356164383561643</v>
      </c>
      <c r="N167" s="59">
        <f t="shared" si="34"/>
        <v>-4.106973198549951</v>
      </c>
      <c r="O167" s="91">
        <v>65418211</v>
      </c>
      <c r="P167" s="26">
        <f>IF(O167&gt;0,AVERAGE($O$108:O167),0)</f>
        <v>65418211</v>
      </c>
      <c r="Q167" s="61">
        <v>0</v>
      </c>
      <c r="R167" s="61">
        <v>0</v>
      </c>
      <c r="S167" s="6"/>
    </row>
    <row r="168" spans="2:19" ht="12.75">
      <c r="B168" s="62">
        <f t="shared" si="32"/>
        <v>151</v>
      </c>
      <c r="C168" s="49">
        <v>41425</v>
      </c>
      <c r="D168" s="50">
        <v>20546789</v>
      </c>
      <c r="E168" s="25">
        <f>IF(D168&gt;0,AVERAGE(D$108:$D168),0)</f>
        <v>20546789</v>
      </c>
      <c r="F168" s="79">
        <f t="shared" si="36"/>
        <v>0.546465645081562</v>
      </c>
      <c r="G168" s="80">
        <f t="shared" si="37"/>
        <v>0.08082352941176471</v>
      </c>
      <c r="H168" s="80">
        <f t="shared" si="38"/>
        <v>0.1099532634971797</v>
      </c>
      <c r="I168" s="81">
        <f t="shared" si="39"/>
        <v>0</v>
      </c>
      <c r="J168" s="55">
        <f t="shared" si="35"/>
        <v>0.7372424379905065</v>
      </c>
      <c r="K168" s="56">
        <f t="shared" si="40"/>
        <v>0.0008576076752056144</v>
      </c>
      <c r="L168" s="57">
        <f t="shared" si="33"/>
        <v>0.31302680145004924</v>
      </c>
      <c r="M168" s="84">
        <f t="shared" si="41"/>
        <v>0.0038356164383561643</v>
      </c>
      <c r="N168" s="59">
        <f t="shared" si="34"/>
        <v>-4.106973198549951</v>
      </c>
      <c r="O168" s="91">
        <v>65418211</v>
      </c>
      <c r="P168" s="26">
        <f>IF(O168&gt;0,AVERAGE($O$108:O168),0)</f>
        <v>65418211</v>
      </c>
      <c r="Q168" s="61">
        <v>0</v>
      </c>
      <c r="R168" s="61">
        <v>0</v>
      </c>
      <c r="S168" s="6"/>
    </row>
    <row r="169" spans="2:19" ht="12.75">
      <c r="B169" s="62">
        <f t="shared" si="32"/>
        <v>152</v>
      </c>
      <c r="C169" s="49">
        <v>41426</v>
      </c>
      <c r="D169" s="50">
        <v>20546789</v>
      </c>
      <c r="E169" s="25">
        <f>IF(D169&gt;0,AVERAGE(D$108:$D169),0)</f>
        <v>20546789</v>
      </c>
      <c r="F169" s="51">
        <f aca="true" t="shared" si="42" ref="F169:F196">+$K$8/30</f>
        <v>0.273109243697479</v>
      </c>
      <c r="G169" s="52">
        <f aca="true" t="shared" si="43" ref="G169:G197">+$G$8/30</f>
        <v>0.045366666666666666</v>
      </c>
      <c r="H169" s="53">
        <f aca="true" t="shared" si="44" ref="H169:H197">+$H$8/30+M169</f>
        <v>0.06340228310502284</v>
      </c>
      <c r="I169" s="54">
        <f aca="true" t="shared" si="45" ref="I169:I197">+$I$8/30</f>
        <v>0</v>
      </c>
      <c r="J169" s="55">
        <f t="shared" si="35"/>
        <v>0.3818781934691685</v>
      </c>
      <c r="K169" s="56">
        <f t="shared" si="40"/>
        <v>0.00044422520033637935</v>
      </c>
      <c r="L169" s="57">
        <f t="shared" si="33"/>
        <v>0.16214219812277847</v>
      </c>
      <c r="M169" s="84">
        <f t="shared" si="41"/>
        <v>0.0038356164383561643</v>
      </c>
      <c r="N169" s="59">
        <f t="shared" si="34"/>
        <v>-4.257857801877221</v>
      </c>
      <c r="O169" s="91">
        <v>65418211</v>
      </c>
      <c r="P169" s="26">
        <f>IF(O169&gt;0,AVERAGE($O$108:O169),0)</f>
        <v>65418211</v>
      </c>
      <c r="Q169" s="61">
        <v>0</v>
      </c>
      <c r="R169" s="61">
        <v>0</v>
      </c>
      <c r="S169" s="6"/>
    </row>
    <row r="170" spans="2:19" ht="12.75">
      <c r="B170" s="62">
        <f t="shared" si="32"/>
        <v>153</v>
      </c>
      <c r="C170" s="49">
        <v>41427</v>
      </c>
      <c r="D170" s="50">
        <v>20546789</v>
      </c>
      <c r="E170" s="25">
        <f>IF(D170&gt;0,AVERAGE(D$108:$D170),0)</f>
        <v>20546789</v>
      </c>
      <c r="F170" s="51">
        <f t="shared" si="42"/>
        <v>0.273109243697479</v>
      </c>
      <c r="G170" s="52">
        <f t="shared" si="43"/>
        <v>0.045366666666666666</v>
      </c>
      <c r="H170" s="53">
        <f t="shared" si="44"/>
        <v>0.06340228310502284</v>
      </c>
      <c r="I170" s="54">
        <f t="shared" si="45"/>
        <v>0</v>
      </c>
      <c r="J170" s="55">
        <f t="shared" si="35"/>
        <v>0.3818781934691685</v>
      </c>
      <c r="K170" s="56">
        <f t="shared" si="40"/>
        <v>0.00044422520033637935</v>
      </c>
      <c r="L170" s="57">
        <f t="shared" si="33"/>
        <v>0.16214219812277847</v>
      </c>
      <c r="M170" s="84">
        <f t="shared" si="41"/>
        <v>0.0038356164383561643</v>
      </c>
      <c r="N170" s="59">
        <f t="shared" si="34"/>
        <v>-4.257857801877221</v>
      </c>
      <c r="O170" s="91">
        <v>65418211</v>
      </c>
      <c r="P170" s="26">
        <f>IF(O170&gt;0,AVERAGE($O$108:O170),0)</f>
        <v>65418211</v>
      </c>
      <c r="Q170" s="61">
        <v>0</v>
      </c>
      <c r="R170" s="61">
        <v>0</v>
      </c>
      <c r="S170" s="6"/>
    </row>
    <row r="171" spans="2:19" ht="12.75">
      <c r="B171" s="62">
        <f t="shared" si="32"/>
        <v>154</v>
      </c>
      <c r="C171" s="49">
        <v>41428</v>
      </c>
      <c r="D171" s="50">
        <v>20546789</v>
      </c>
      <c r="E171" s="25">
        <f>IF(D171&gt;0,AVERAGE(D$108:$D171),0)</f>
        <v>20546789</v>
      </c>
      <c r="F171" s="51">
        <f t="shared" si="42"/>
        <v>0.273109243697479</v>
      </c>
      <c r="G171" s="52">
        <f t="shared" si="43"/>
        <v>0.045366666666666666</v>
      </c>
      <c r="H171" s="53">
        <f t="shared" si="44"/>
        <v>0.06340228310502284</v>
      </c>
      <c r="I171" s="54">
        <f t="shared" si="45"/>
        <v>0</v>
      </c>
      <c r="J171" s="55">
        <f t="shared" si="35"/>
        <v>0.3818781934691685</v>
      </c>
      <c r="K171" s="56">
        <f t="shared" si="40"/>
        <v>0.00044422520033637935</v>
      </c>
      <c r="L171" s="57">
        <f t="shared" si="33"/>
        <v>0.16214219812277847</v>
      </c>
      <c r="M171" s="84">
        <f t="shared" si="41"/>
        <v>0.0038356164383561643</v>
      </c>
      <c r="N171" s="59">
        <f t="shared" si="34"/>
        <v>-4.257857801877221</v>
      </c>
      <c r="O171" s="91">
        <v>65418211</v>
      </c>
      <c r="P171" s="26">
        <f>IF(O171&gt;0,AVERAGE($O$108:O171),0)</f>
        <v>65418211</v>
      </c>
      <c r="Q171" s="61">
        <v>0</v>
      </c>
      <c r="R171" s="61">
        <v>0</v>
      </c>
      <c r="S171" s="6"/>
    </row>
    <row r="172" spans="2:19" ht="12.75">
      <c r="B172" s="62">
        <f t="shared" si="32"/>
        <v>155</v>
      </c>
      <c r="C172" s="49">
        <v>41429</v>
      </c>
      <c r="D172" s="50">
        <v>20546118</v>
      </c>
      <c r="E172" s="25">
        <f>IF(D172&gt;0,AVERAGE(D$108:$D172),0)</f>
        <v>20546758.5</v>
      </c>
      <c r="F172" s="51">
        <f t="shared" si="42"/>
        <v>0.273109243697479</v>
      </c>
      <c r="G172" s="52">
        <f t="shared" si="43"/>
        <v>0.045366666666666666</v>
      </c>
      <c r="H172" s="53">
        <f t="shared" si="44"/>
        <v>0.06340228310502284</v>
      </c>
      <c r="I172" s="54">
        <f t="shared" si="45"/>
        <v>0</v>
      </c>
      <c r="J172" s="55">
        <f t="shared" si="35"/>
        <v>0.3818781934691685</v>
      </c>
      <c r="K172" s="56">
        <f t="shared" si="40"/>
        <v>0.0004442253579455623</v>
      </c>
      <c r="L172" s="57">
        <f t="shared" si="33"/>
        <v>0.16214225565013024</v>
      </c>
      <c r="M172" s="84">
        <f t="shared" si="41"/>
        <v>0.0038356164383561643</v>
      </c>
      <c r="N172" s="59">
        <f t="shared" si="34"/>
        <v>-4.257857744349869</v>
      </c>
      <c r="O172" s="91">
        <v>65418211</v>
      </c>
      <c r="P172" s="26">
        <f>IF(O172&gt;0,AVERAGE($O$108:O172),0)</f>
        <v>65418211</v>
      </c>
      <c r="Q172" s="61">
        <v>0</v>
      </c>
      <c r="R172" s="61">
        <v>0</v>
      </c>
      <c r="S172" s="6"/>
    </row>
    <row r="173" spans="2:19" ht="12.75">
      <c r="B173" s="62">
        <f t="shared" si="32"/>
        <v>156</v>
      </c>
      <c r="C173" s="49">
        <v>41430</v>
      </c>
      <c r="D173" s="50">
        <v>20535062</v>
      </c>
      <c r="E173" s="25">
        <f>IF(D173&gt;0,AVERAGE(D$108:$D173),0)</f>
        <v>20546249.95652174</v>
      </c>
      <c r="F173" s="51">
        <f t="shared" si="42"/>
        <v>0.273109243697479</v>
      </c>
      <c r="G173" s="52">
        <f t="shared" si="43"/>
        <v>0.045366666666666666</v>
      </c>
      <c r="H173" s="53">
        <f t="shared" si="44"/>
        <v>0.06340228310502284</v>
      </c>
      <c r="I173" s="54">
        <f t="shared" si="45"/>
        <v>0</v>
      </c>
      <c r="J173" s="55">
        <f t="shared" si="35"/>
        <v>0.3818781934691685</v>
      </c>
      <c r="K173" s="56">
        <f t="shared" si="40"/>
        <v>0.0004442279858676845</v>
      </c>
      <c r="L173" s="57">
        <f t="shared" si="33"/>
        <v>0.16214321484170482</v>
      </c>
      <c r="M173" s="84">
        <f t="shared" si="41"/>
        <v>0.0038356164383561643</v>
      </c>
      <c r="N173" s="59">
        <f t="shared" si="34"/>
        <v>-4.257856785158295</v>
      </c>
      <c r="O173" s="91">
        <v>65418211</v>
      </c>
      <c r="P173" s="26">
        <f>IF(O173&gt;0,AVERAGE($O$108:O173),0)</f>
        <v>65418211</v>
      </c>
      <c r="Q173" s="61">
        <v>0</v>
      </c>
      <c r="R173" s="61">
        <v>0</v>
      </c>
      <c r="S173" s="6"/>
    </row>
    <row r="174" spans="2:19" ht="12.75">
      <c r="B174" s="62">
        <f t="shared" si="32"/>
        <v>157</v>
      </c>
      <c r="C174" s="49">
        <v>41431</v>
      </c>
      <c r="D174" s="50">
        <v>20535062</v>
      </c>
      <c r="E174" s="25">
        <f>IF(D174&gt;0,AVERAGE(D$108:$D174),0)</f>
        <v>20545783.791666668</v>
      </c>
      <c r="F174" s="51">
        <f t="shared" si="42"/>
        <v>0.273109243697479</v>
      </c>
      <c r="G174" s="52">
        <f t="shared" si="43"/>
        <v>0.045366666666666666</v>
      </c>
      <c r="H174" s="53">
        <f t="shared" si="44"/>
        <v>0.06340228310502284</v>
      </c>
      <c r="I174" s="54">
        <f t="shared" si="45"/>
        <v>0</v>
      </c>
      <c r="J174" s="55">
        <f t="shared" si="35"/>
        <v>0.3818781934691685</v>
      </c>
      <c r="K174" s="56">
        <f t="shared" si="40"/>
        <v>0.0004442303948236101</v>
      </c>
      <c r="L174" s="57">
        <f t="shared" si="33"/>
        <v>0.1621440941106177</v>
      </c>
      <c r="M174" s="84">
        <f t="shared" si="41"/>
        <v>0.0038356164383561643</v>
      </c>
      <c r="N174" s="59">
        <f t="shared" si="34"/>
        <v>-4.257855905889382</v>
      </c>
      <c r="O174" s="91">
        <v>65418211</v>
      </c>
      <c r="P174" s="26">
        <f>IF(O174&gt;0,AVERAGE($O$108:O174),0)</f>
        <v>65418211</v>
      </c>
      <c r="Q174" s="61">
        <v>0</v>
      </c>
      <c r="R174" s="61">
        <v>0</v>
      </c>
      <c r="S174" s="6"/>
    </row>
    <row r="175" spans="2:19" ht="12.75">
      <c r="B175" s="62">
        <f t="shared" si="32"/>
        <v>158</v>
      </c>
      <c r="C175" s="49">
        <v>41432</v>
      </c>
      <c r="D175" s="50">
        <v>20535062</v>
      </c>
      <c r="E175" s="25">
        <f>IF(D175&gt;0,AVERAGE(D$108:$D175),0)</f>
        <v>20545354.92</v>
      </c>
      <c r="F175" s="51">
        <f t="shared" si="42"/>
        <v>0.273109243697479</v>
      </c>
      <c r="G175" s="52">
        <f t="shared" si="43"/>
        <v>0.045366666666666666</v>
      </c>
      <c r="H175" s="53">
        <f t="shared" si="44"/>
        <v>0.06340228310502284</v>
      </c>
      <c r="I175" s="54">
        <f t="shared" si="45"/>
        <v>0</v>
      </c>
      <c r="J175" s="55">
        <f t="shared" si="35"/>
        <v>0.3818781934691685</v>
      </c>
      <c r="K175" s="56">
        <f t="shared" si="40"/>
        <v>0.0004442326110861369</v>
      </c>
      <c r="L175" s="57">
        <f t="shared" si="33"/>
        <v>0.16214490304643997</v>
      </c>
      <c r="M175" s="84">
        <f t="shared" si="41"/>
        <v>0.0038356164383561643</v>
      </c>
      <c r="N175" s="59">
        <f t="shared" si="34"/>
        <v>-4.25785509695356</v>
      </c>
      <c r="O175" s="91">
        <v>65418211</v>
      </c>
      <c r="P175" s="26">
        <f>IF(O175&gt;0,AVERAGE($O$108:O175),0)</f>
        <v>65418211</v>
      </c>
      <c r="Q175" s="61">
        <v>0</v>
      </c>
      <c r="R175" s="61">
        <v>0</v>
      </c>
      <c r="S175" s="6"/>
    </row>
    <row r="176" spans="2:19" ht="12.75">
      <c r="B176" s="62">
        <f t="shared" si="32"/>
        <v>159</v>
      </c>
      <c r="C176" s="49">
        <v>41433</v>
      </c>
      <c r="D176" s="50">
        <v>20535062</v>
      </c>
      <c r="E176" s="25">
        <f>IF(D176&gt;0,AVERAGE(D$108:$D176),0)</f>
        <v>20544959.03846154</v>
      </c>
      <c r="F176" s="51">
        <f t="shared" si="42"/>
        <v>0.273109243697479</v>
      </c>
      <c r="G176" s="52">
        <f t="shared" si="43"/>
        <v>0.045366666666666666</v>
      </c>
      <c r="H176" s="53">
        <f t="shared" si="44"/>
        <v>0.06340228310502284</v>
      </c>
      <c r="I176" s="54">
        <f t="shared" si="45"/>
        <v>0</v>
      </c>
      <c r="J176" s="55">
        <f t="shared" si="35"/>
        <v>0.3818781934691685</v>
      </c>
      <c r="K176" s="56">
        <f t="shared" si="40"/>
        <v>0.00044423465688655855</v>
      </c>
      <c r="L176" s="57">
        <f t="shared" si="33"/>
        <v>0.16214564976359386</v>
      </c>
      <c r="M176" s="84">
        <f t="shared" si="41"/>
        <v>0.0038356164383561643</v>
      </c>
      <c r="N176" s="59">
        <f t="shared" si="34"/>
        <v>-4.257854350236406</v>
      </c>
      <c r="O176" s="91">
        <v>65418211</v>
      </c>
      <c r="P176" s="26">
        <f>IF(O176&gt;0,AVERAGE($O$108:O176),0)</f>
        <v>65418211</v>
      </c>
      <c r="Q176" s="61">
        <v>0</v>
      </c>
      <c r="R176" s="61">
        <v>0</v>
      </c>
      <c r="S176" s="6"/>
    </row>
    <row r="177" spans="2:19" ht="12.75">
      <c r="B177" s="62">
        <f t="shared" si="32"/>
        <v>160</v>
      </c>
      <c r="C177" s="49">
        <v>41434</v>
      </c>
      <c r="D177" s="50">
        <v>20535062</v>
      </c>
      <c r="E177" s="25">
        <f>IF(D177&gt;0,AVERAGE(D$108:$D177),0)</f>
        <v>20544592.48148148</v>
      </c>
      <c r="F177" s="51">
        <f t="shared" si="42"/>
        <v>0.273109243697479</v>
      </c>
      <c r="G177" s="52">
        <f t="shared" si="43"/>
        <v>0.045366666666666666</v>
      </c>
      <c r="H177" s="53">
        <f t="shared" si="44"/>
        <v>0.06340228310502284</v>
      </c>
      <c r="I177" s="54">
        <f t="shared" si="45"/>
        <v>0</v>
      </c>
      <c r="J177" s="55">
        <f t="shared" si="35"/>
        <v>0.3818781934691685</v>
      </c>
      <c r="K177" s="56">
        <f t="shared" si="40"/>
        <v>0.00044423655116300926</v>
      </c>
      <c r="L177" s="57">
        <f t="shared" si="33"/>
        <v>0.1621463411744984</v>
      </c>
      <c r="M177" s="84">
        <f t="shared" si="41"/>
        <v>0.0038356164383561643</v>
      </c>
      <c r="N177" s="59">
        <f t="shared" si="34"/>
        <v>-4.257853658825502</v>
      </c>
      <c r="O177" s="91">
        <v>65418211</v>
      </c>
      <c r="P177" s="26">
        <f>IF(O177&gt;0,AVERAGE($O$108:O177),0)</f>
        <v>65418211</v>
      </c>
      <c r="Q177" s="61">
        <v>0</v>
      </c>
      <c r="R177" s="61">
        <v>0</v>
      </c>
      <c r="S177" s="6"/>
    </row>
    <row r="178" spans="2:19" ht="12.75">
      <c r="B178" s="62">
        <f t="shared" si="32"/>
        <v>161</v>
      </c>
      <c r="C178" s="49">
        <v>41435</v>
      </c>
      <c r="D178" s="50">
        <v>20535062</v>
      </c>
      <c r="E178" s="25">
        <f>IF(D178&gt;0,AVERAGE(D$108:$D178),0)</f>
        <v>20544252.10714286</v>
      </c>
      <c r="F178" s="51">
        <f t="shared" si="42"/>
        <v>0.273109243697479</v>
      </c>
      <c r="G178" s="52">
        <f t="shared" si="43"/>
        <v>0.045366666666666666</v>
      </c>
      <c r="H178" s="53">
        <f t="shared" si="44"/>
        <v>0.06340228310502284</v>
      </c>
      <c r="I178" s="54">
        <f t="shared" si="45"/>
        <v>0</v>
      </c>
      <c r="J178" s="55">
        <f t="shared" si="35"/>
        <v>0.3818781934691685</v>
      </c>
      <c r="K178" s="56">
        <f t="shared" si="40"/>
        <v>0.0004442383101484643</v>
      </c>
      <c r="L178" s="57">
        <f t="shared" si="33"/>
        <v>0.16214698320418947</v>
      </c>
      <c r="M178" s="84">
        <f t="shared" si="41"/>
        <v>0.0038356164383561643</v>
      </c>
      <c r="N178" s="59">
        <f t="shared" si="34"/>
        <v>-4.257853016795811</v>
      </c>
      <c r="O178" s="91">
        <v>65418211</v>
      </c>
      <c r="P178" s="26">
        <f>IF(O178&gt;0,AVERAGE($O$108:O178),0)</f>
        <v>65418211</v>
      </c>
      <c r="Q178" s="61">
        <v>0</v>
      </c>
      <c r="R178" s="61">
        <v>0</v>
      </c>
      <c r="S178" s="6"/>
    </row>
    <row r="179" spans="2:19" ht="12.75">
      <c r="B179" s="62">
        <f t="shared" si="32"/>
        <v>162</v>
      </c>
      <c r="C179" s="49">
        <v>41436</v>
      </c>
      <c r="D179" s="50">
        <v>20535062</v>
      </c>
      <c r="E179" s="25">
        <f>IF(D179&gt;0,AVERAGE(D$108:$D179),0)</f>
        <v>20543935.20689655</v>
      </c>
      <c r="F179" s="51">
        <f t="shared" si="42"/>
        <v>0.273109243697479</v>
      </c>
      <c r="G179" s="52">
        <f t="shared" si="43"/>
        <v>0.045366666666666666</v>
      </c>
      <c r="H179" s="53">
        <f t="shared" si="44"/>
        <v>0.06340228310502284</v>
      </c>
      <c r="I179" s="54">
        <f t="shared" si="45"/>
        <v>0</v>
      </c>
      <c r="J179" s="55">
        <f t="shared" si="35"/>
        <v>0.3818781934691685</v>
      </c>
      <c r="K179" s="56">
        <f t="shared" si="40"/>
        <v>0.00044423994783709963</v>
      </c>
      <c r="L179" s="57">
        <f t="shared" si="33"/>
        <v>0.16214758096054135</v>
      </c>
      <c r="M179" s="84">
        <f t="shared" si="41"/>
        <v>0.0038356164383561643</v>
      </c>
      <c r="N179" s="59">
        <f t="shared" si="34"/>
        <v>-4.257852419039459</v>
      </c>
      <c r="O179" s="91">
        <v>65418211</v>
      </c>
      <c r="P179" s="26">
        <f>IF(O179&gt;0,AVERAGE($O$108:O179),0)</f>
        <v>65418211</v>
      </c>
      <c r="Q179" s="61">
        <v>0</v>
      </c>
      <c r="R179" s="61">
        <v>0</v>
      </c>
      <c r="S179" s="6"/>
    </row>
    <row r="180" spans="2:19" ht="12.75">
      <c r="B180" s="62">
        <f t="shared" si="32"/>
        <v>163</v>
      </c>
      <c r="C180" s="49">
        <v>41437</v>
      </c>
      <c r="D180" s="50">
        <v>20535062</v>
      </c>
      <c r="E180" s="25">
        <f>IF(D180&gt;0,AVERAGE(D$108:$D180),0)</f>
        <v>20543639.433333334</v>
      </c>
      <c r="F180" s="51">
        <f t="shared" si="42"/>
        <v>0.273109243697479</v>
      </c>
      <c r="G180" s="52">
        <f t="shared" si="43"/>
        <v>0.045366666666666666</v>
      </c>
      <c r="H180" s="53">
        <f t="shared" si="44"/>
        <v>0.06340228310502284</v>
      </c>
      <c r="I180" s="54">
        <f t="shared" si="45"/>
        <v>0</v>
      </c>
      <c r="J180" s="55">
        <f t="shared" si="35"/>
        <v>0.3818781934691685</v>
      </c>
      <c r="K180" s="56">
        <f t="shared" si="40"/>
        <v>0.00044424147635738654</v>
      </c>
      <c r="L180" s="57">
        <f t="shared" si="33"/>
        <v>0.16214813887044607</v>
      </c>
      <c r="M180" s="84">
        <f t="shared" si="41"/>
        <v>0.0038356164383561643</v>
      </c>
      <c r="N180" s="59">
        <f t="shared" si="34"/>
        <v>-4.257851861129554</v>
      </c>
      <c r="O180" s="91">
        <v>65418211</v>
      </c>
      <c r="P180" s="26">
        <f>IF(O180&gt;0,AVERAGE($O$108:O180),0)</f>
        <v>65418211</v>
      </c>
      <c r="Q180" s="61">
        <v>0</v>
      </c>
      <c r="R180" s="61">
        <v>0</v>
      </c>
      <c r="S180" s="6"/>
    </row>
    <row r="181" spans="2:19" ht="12.75">
      <c r="B181" s="62">
        <f t="shared" si="32"/>
        <v>164</v>
      </c>
      <c r="C181" s="49">
        <v>41438</v>
      </c>
      <c r="D181" s="50">
        <v>20535062</v>
      </c>
      <c r="E181" s="25">
        <f>IF(D181&gt;0,AVERAGE(D$108:$D181),0)</f>
        <v>20543362.741935484</v>
      </c>
      <c r="F181" s="51">
        <f t="shared" si="42"/>
        <v>0.273109243697479</v>
      </c>
      <c r="G181" s="52">
        <f t="shared" si="43"/>
        <v>0.045366666666666666</v>
      </c>
      <c r="H181" s="53">
        <f t="shared" si="44"/>
        <v>0.06340228310502284</v>
      </c>
      <c r="I181" s="54">
        <f t="shared" si="45"/>
        <v>0</v>
      </c>
      <c r="J181" s="55">
        <f t="shared" si="35"/>
        <v>0.3818781934691685</v>
      </c>
      <c r="K181" s="56">
        <f t="shared" si="40"/>
        <v>0.0004442429062729841</v>
      </c>
      <c r="L181" s="57">
        <f t="shared" si="33"/>
        <v>0.1621486607896392</v>
      </c>
      <c r="M181" s="84">
        <f t="shared" si="41"/>
        <v>0.0038356164383561643</v>
      </c>
      <c r="N181" s="59">
        <f t="shared" si="34"/>
        <v>-4.257851339210361</v>
      </c>
      <c r="O181" s="91">
        <v>65418211</v>
      </c>
      <c r="P181" s="26">
        <f>IF(O181&gt;0,AVERAGE($O$108:O181),0)</f>
        <v>65418211</v>
      </c>
      <c r="Q181" s="61">
        <v>0</v>
      </c>
      <c r="R181" s="61">
        <v>0</v>
      </c>
      <c r="S181" s="6"/>
    </row>
    <row r="182" spans="2:19" ht="12.75">
      <c r="B182" s="62">
        <f t="shared" si="32"/>
        <v>165</v>
      </c>
      <c r="C182" s="49">
        <v>41439</v>
      </c>
      <c r="D182" s="50">
        <v>20535062</v>
      </c>
      <c r="E182" s="25">
        <f>IF(D182&gt;0,AVERAGE(D$108:$D182),0)</f>
        <v>20543103.34375</v>
      </c>
      <c r="F182" s="51">
        <f t="shared" si="42"/>
        <v>0.273109243697479</v>
      </c>
      <c r="G182" s="52">
        <f t="shared" si="43"/>
        <v>0.045366666666666666</v>
      </c>
      <c r="H182" s="53">
        <f t="shared" si="44"/>
        <v>0.06340228310502284</v>
      </c>
      <c r="I182" s="54">
        <f t="shared" si="45"/>
        <v>0</v>
      </c>
      <c r="J182" s="55">
        <f t="shared" si="35"/>
        <v>0.3818781934691685</v>
      </c>
      <c r="K182" s="56">
        <f t="shared" si="40"/>
        <v>0.0004442442468272169</v>
      </c>
      <c r="L182" s="57">
        <f t="shared" si="33"/>
        <v>0.16214915009193417</v>
      </c>
      <c r="M182" s="84">
        <f t="shared" si="41"/>
        <v>0.0038356164383561643</v>
      </c>
      <c r="N182" s="59">
        <f t="shared" si="34"/>
        <v>-4.257850849908066</v>
      </c>
      <c r="O182" s="91">
        <v>65418211</v>
      </c>
      <c r="P182" s="26">
        <f>IF(O182&gt;0,AVERAGE($O$108:O182),0)</f>
        <v>65418211</v>
      </c>
      <c r="Q182" s="61">
        <v>0</v>
      </c>
      <c r="R182" s="61">
        <v>0</v>
      </c>
      <c r="S182" s="6"/>
    </row>
    <row r="183" spans="2:19" ht="12.75">
      <c r="B183" s="62">
        <f t="shared" si="32"/>
        <v>166</v>
      </c>
      <c r="C183" s="49">
        <v>41440</v>
      </c>
      <c r="D183" s="50">
        <v>20535062</v>
      </c>
      <c r="E183" s="25">
        <f>IF(D183&gt;0,AVERAGE(D$108:$D183),0)</f>
        <v>20542859.666666668</v>
      </c>
      <c r="F183" s="51">
        <f t="shared" si="42"/>
        <v>0.273109243697479</v>
      </c>
      <c r="G183" s="52">
        <f t="shared" si="43"/>
        <v>0.045366666666666666</v>
      </c>
      <c r="H183" s="53">
        <f t="shared" si="44"/>
        <v>0.06340228310502284</v>
      </c>
      <c r="I183" s="54">
        <f t="shared" si="45"/>
        <v>0</v>
      </c>
      <c r="J183" s="55">
        <f t="shared" si="35"/>
        <v>0.3818781934691685</v>
      </c>
      <c r="K183" s="56">
        <f t="shared" si="40"/>
        <v>0.00044424550614310856</v>
      </c>
      <c r="L183" s="57">
        <f t="shared" si="33"/>
        <v>0.16214960974223463</v>
      </c>
      <c r="M183" s="84">
        <f t="shared" si="41"/>
        <v>0.0038356164383561643</v>
      </c>
      <c r="N183" s="59">
        <f t="shared" si="34"/>
        <v>-4.257850390257765</v>
      </c>
      <c r="O183" s="91">
        <v>65418211</v>
      </c>
      <c r="P183" s="26">
        <f>IF(O183&gt;0,AVERAGE($O$108:O183),0)</f>
        <v>65418211</v>
      </c>
      <c r="Q183" s="61">
        <v>0</v>
      </c>
      <c r="R183" s="61">
        <v>0</v>
      </c>
      <c r="S183" s="6"/>
    </row>
    <row r="184" spans="2:19" ht="12.75">
      <c r="B184" s="62">
        <f t="shared" si="32"/>
        <v>167</v>
      </c>
      <c r="C184" s="49">
        <v>41441</v>
      </c>
      <c r="D184" s="50">
        <v>20535062</v>
      </c>
      <c r="E184" s="25">
        <f>IF(D184&gt;0,AVERAGE(D$108:$D184),0)</f>
        <v>20542630.32352941</v>
      </c>
      <c r="F184" s="51">
        <f t="shared" si="42"/>
        <v>0.273109243697479</v>
      </c>
      <c r="G184" s="52">
        <f t="shared" si="43"/>
        <v>0.045366666666666666</v>
      </c>
      <c r="H184" s="53">
        <f t="shared" si="44"/>
        <v>0.06340228310502284</v>
      </c>
      <c r="I184" s="54">
        <f t="shared" si="45"/>
        <v>0</v>
      </c>
      <c r="J184" s="55">
        <f t="shared" si="35"/>
        <v>0.3818781934691685</v>
      </c>
      <c r="K184" s="56">
        <f t="shared" si="40"/>
        <v>0.0004442466913881168</v>
      </c>
      <c r="L184" s="57">
        <f t="shared" si="33"/>
        <v>0.16215004235666264</v>
      </c>
      <c r="M184" s="84">
        <f t="shared" si="41"/>
        <v>0.0038356164383561643</v>
      </c>
      <c r="N184" s="59">
        <f t="shared" si="34"/>
        <v>-4.257849957643337</v>
      </c>
      <c r="O184" s="91">
        <v>65418211</v>
      </c>
      <c r="P184" s="26">
        <f>IF(O184&gt;0,AVERAGE($O$108:O184),0)</f>
        <v>65418211</v>
      </c>
      <c r="Q184" s="61">
        <v>0</v>
      </c>
      <c r="R184" s="61">
        <v>0</v>
      </c>
      <c r="S184" s="6"/>
    </row>
    <row r="185" spans="2:19" ht="12.75">
      <c r="B185" s="62">
        <f t="shared" si="32"/>
        <v>168</v>
      </c>
      <c r="C185" s="49">
        <v>41442</v>
      </c>
      <c r="D185" s="50">
        <v>20535062</v>
      </c>
      <c r="E185" s="25">
        <f>IF(D185&gt;0,AVERAGE(D$108:$D185),0)</f>
        <v>20542414.085714284</v>
      </c>
      <c r="F185" s="51">
        <f t="shared" si="42"/>
        <v>0.273109243697479</v>
      </c>
      <c r="G185" s="52">
        <f t="shared" si="43"/>
        <v>0.045366666666666666</v>
      </c>
      <c r="H185" s="53">
        <f t="shared" si="44"/>
        <v>0.06340228310502284</v>
      </c>
      <c r="I185" s="54">
        <f t="shared" si="45"/>
        <v>0</v>
      </c>
      <c r="J185" s="55">
        <f t="shared" si="35"/>
        <v>0.3818781934691685</v>
      </c>
      <c r="K185" s="56">
        <f t="shared" si="40"/>
        <v>0.00044424780891063166</v>
      </c>
      <c r="L185" s="57">
        <f t="shared" si="33"/>
        <v>0.16215045025238056</v>
      </c>
      <c r="M185" s="84">
        <f t="shared" si="41"/>
        <v>0.0038356164383561643</v>
      </c>
      <c r="N185" s="59">
        <f t="shared" si="34"/>
        <v>-4.257849549747619</v>
      </c>
      <c r="O185" s="91">
        <v>65418211</v>
      </c>
      <c r="P185" s="26">
        <f>IF(O185&gt;0,AVERAGE($O$108:O185),0)</f>
        <v>65418211</v>
      </c>
      <c r="Q185" s="61">
        <v>0</v>
      </c>
      <c r="R185" s="61">
        <v>0</v>
      </c>
      <c r="S185" s="6"/>
    </row>
    <row r="186" spans="2:19" ht="12.75">
      <c r="B186" s="62">
        <f t="shared" si="32"/>
        <v>169</v>
      </c>
      <c r="C186" s="49">
        <v>41443</v>
      </c>
      <c r="D186" s="50">
        <v>20534934</v>
      </c>
      <c r="E186" s="25">
        <f>IF(D186&gt;0,AVERAGE(D$108:$D186),0)</f>
        <v>20542206.305555556</v>
      </c>
      <c r="F186" s="51">
        <f t="shared" si="42"/>
        <v>0.273109243697479</v>
      </c>
      <c r="G186" s="52">
        <f t="shared" si="43"/>
        <v>0.045366666666666666</v>
      </c>
      <c r="H186" s="53">
        <f t="shared" si="44"/>
        <v>0.06340228310502284</v>
      </c>
      <c r="I186" s="54">
        <f t="shared" si="45"/>
        <v>0</v>
      </c>
      <c r="J186" s="55">
        <f t="shared" si="35"/>
        <v>0.3818781934691685</v>
      </c>
      <c r="K186" s="56">
        <f t="shared" si="40"/>
        <v>0.0004442488827290605</v>
      </c>
      <c r="L186" s="57">
        <f t="shared" si="33"/>
        <v>0.16215084219610706</v>
      </c>
      <c r="M186" s="84">
        <f t="shared" si="41"/>
        <v>0.0038356164383561643</v>
      </c>
      <c r="N186" s="59">
        <f t="shared" si="34"/>
        <v>-4.257849157803893</v>
      </c>
      <c r="O186" s="91">
        <v>65418211</v>
      </c>
      <c r="P186" s="26">
        <f>IF(O186&gt;0,AVERAGE($O$108:O186),0)</f>
        <v>65418211</v>
      </c>
      <c r="Q186" s="61">
        <v>0</v>
      </c>
      <c r="R186" s="61">
        <v>0</v>
      </c>
      <c r="S186" s="6"/>
    </row>
    <row r="187" spans="2:19" ht="12.75">
      <c r="B187" s="62">
        <f t="shared" si="32"/>
        <v>170</v>
      </c>
      <c r="C187" s="49">
        <v>41444</v>
      </c>
      <c r="D187" s="50">
        <v>20534934</v>
      </c>
      <c r="E187" s="25">
        <f>IF(D187&gt;0,AVERAGE(D$108:$D187),0)</f>
        <v>20542009.756756756</v>
      </c>
      <c r="F187" s="51">
        <f t="shared" si="42"/>
        <v>0.273109243697479</v>
      </c>
      <c r="G187" s="52">
        <f t="shared" si="43"/>
        <v>0.045366666666666666</v>
      </c>
      <c r="H187" s="53">
        <f t="shared" si="44"/>
        <v>0.06340228310502284</v>
      </c>
      <c r="I187" s="54">
        <f t="shared" si="45"/>
        <v>0</v>
      </c>
      <c r="J187" s="55">
        <f t="shared" si="35"/>
        <v>0.3818781934691685</v>
      </c>
      <c r="K187" s="56">
        <f t="shared" si="40"/>
        <v>0.00044424989850802777</v>
      </c>
      <c r="L187" s="57">
        <f t="shared" si="33"/>
        <v>0.16215121295543014</v>
      </c>
      <c r="M187" s="84">
        <f t="shared" si="41"/>
        <v>0.0038356164383561643</v>
      </c>
      <c r="N187" s="59">
        <f t="shared" si="34"/>
        <v>-4.25784878704457</v>
      </c>
      <c r="O187" s="91">
        <v>65418211</v>
      </c>
      <c r="P187" s="26">
        <f>IF(O187&gt;0,AVERAGE($O$108:O187),0)</f>
        <v>65418211</v>
      </c>
      <c r="Q187" s="61">
        <v>0</v>
      </c>
      <c r="R187" s="61">
        <v>0</v>
      </c>
      <c r="S187" s="6"/>
    </row>
    <row r="188" spans="2:19" ht="12.75">
      <c r="B188" s="62">
        <f t="shared" si="32"/>
        <v>171</v>
      </c>
      <c r="C188" s="49">
        <v>41445</v>
      </c>
      <c r="D188" s="50">
        <v>20534934</v>
      </c>
      <c r="E188" s="25">
        <f>IF(D188&gt;0,AVERAGE(D$108:$D188),0)</f>
        <v>20541823.55263158</v>
      </c>
      <c r="F188" s="51">
        <f t="shared" si="42"/>
        <v>0.273109243697479</v>
      </c>
      <c r="G188" s="52">
        <f t="shared" si="43"/>
        <v>0.045366666666666666</v>
      </c>
      <c r="H188" s="53">
        <f t="shared" si="44"/>
        <v>0.06340228310502284</v>
      </c>
      <c r="I188" s="54">
        <f t="shared" si="45"/>
        <v>0</v>
      </c>
      <c r="J188" s="55">
        <f t="shared" si="35"/>
        <v>0.3818781934691685</v>
      </c>
      <c r="K188" s="56">
        <f t="shared" si="40"/>
        <v>0.000444250860829229</v>
      </c>
      <c r="L188" s="57">
        <f t="shared" si="33"/>
        <v>0.16215156420266857</v>
      </c>
      <c r="M188" s="84">
        <f t="shared" si="41"/>
        <v>0.0038356164383561643</v>
      </c>
      <c r="N188" s="59">
        <f t="shared" si="34"/>
        <v>-4.257848435797332</v>
      </c>
      <c r="O188" s="91">
        <v>65418211</v>
      </c>
      <c r="P188" s="26">
        <f>IF(O188&gt;0,AVERAGE($O$108:O188),0)</f>
        <v>65418211</v>
      </c>
      <c r="Q188" s="61">
        <v>0</v>
      </c>
      <c r="R188" s="61">
        <v>0</v>
      </c>
      <c r="S188" s="6"/>
    </row>
    <row r="189" spans="2:19" ht="12.75">
      <c r="B189" s="62">
        <f t="shared" si="32"/>
        <v>172</v>
      </c>
      <c r="C189" s="49">
        <v>41446</v>
      </c>
      <c r="D189" s="50">
        <v>20534834</v>
      </c>
      <c r="E189" s="25">
        <f>IF(D189&gt;0,AVERAGE(D$108:$D189),0)</f>
        <v>20541644.333333332</v>
      </c>
      <c r="F189" s="51">
        <f t="shared" si="42"/>
        <v>0.273109243697479</v>
      </c>
      <c r="G189" s="52">
        <f t="shared" si="43"/>
        <v>0.045366666666666666</v>
      </c>
      <c r="H189" s="53">
        <f t="shared" si="44"/>
        <v>0.06340228310502284</v>
      </c>
      <c r="I189" s="54">
        <f t="shared" si="45"/>
        <v>0</v>
      </c>
      <c r="J189" s="55">
        <f t="shared" si="35"/>
        <v>0.3818781934691685</v>
      </c>
      <c r="K189" s="56">
        <f t="shared" si="40"/>
        <v>0.00044425178705609646</v>
      </c>
      <c r="L189" s="57">
        <f t="shared" si="33"/>
        <v>0.1621519022754752</v>
      </c>
      <c r="M189" s="84">
        <f t="shared" si="41"/>
        <v>0.0038356164383561643</v>
      </c>
      <c r="N189" s="59">
        <f t="shared" si="34"/>
        <v>-4.2578480977245245</v>
      </c>
      <c r="O189" s="91">
        <v>65418211</v>
      </c>
      <c r="P189" s="26">
        <f>IF(O189&gt;0,AVERAGE($O$108:O189),0)</f>
        <v>65418211</v>
      </c>
      <c r="Q189" s="61">
        <v>0</v>
      </c>
      <c r="R189" s="61">
        <v>0</v>
      </c>
      <c r="S189" s="6"/>
    </row>
    <row r="190" spans="2:19" ht="12.75">
      <c r="B190" s="62">
        <f t="shared" si="32"/>
        <v>173</v>
      </c>
      <c r="C190" s="49">
        <v>41447</v>
      </c>
      <c r="D190" s="50">
        <v>20534834</v>
      </c>
      <c r="E190" s="25">
        <f>IF(D190&gt;0,AVERAGE(D$108:$D190),0)</f>
        <v>20541474.075</v>
      </c>
      <c r="F190" s="51">
        <f t="shared" si="42"/>
        <v>0.273109243697479</v>
      </c>
      <c r="G190" s="52">
        <f t="shared" si="43"/>
        <v>0.045366666666666666</v>
      </c>
      <c r="H190" s="53">
        <f t="shared" si="44"/>
        <v>0.06340228310502284</v>
      </c>
      <c r="I190" s="54">
        <f t="shared" si="45"/>
        <v>0</v>
      </c>
      <c r="J190" s="55">
        <f t="shared" si="35"/>
        <v>0.3818781934691685</v>
      </c>
      <c r="K190" s="56">
        <f t="shared" si="40"/>
        <v>0.00044425266697519774</v>
      </c>
      <c r="L190" s="57">
        <f t="shared" si="33"/>
        <v>0.16215222344594718</v>
      </c>
      <c r="M190" s="84">
        <f t="shared" si="41"/>
        <v>0.0038356164383561643</v>
      </c>
      <c r="N190" s="59">
        <f t="shared" si="34"/>
        <v>-4.257847776554053</v>
      </c>
      <c r="O190" s="91">
        <v>65418211</v>
      </c>
      <c r="P190" s="26">
        <f>IF(O190&gt;0,AVERAGE($O$108:O190),0)</f>
        <v>65418211</v>
      </c>
      <c r="Q190" s="61">
        <v>0</v>
      </c>
      <c r="R190" s="61">
        <v>0</v>
      </c>
      <c r="S190" s="6"/>
    </row>
    <row r="191" spans="2:19" ht="12.75">
      <c r="B191" s="62">
        <f t="shared" si="32"/>
        <v>174</v>
      </c>
      <c r="C191" s="49">
        <v>41448</v>
      </c>
      <c r="D191" s="50">
        <v>20534834</v>
      </c>
      <c r="E191" s="25">
        <f>IF(D191&gt;0,AVERAGE(D$108:$D191),0)</f>
        <v>20541312.12195122</v>
      </c>
      <c r="F191" s="51">
        <f t="shared" si="42"/>
        <v>0.273109243697479</v>
      </c>
      <c r="G191" s="52">
        <f t="shared" si="43"/>
        <v>0.045366666666666666</v>
      </c>
      <c r="H191" s="53">
        <f t="shared" si="44"/>
        <v>0.06340228310502284</v>
      </c>
      <c r="I191" s="54">
        <f t="shared" si="45"/>
        <v>0</v>
      </c>
      <c r="J191" s="55">
        <f t="shared" si="35"/>
        <v>0.3818781934691685</v>
      </c>
      <c r="K191" s="56">
        <f t="shared" si="40"/>
        <v>0.0004442535039746509</v>
      </c>
      <c r="L191" s="57">
        <f t="shared" si="33"/>
        <v>0.16215252895074758</v>
      </c>
      <c r="M191" s="84">
        <f t="shared" si="41"/>
        <v>0.0038356164383561643</v>
      </c>
      <c r="N191" s="59">
        <f t="shared" si="34"/>
        <v>-4.257847471049252</v>
      </c>
      <c r="O191" s="91">
        <v>65418211</v>
      </c>
      <c r="P191" s="26">
        <f>IF(O191&gt;0,AVERAGE($O$108:O191),0)</f>
        <v>65418211</v>
      </c>
      <c r="Q191" s="61">
        <v>0</v>
      </c>
      <c r="R191" s="61">
        <v>0</v>
      </c>
      <c r="S191" s="6"/>
    </row>
    <row r="192" spans="2:19" ht="12.75">
      <c r="B192" s="62">
        <f t="shared" si="32"/>
        <v>175</v>
      </c>
      <c r="C192" s="49">
        <v>41449</v>
      </c>
      <c r="D192" s="50">
        <v>20534834</v>
      </c>
      <c r="E192" s="25">
        <f>IF(D192&gt;0,AVERAGE(D$108:$D192),0)</f>
        <v>20541157.88095238</v>
      </c>
      <c r="F192" s="51">
        <f t="shared" si="42"/>
        <v>0.273109243697479</v>
      </c>
      <c r="G192" s="52">
        <f t="shared" si="43"/>
        <v>0.045366666666666666</v>
      </c>
      <c r="H192" s="53">
        <f t="shared" si="44"/>
        <v>0.06340228310502284</v>
      </c>
      <c r="I192" s="54">
        <f t="shared" si="45"/>
        <v>0</v>
      </c>
      <c r="J192" s="55">
        <f t="shared" si="35"/>
        <v>0.3818781934691685</v>
      </c>
      <c r="K192" s="56">
        <f t="shared" si="40"/>
        <v>0.0004442543011199194</v>
      </c>
      <c r="L192" s="57">
        <f t="shared" si="33"/>
        <v>0.1621528199087706</v>
      </c>
      <c r="M192" s="84">
        <f t="shared" si="41"/>
        <v>0.0038356164383561643</v>
      </c>
      <c r="N192" s="59">
        <f t="shared" si="34"/>
        <v>-4.257847180091229</v>
      </c>
      <c r="O192" s="91">
        <v>65418211</v>
      </c>
      <c r="P192" s="26">
        <f>IF(O192&gt;0,AVERAGE($O$108:O192),0)</f>
        <v>65418211</v>
      </c>
      <c r="Q192" s="61">
        <v>0</v>
      </c>
      <c r="R192" s="61">
        <v>0</v>
      </c>
      <c r="S192" s="6"/>
    </row>
    <row r="193" spans="2:19" ht="12.75">
      <c r="B193" s="62">
        <f t="shared" si="32"/>
        <v>176</v>
      </c>
      <c r="C193" s="49">
        <v>41450</v>
      </c>
      <c r="D193" s="50">
        <v>20534834</v>
      </c>
      <c r="E193" s="25">
        <f>IF(D193&gt;0,AVERAGE(D$108:$D193),0)</f>
        <v>20541010.81395349</v>
      </c>
      <c r="F193" s="51">
        <f t="shared" si="42"/>
        <v>0.273109243697479</v>
      </c>
      <c r="G193" s="52">
        <f t="shared" si="43"/>
        <v>0.045366666666666666</v>
      </c>
      <c r="H193" s="53">
        <f t="shared" si="44"/>
        <v>0.06340228310502284</v>
      </c>
      <c r="I193" s="54">
        <f t="shared" si="45"/>
        <v>0</v>
      </c>
      <c r="J193" s="55">
        <f t="shared" si="35"/>
        <v>0.3818781934691685</v>
      </c>
      <c r="K193" s="56">
        <f t="shared" si="40"/>
        <v>0.00044425506119132805</v>
      </c>
      <c r="L193" s="57">
        <f t="shared" si="33"/>
        <v>0.16215309733483474</v>
      </c>
      <c r="M193" s="84">
        <f t="shared" si="41"/>
        <v>0.0038356164383561643</v>
      </c>
      <c r="N193" s="59">
        <f t="shared" si="34"/>
        <v>-4.2578469026651655</v>
      </c>
      <c r="O193" s="91">
        <v>65418211</v>
      </c>
      <c r="P193" s="26">
        <f>IF(O193&gt;0,AVERAGE($O$108:O193),0)</f>
        <v>65418211</v>
      </c>
      <c r="Q193" s="61">
        <v>0</v>
      </c>
      <c r="R193" s="61">
        <v>0</v>
      </c>
      <c r="S193" s="6"/>
    </row>
    <row r="194" spans="2:19" ht="12.75">
      <c r="B194" s="62">
        <f t="shared" si="32"/>
        <v>177</v>
      </c>
      <c r="C194" s="49">
        <v>41451</v>
      </c>
      <c r="D194" s="50">
        <v>20534834</v>
      </c>
      <c r="E194" s="25">
        <f>IF(D194&gt;0,AVERAGE(D$108:$D194),0)</f>
        <v>20540870.431818184</v>
      </c>
      <c r="F194" s="51">
        <f t="shared" si="42"/>
        <v>0.273109243697479</v>
      </c>
      <c r="G194" s="52">
        <f t="shared" si="43"/>
        <v>0.045366666666666666</v>
      </c>
      <c r="H194" s="53">
        <f t="shared" si="44"/>
        <v>0.06340228310502284</v>
      </c>
      <c r="I194" s="54">
        <f t="shared" si="45"/>
        <v>0</v>
      </c>
      <c r="J194" s="55">
        <f t="shared" si="35"/>
        <v>0.3818781934691685</v>
      </c>
      <c r="K194" s="56">
        <f t="shared" si="40"/>
        <v>0.00044425578671646255</v>
      </c>
      <c r="L194" s="57">
        <f t="shared" si="33"/>
        <v>0.16215336215150883</v>
      </c>
      <c r="M194" s="84">
        <f t="shared" si="41"/>
        <v>0.0038356164383561643</v>
      </c>
      <c r="N194" s="59">
        <f t="shared" si="34"/>
        <v>-4.257846637848491</v>
      </c>
      <c r="O194" s="91">
        <v>65418211</v>
      </c>
      <c r="P194" s="26">
        <f>IF(O194&gt;0,AVERAGE($O$108:O194),0)</f>
        <v>65418211</v>
      </c>
      <c r="Q194" s="61">
        <v>0</v>
      </c>
      <c r="R194" s="61">
        <v>0</v>
      </c>
      <c r="S194" s="6"/>
    </row>
    <row r="195" spans="2:19" ht="12.75">
      <c r="B195" s="62">
        <f t="shared" si="32"/>
        <v>178</v>
      </c>
      <c r="C195" s="49">
        <v>41452</v>
      </c>
      <c r="D195" s="50">
        <v>20534835</v>
      </c>
      <c r="E195" s="25">
        <f>IF(D195&gt;0,AVERAGE(D$108:$D195),0)</f>
        <v>20540736.31111111</v>
      </c>
      <c r="F195" s="51">
        <f t="shared" si="42"/>
        <v>0.273109243697479</v>
      </c>
      <c r="G195" s="52">
        <f t="shared" si="43"/>
        <v>0.045366666666666666</v>
      </c>
      <c r="H195" s="53">
        <f t="shared" si="44"/>
        <v>0.06340228310502284</v>
      </c>
      <c r="I195" s="54">
        <f t="shared" si="45"/>
        <v>0</v>
      </c>
      <c r="J195" s="55">
        <f t="shared" si="35"/>
        <v>0.3818781934691685</v>
      </c>
      <c r="K195" s="56">
        <f t="shared" si="40"/>
        <v>0.0004442564798833997</v>
      </c>
      <c r="L195" s="57">
        <f t="shared" si="33"/>
        <v>0.1621536151574409</v>
      </c>
      <c r="M195" s="84">
        <f t="shared" si="41"/>
        <v>0.0038356164383561643</v>
      </c>
      <c r="N195" s="59">
        <f t="shared" si="34"/>
        <v>-4.257846384842559</v>
      </c>
      <c r="O195" s="91">
        <v>65418211</v>
      </c>
      <c r="P195" s="26">
        <f>IF(O195&gt;0,AVERAGE($O$108:O195),0)</f>
        <v>65418211</v>
      </c>
      <c r="Q195" s="61">
        <v>0</v>
      </c>
      <c r="R195" s="61">
        <v>0</v>
      </c>
      <c r="S195" s="6"/>
    </row>
    <row r="196" spans="2:19" ht="12.75">
      <c r="B196" s="62">
        <f t="shared" si="32"/>
        <v>179</v>
      </c>
      <c r="C196" s="49">
        <v>41453</v>
      </c>
      <c r="D196" s="50">
        <v>20111652</v>
      </c>
      <c r="E196" s="25">
        <f>IF(D196&gt;0,AVERAGE(D$108:$D196),0)</f>
        <v>20531408.391304348</v>
      </c>
      <c r="F196" s="51">
        <f t="shared" si="42"/>
        <v>0.273109243697479</v>
      </c>
      <c r="G196" s="52">
        <f t="shared" si="43"/>
        <v>0.045366666666666666</v>
      </c>
      <c r="H196" s="53">
        <f t="shared" si="44"/>
        <v>0.06340228310502284</v>
      </c>
      <c r="I196" s="54">
        <f t="shared" si="45"/>
        <v>0</v>
      </c>
      <c r="J196" s="55">
        <f t="shared" si="35"/>
        <v>0.3818781934691685</v>
      </c>
      <c r="K196" s="56">
        <f t="shared" si="40"/>
        <v>0.0004443046940447577</v>
      </c>
      <c r="L196" s="57">
        <f t="shared" si="33"/>
        <v>0.16217121332633658</v>
      </c>
      <c r="M196" s="84">
        <f t="shared" si="41"/>
        <v>0.0038356164383561643</v>
      </c>
      <c r="N196" s="59">
        <f t="shared" si="34"/>
        <v>-4.257828786673663</v>
      </c>
      <c r="O196" s="91">
        <v>65418211</v>
      </c>
      <c r="P196" s="26">
        <f>IF(O196&gt;0,AVERAGE($O$108:O196),0)</f>
        <v>65418211</v>
      </c>
      <c r="Q196" s="61">
        <v>0</v>
      </c>
      <c r="R196" s="61">
        <v>0</v>
      </c>
      <c r="S196" s="6"/>
    </row>
    <row r="197" spans="2:19" ht="12.75">
      <c r="B197" s="62">
        <f t="shared" si="32"/>
        <v>180</v>
      </c>
      <c r="C197" s="49">
        <v>41454</v>
      </c>
      <c r="D197" s="50">
        <v>20111652</v>
      </c>
      <c r="E197" s="25">
        <f>IF(D197&gt;0,AVERAGE(D$108:$D197),0)</f>
        <v>20522477.40425532</v>
      </c>
      <c r="F197" s="51">
        <f>+$K$8/30</f>
        <v>0.273109243697479</v>
      </c>
      <c r="G197" s="52">
        <f t="shared" si="43"/>
        <v>0.045366666666666666</v>
      </c>
      <c r="H197" s="53">
        <f t="shared" si="44"/>
        <v>0.06340228310502284</v>
      </c>
      <c r="I197" s="54">
        <f t="shared" si="45"/>
        <v>0</v>
      </c>
      <c r="J197" s="55">
        <f t="shared" si="35"/>
        <v>0.3818781934691685</v>
      </c>
      <c r="K197" s="56">
        <f>+J197/((E197+P197)/1000)*100</f>
        <v>0.0004443508663473307</v>
      </c>
      <c r="L197" s="57">
        <f t="shared" si="33"/>
        <v>0.1621880662167757</v>
      </c>
      <c r="M197" s="84">
        <f t="shared" si="41"/>
        <v>0.0038356164383561643</v>
      </c>
      <c r="N197" s="59">
        <f t="shared" si="34"/>
        <v>-4.257811933783224</v>
      </c>
      <c r="O197" s="91">
        <v>65418211</v>
      </c>
      <c r="P197" s="26">
        <f>IF(O197&gt;0,AVERAGE($O$108:O197),0)</f>
        <v>65418211</v>
      </c>
      <c r="Q197" s="61">
        <v>0</v>
      </c>
      <c r="R197" s="61">
        <v>0</v>
      </c>
      <c r="S197" s="6"/>
    </row>
    <row r="198" spans="2:19" ht="12.75">
      <c r="B198" s="62">
        <f t="shared" si="32"/>
        <v>181</v>
      </c>
      <c r="C198" s="49">
        <v>41455</v>
      </c>
      <c r="D198" s="50">
        <v>20155902</v>
      </c>
      <c r="E198" s="25">
        <f>IF(D198&gt;0,AVERAGE(D$108:$D198),0)</f>
        <v>20514840.416666668</v>
      </c>
      <c r="F198" s="51">
        <f>+$K$8/30</f>
        <v>0.273109243697479</v>
      </c>
      <c r="G198" s="52">
        <f>+$G$8/30</f>
        <v>0.045366666666666666</v>
      </c>
      <c r="H198" s="53">
        <f>+$H$8/30+M198</f>
        <v>0.06340228310502284</v>
      </c>
      <c r="I198" s="54">
        <f>+$I$8/30</f>
        <v>0</v>
      </c>
      <c r="J198" s="55">
        <f t="shared" si="35"/>
        <v>0.3818781934691685</v>
      </c>
      <c r="K198" s="56">
        <f aca="true" t="shared" si="46" ref="K198:K261">+J198/((E198+P198)/1000)*100</f>
        <v>0.000444390356415417</v>
      </c>
      <c r="L198" s="57">
        <f t="shared" si="33"/>
        <v>0.16220248009162722</v>
      </c>
      <c r="M198" s="84">
        <f t="shared" si="41"/>
        <v>0.0038356164383561643</v>
      </c>
      <c r="N198" s="59">
        <f t="shared" si="34"/>
        <v>-4.257797519908372</v>
      </c>
      <c r="O198" s="91">
        <v>65418211</v>
      </c>
      <c r="P198" s="26">
        <f>IF(O198&gt;0,AVERAGE($O$108:O198),0)</f>
        <v>65418211</v>
      </c>
      <c r="Q198" s="61">
        <v>0</v>
      </c>
      <c r="R198" s="61">
        <v>0</v>
      </c>
      <c r="S198" s="6"/>
    </row>
    <row r="199" spans="2:19" ht="12.75">
      <c r="B199" s="62">
        <f t="shared" si="32"/>
        <v>182</v>
      </c>
      <c r="C199" s="49">
        <v>41456</v>
      </c>
      <c r="D199" s="50">
        <v>20156418</v>
      </c>
      <c r="E199" s="25">
        <f>IF(D199&gt;0,AVERAGE(D$199:$D199),0)</f>
        <v>20156418</v>
      </c>
      <c r="F199" s="51">
        <f>+$K$9/31</f>
        <v>0</v>
      </c>
      <c r="G199" s="52">
        <f>+$G$9/31</f>
        <v>0.043193548387096777</v>
      </c>
      <c r="H199" s="53">
        <f>+$H$9/31+M199</f>
        <v>0.056709677419354836</v>
      </c>
      <c r="I199" s="54">
        <f aca="true" t="shared" si="47" ref="I199:I229">+$I$9/31</f>
        <v>0</v>
      </c>
      <c r="J199" s="55">
        <f t="shared" si="35"/>
        <v>0.09990322580645161</v>
      </c>
      <c r="K199" s="56">
        <f t="shared" si="46"/>
        <v>0.00011674397771149159</v>
      </c>
      <c r="L199" s="57">
        <f t="shared" si="33"/>
        <v>0.04261155186469443</v>
      </c>
      <c r="M199" s="58"/>
      <c r="N199" s="59">
        <f>+L199-$C$9</f>
        <v>-4.737388448135306</v>
      </c>
      <c r="O199" s="91">
        <v>65418211</v>
      </c>
      <c r="P199" s="26">
        <f>IF(O199&gt;0,AVERAGE($O$199:O199),0)</f>
        <v>65418211</v>
      </c>
      <c r="Q199" s="61">
        <v>0</v>
      </c>
      <c r="R199" s="61">
        <v>0</v>
      </c>
      <c r="S199" s="6"/>
    </row>
    <row r="200" spans="2:19" ht="12.75">
      <c r="B200" s="62">
        <f t="shared" si="32"/>
        <v>183</v>
      </c>
      <c r="C200" s="49">
        <v>41457</v>
      </c>
      <c r="D200" s="50">
        <v>20156934</v>
      </c>
      <c r="E200" s="25">
        <f>IF(D200&gt;0,AVERAGE(D$199:$D200),0)</f>
        <v>20156676</v>
      </c>
      <c r="F200" s="51">
        <f aca="true" t="shared" si="48" ref="F200:F229">+$K$9/31</f>
        <v>0</v>
      </c>
      <c r="G200" s="52">
        <f aca="true" t="shared" si="49" ref="G200:G229">+$G$9/31</f>
        <v>0.043193548387096777</v>
      </c>
      <c r="H200" s="53">
        <f aca="true" t="shared" si="50" ref="H200:H229">+$H$9/31+M200</f>
        <v>0.056709677419354836</v>
      </c>
      <c r="I200" s="54">
        <f t="shared" si="47"/>
        <v>0</v>
      </c>
      <c r="J200" s="55">
        <f t="shared" si="35"/>
        <v>0.09990322580645161</v>
      </c>
      <c r="K200" s="56">
        <f t="shared" si="46"/>
        <v>0.0001167436257397005</v>
      </c>
      <c r="L200" s="57">
        <f t="shared" si="33"/>
        <v>0.04261142339499068</v>
      </c>
      <c r="M200" s="58"/>
      <c r="N200" s="59">
        <f aca="true" t="shared" si="51" ref="N200:N263">+L200-$C$9</f>
        <v>-4.737388576605009</v>
      </c>
      <c r="O200" s="91">
        <v>65418211</v>
      </c>
      <c r="P200" s="26">
        <f>IF(O200&gt;0,AVERAGE($O$199:O200),0)</f>
        <v>65418211</v>
      </c>
      <c r="Q200" s="61">
        <v>0</v>
      </c>
      <c r="R200" s="61">
        <v>0</v>
      </c>
      <c r="S200" s="6"/>
    </row>
    <row r="201" spans="2:19" ht="12.75">
      <c r="B201" s="62">
        <f t="shared" si="32"/>
        <v>184</v>
      </c>
      <c r="C201" s="49">
        <v>41458</v>
      </c>
      <c r="D201" s="50">
        <v>20157451</v>
      </c>
      <c r="E201" s="25">
        <f>IF(D201&gt;0,AVERAGE(D$199:$D201),0)</f>
        <v>20156934.333333332</v>
      </c>
      <c r="F201" s="51">
        <f t="shared" si="48"/>
        <v>0</v>
      </c>
      <c r="G201" s="52">
        <f t="shared" si="49"/>
        <v>0.043193548387096777</v>
      </c>
      <c r="H201" s="53">
        <f t="shared" si="50"/>
        <v>0.056709677419354836</v>
      </c>
      <c r="I201" s="54">
        <f t="shared" si="47"/>
        <v>0</v>
      </c>
      <c r="J201" s="55">
        <f t="shared" si="35"/>
        <v>0.09990322580645161</v>
      </c>
      <c r="K201" s="56">
        <f t="shared" si="46"/>
        <v>0.00011674327331529191</v>
      </c>
      <c r="L201" s="57">
        <f t="shared" si="33"/>
        <v>0.04261129476008155</v>
      </c>
      <c r="M201" s="58"/>
      <c r="N201" s="59">
        <f t="shared" si="51"/>
        <v>-4.737388705239919</v>
      </c>
      <c r="O201" s="91">
        <v>65418211</v>
      </c>
      <c r="P201" s="26">
        <f>IF(O201&gt;0,AVERAGE($O$199:O201),0)</f>
        <v>65418211</v>
      </c>
      <c r="Q201" s="61">
        <v>0</v>
      </c>
      <c r="R201" s="61">
        <v>0</v>
      </c>
      <c r="S201" s="6"/>
    </row>
    <row r="202" spans="2:19" ht="12.75">
      <c r="B202" s="62">
        <f t="shared" si="32"/>
        <v>185</v>
      </c>
      <c r="C202" s="49">
        <v>41459</v>
      </c>
      <c r="D202" s="50">
        <v>20157967</v>
      </c>
      <c r="E202" s="25">
        <f>IF(D202&gt;0,AVERAGE(D$199:$D202),0)</f>
        <v>20157192.5</v>
      </c>
      <c r="F202" s="51">
        <f t="shared" si="48"/>
        <v>0</v>
      </c>
      <c r="G202" s="52">
        <f t="shared" si="49"/>
        <v>0.043193548387096777</v>
      </c>
      <c r="H202" s="53">
        <f t="shared" si="50"/>
        <v>0.056709677419354836</v>
      </c>
      <c r="I202" s="54">
        <f t="shared" si="47"/>
        <v>0</v>
      </c>
      <c r="J202" s="55">
        <f t="shared" si="35"/>
        <v>0.09990322580645161</v>
      </c>
      <c r="K202" s="56">
        <f t="shared" si="46"/>
        <v>0.00011674292112037965</v>
      </c>
      <c r="L202" s="57">
        <f t="shared" si="33"/>
        <v>0.042611166208938574</v>
      </c>
      <c r="M202" s="58"/>
      <c r="N202" s="59">
        <f t="shared" si="51"/>
        <v>-4.737388833791061</v>
      </c>
      <c r="O202" s="91">
        <v>65418211</v>
      </c>
      <c r="P202" s="26">
        <f>IF(O202&gt;0,AVERAGE($O$199:O202),0)</f>
        <v>65418211</v>
      </c>
      <c r="Q202" s="61">
        <v>0</v>
      </c>
      <c r="R202" s="61">
        <v>0</v>
      </c>
      <c r="S202" s="6"/>
    </row>
    <row r="203" spans="2:19" ht="12.75">
      <c r="B203" s="62">
        <f t="shared" si="32"/>
        <v>186</v>
      </c>
      <c r="C203" s="49">
        <v>41460</v>
      </c>
      <c r="D203" s="50">
        <v>20158483</v>
      </c>
      <c r="E203" s="25">
        <f>IF(D203&gt;0,AVERAGE(D$199:$D203),0)</f>
        <v>20157450.6</v>
      </c>
      <c r="F203" s="51">
        <f t="shared" si="48"/>
        <v>0</v>
      </c>
      <c r="G203" s="52">
        <f t="shared" si="49"/>
        <v>0.043193548387096777</v>
      </c>
      <c r="H203" s="53">
        <f t="shared" si="50"/>
        <v>0.056709677419354836</v>
      </c>
      <c r="I203" s="54">
        <f t="shared" si="47"/>
        <v>0</v>
      </c>
      <c r="J203" s="55">
        <f t="shared" si="35"/>
        <v>0.09990322580645161</v>
      </c>
      <c r="K203" s="56">
        <f t="shared" si="46"/>
        <v>0.00011674256901853929</v>
      </c>
      <c r="L203" s="57">
        <f t="shared" si="33"/>
        <v>0.04261103769176684</v>
      </c>
      <c r="M203" s="58"/>
      <c r="N203" s="59">
        <f t="shared" si="51"/>
        <v>-4.737388962308233</v>
      </c>
      <c r="O203" s="91">
        <v>65418211</v>
      </c>
      <c r="P203" s="26">
        <f>IF(O203&gt;0,AVERAGE($O$199:O203),0)</f>
        <v>65418211</v>
      </c>
      <c r="Q203" s="61">
        <v>0</v>
      </c>
      <c r="R203" s="61">
        <v>0</v>
      </c>
      <c r="S203" s="6"/>
    </row>
    <row r="204" spans="2:19" ht="12.75">
      <c r="B204" s="62">
        <f t="shared" si="32"/>
        <v>187</v>
      </c>
      <c r="C204" s="49">
        <v>41461</v>
      </c>
      <c r="D204" s="50">
        <v>20158999</v>
      </c>
      <c r="E204" s="25">
        <f>IF(D204&gt;0,AVERAGE(D$199:$D204),0)</f>
        <v>20157708.666666668</v>
      </c>
      <c r="F204" s="51">
        <f t="shared" si="48"/>
        <v>0</v>
      </c>
      <c r="G204" s="52">
        <f t="shared" si="49"/>
        <v>0.043193548387096777</v>
      </c>
      <c r="H204" s="53">
        <f t="shared" si="50"/>
        <v>0.056709677419354836</v>
      </c>
      <c r="I204" s="54">
        <f t="shared" si="47"/>
        <v>0</v>
      </c>
      <c r="J204" s="55">
        <f t="shared" si="35"/>
        <v>0.09990322580645161</v>
      </c>
      <c r="K204" s="56">
        <f t="shared" si="46"/>
        <v>0.00011674221696429595</v>
      </c>
      <c r="L204" s="57">
        <f t="shared" si="33"/>
        <v>0.04261090919196802</v>
      </c>
      <c r="M204" s="58"/>
      <c r="N204" s="59">
        <f t="shared" si="51"/>
        <v>-4.7373890908080325</v>
      </c>
      <c r="O204" s="91">
        <v>65418211</v>
      </c>
      <c r="P204" s="26">
        <f>IF(O204&gt;0,AVERAGE($O$199:O204),0)</f>
        <v>65418211</v>
      </c>
      <c r="Q204" s="61">
        <v>0</v>
      </c>
      <c r="R204" s="61">
        <v>0</v>
      </c>
      <c r="S204" s="6"/>
    </row>
    <row r="205" spans="2:19" ht="12.75">
      <c r="B205" s="62">
        <f t="shared" si="32"/>
        <v>188</v>
      </c>
      <c r="C205" s="49">
        <v>41462</v>
      </c>
      <c r="D205" s="50">
        <v>20159515</v>
      </c>
      <c r="E205" s="25">
        <f>IF(D205&gt;0,AVERAGE(D$199:$D205),0)</f>
        <v>20157966.714285713</v>
      </c>
      <c r="F205" s="51">
        <f t="shared" si="48"/>
        <v>0</v>
      </c>
      <c r="G205" s="52">
        <f t="shared" si="49"/>
        <v>0.043193548387096777</v>
      </c>
      <c r="H205" s="53">
        <f t="shared" si="50"/>
        <v>0.056709677419354836</v>
      </c>
      <c r="I205" s="54">
        <f t="shared" si="47"/>
        <v>0</v>
      </c>
      <c r="J205" s="55">
        <f t="shared" si="35"/>
        <v>0.09990322580645161</v>
      </c>
      <c r="K205" s="56">
        <f t="shared" si="46"/>
        <v>0.00011674186493816047</v>
      </c>
      <c r="L205" s="57">
        <f t="shared" si="33"/>
        <v>0.04261078070242857</v>
      </c>
      <c r="M205" s="58"/>
      <c r="N205" s="59">
        <f t="shared" si="51"/>
        <v>-4.7373892192975715</v>
      </c>
      <c r="O205" s="91">
        <v>65418211</v>
      </c>
      <c r="P205" s="26">
        <f>IF(O205&gt;0,AVERAGE($O$199:O205),0)</f>
        <v>65418211</v>
      </c>
      <c r="Q205" s="61">
        <v>0</v>
      </c>
      <c r="R205" s="61">
        <v>0</v>
      </c>
      <c r="S205" s="6"/>
    </row>
    <row r="206" spans="2:19" ht="12.75">
      <c r="B206" s="62">
        <f t="shared" si="32"/>
        <v>189</v>
      </c>
      <c r="C206" s="49">
        <v>41463</v>
      </c>
      <c r="D206" s="50">
        <v>20160031</v>
      </c>
      <c r="E206" s="25">
        <f>IF(D206&gt;0,AVERAGE(D$199:$D206),0)</f>
        <v>20158224.75</v>
      </c>
      <c r="F206" s="51">
        <f t="shared" si="48"/>
        <v>0</v>
      </c>
      <c r="G206" s="52">
        <f t="shared" si="49"/>
        <v>0.043193548387096777</v>
      </c>
      <c r="H206" s="53">
        <f t="shared" si="50"/>
        <v>0.056709677419354836</v>
      </c>
      <c r="I206" s="54">
        <f t="shared" si="47"/>
        <v>0</v>
      </c>
      <c r="J206" s="55">
        <f t="shared" si="35"/>
        <v>0.09990322580645161</v>
      </c>
      <c r="K206" s="56">
        <f t="shared" si="46"/>
        <v>0.00011674151293038821</v>
      </c>
      <c r="L206" s="57">
        <f t="shared" si="33"/>
        <v>0.0426106522195917</v>
      </c>
      <c r="M206" s="58"/>
      <c r="N206" s="59">
        <f t="shared" si="51"/>
        <v>-4.737389347780408</v>
      </c>
      <c r="O206" s="91">
        <v>65418211</v>
      </c>
      <c r="P206" s="26">
        <f>IF(O206&gt;0,AVERAGE($O$199:O206),0)</f>
        <v>65418211</v>
      </c>
      <c r="Q206" s="61">
        <v>0</v>
      </c>
      <c r="R206" s="61">
        <v>0</v>
      </c>
      <c r="S206" s="6"/>
    </row>
    <row r="207" spans="2:19" ht="12.75">
      <c r="B207" s="62">
        <f t="shared" si="32"/>
        <v>190</v>
      </c>
      <c r="C207" s="49">
        <v>41464</v>
      </c>
      <c r="D207" s="50">
        <v>20160547</v>
      </c>
      <c r="E207" s="25">
        <f>IF(D207&gt;0,AVERAGE(D$199:$D207),0)</f>
        <v>20158482.777777776</v>
      </c>
      <c r="F207" s="51">
        <f t="shared" si="48"/>
        <v>0</v>
      </c>
      <c r="G207" s="52">
        <f t="shared" si="49"/>
        <v>0.043193548387096777</v>
      </c>
      <c r="H207" s="53">
        <f t="shared" si="50"/>
        <v>0.056709677419354836</v>
      </c>
      <c r="I207" s="54">
        <f t="shared" si="47"/>
        <v>0</v>
      </c>
      <c r="J207" s="55">
        <f t="shared" si="35"/>
        <v>0.09990322580645161</v>
      </c>
      <c r="K207" s="56">
        <f t="shared" si="46"/>
        <v>0.00011674116093556548</v>
      </c>
      <c r="L207" s="57">
        <f t="shared" si="33"/>
        <v>0.0426105237414814</v>
      </c>
      <c r="M207" s="58"/>
      <c r="N207" s="59">
        <f t="shared" si="51"/>
        <v>-4.737389476258519</v>
      </c>
      <c r="O207" s="91">
        <v>65418211</v>
      </c>
      <c r="P207" s="26">
        <f>IF(O207&gt;0,AVERAGE($O$199:O207),0)</f>
        <v>65418211</v>
      </c>
      <c r="Q207" s="61">
        <v>0</v>
      </c>
      <c r="R207" s="61">
        <v>0</v>
      </c>
      <c r="S207" s="6"/>
    </row>
    <row r="208" spans="2:19" ht="12.75">
      <c r="B208" s="62">
        <f t="shared" si="32"/>
        <v>191</v>
      </c>
      <c r="C208" s="49">
        <v>41465</v>
      </c>
      <c r="D208" s="50">
        <v>20142023</v>
      </c>
      <c r="E208" s="25">
        <f>IF(D208&gt;0,AVERAGE(D$199:$D208),0)</f>
        <v>20156836.8</v>
      </c>
      <c r="F208" s="51">
        <f t="shared" si="48"/>
        <v>0</v>
      </c>
      <c r="G208" s="52">
        <f t="shared" si="49"/>
        <v>0.043193548387096777</v>
      </c>
      <c r="H208" s="53">
        <f t="shared" si="50"/>
        <v>0.056709677419354836</v>
      </c>
      <c r="I208" s="54">
        <f t="shared" si="47"/>
        <v>0</v>
      </c>
      <c r="J208" s="55">
        <f t="shared" si="35"/>
        <v>0.09990322580645161</v>
      </c>
      <c r="K208" s="56">
        <f t="shared" si="46"/>
        <v>0.00011674340637230892</v>
      </c>
      <c r="L208" s="57">
        <f t="shared" si="33"/>
        <v>0.04261134332589275</v>
      </c>
      <c r="M208" s="58"/>
      <c r="N208" s="59">
        <f t="shared" si="51"/>
        <v>-4.737388656674107</v>
      </c>
      <c r="O208" s="91">
        <v>65418211</v>
      </c>
      <c r="P208" s="26">
        <f>IF(O208&gt;0,AVERAGE($O$199:O208),0)</f>
        <v>65418211</v>
      </c>
      <c r="Q208" s="61">
        <v>0</v>
      </c>
      <c r="R208" s="61">
        <v>0</v>
      </c>
      <c r="S208" s="6"/>
    </row>
    <row r="209" spans="2:19" ht="12.75">
      <c r="B209" s="62">
        <f t="shared" si="32"/>
        <v>192</v>
      </c>
      <c r="C209" s="49">
        <v>41466</v>
      </c>
      <c r="D209" s="50">
        <v>20142539</v>
      </c>
      <c r="E209" s="25">
        <f>IF(D209&gt;0,AVERAGE(D$199:$D209),0)</f>
        <v>20155537</v>
      </c>
      <c r="F209" s="51">
        <f t="shared" si="48"/>
        <v>0</v>
      </c>
      <c r="G209" s="52">
        <f t="shared" si="49"/>
        <v>0.043193548387096777</v>
      </c>
      <c r="H209" s="53">
        <f t="shared" si="50"/>
        <v>0.056709677419354836</v>
      </c>
      <c r="I209" s="54">
        <f t="shared" si="47"/>
        <v>0</v>
      </c>
      <c r="J209" s="55">
        <f t="shared" si="35"/>
        <v>0.09990322580645161</v>
      </c>
      <c r="K209" s="56">
        <f t="shared" si="46"/>
        <v>0.00011674517961565924</v>
      </c>
      <c r="L209" s="57">
        <f t="shared" si="33"/>
        <v>0.04261199055971562</v>
      </c>
      <c r="M209" s="58"/>
      <c r="N209" s="59">
        <f t="shared" si="51"/>
        <v>-4.737388009440284</v>
      </c>
      <c r="O209" s="91">
        <v>65418211</v>
      </c>
      <c r="P209" s="26">
        <f>IF(O209&gt;0,AVERAGE($O$199:O209),0)</f>
        <v>65418211</v>
      </c>
      <c r="Q209" s="61">
        <v>0</v>
      </c>
      <c r="R209" s="61">
        <v>0</v>
      </c>
      <c r="S209" s="6"/>
    </row>
    <row r="210" spans="2:19" ht="12.75">
      <c r="B210" s="62">
        <f t="shared" si="32"/>
        <v>193</v>
      </c>
      <c r="C210" s="49">
        <v>41467</v>
      </c>
      <c r="D210" s="50">
        <v>20143056</v>
      </c>
      <c r="E210" s="25">
        <f>IF(D210&gt;0,AVERAGE(D$199:$D210),0)</f>
        <v>20154496.916666668</v>
      </c>
      <c r="F210" s="51">
        <f t="shared" si="48"/>
        <v>0</v>
      </c>
      <c r="G210" s="52">
        <f t="shared" si="49"/>
        <v>0.043193548387096777</v>
      </c>
      <c r="H210" s="53">
        <f t="shared" si="50"/>
        <v>0.056709677419354836</v>
      </c>
      <c r="I210" s="54">
        <f t="shared" si="47"/>
        <v>0</v>
      </c>
      <c r="J210" s="55">
        <f t="shared" si="35"/>
        <v>0.09990322580645161</v>
      </c>
      <c r="K210" s="56">
        <f t="shared" si="46"/>
        <v>0.00011674659858110421</v>
      </c>
      <c r="L210" s="57">
        <f t="shared" si="33"/>
        <v>0.04261250848210304</v>
      </c>
      <c r="M210" s="58"/>
      <c r="N210" s="59">
        <f t="shared" si="51"/>
        <v>-4.7373874915178975</v>
      </c>
      <c r="O210" s="91">
        <v>65418211</v>
      </c>
      <c r="P210" s="26">
        <f>IF(O210&gt;0,AVERAGE($O$199:O210),0)</f>
        <v>65418211</v>
      </c>
      <c r="Q210" s="61">
        <v>0</v>
      </c>
      <c r="R210" s="61">
        <v>0</v>
      </c>
      <c r="S210" s="6"/>
    </row>
    <row r="211" spans="2:19" ht="12.75">
      <c r="B211" s="62">
        <f aca="true" t="shared" si="52" ref="B211:B274">+B210+1</f>
        <v>194</v>
      </c>
      <c r="C211" s="49">
        <v>41468</v>
      </c>
      <c r="D211" s="50">
        <v>20143572</v>
      </c>
      <c r="E211" s="25">
        <f>IF(D211&gt;0,AVERAGE(D$199:$D211),0)</f>
        <v>20153656.53846154</v>
      </c>
      <c r="F211" s="51">
        <f t="shared" si="48"/>
        <v>0</v>
      </c>
      <c r="G211" s="52">
        <f t="shared" si="49"/>
        <v>0.043193548387096777</v>
      </c>
      <c r="H211" s="53">
        <f t="shared" si="50"/>
        <v>0.056709677419354836</v>
      </c>
      <c r="I211" s="54">
        <f t="shared" si="47"/>
        <v>0</v>
      </c>
      <c r="J211" s="55">
        <f t="shared" si="35"/>
        <v>0.09990322580645161</v>
      </c>
      <c r="K211" s="56">
        <f t="shared" si="46"/>
        <v>0.00011674774511792515</v>
      </c>
      <c r="L211" s="57">
        <f aca="true" t="shared" si="53" ref="L211:L274">+K211*365</f>
        <v>0.04261292696804268</v>
      </c>
      <c r="M211" s="58"/>
      <c r="N211" s="59">
        <f t="shared" si="51"/>
        <v>-4.737387073031957</v>
      </c>
      <c r="O211" s="91">
        <v>65418211</v>
      </c>
      <c r="P211" s="26">
        <f>IF(O211&gt;0,AVERAGE($O$199:O211),0)</f>
        <v>65418211</v>
      </c>
      <c r="Q211" s="61">
        <v>0</v>
      </c>
      <c r="R211" s="61">
        <v>0</v>
      </c>
      <c r="S211" s="6"/>
    </row>
    <row r="212" spans="2:19" ht="12.75">
      <c r="B212" s="62">
        <f t="shared" si="52"/>
        <v>195</v>
      </c>
      <c r="C212" s="49">
        <v>41469</v>
      </c>
      <c r="D212" s="50">
        <v>20144088</v>
      </c>
      <c r="E212" s="25">
        <f>IF(D212&gt;0,AVERAGE(D$199:$D212),0)</f>
        <v>20152973.07142857</v>
      </c>
      <c r="F212" s="51">
        <f t="shared" si="48"/>
        <v>0</v>
      </c>
      <c r="G212" s="52">
        <f t="shared" si="49"/>
        <v>0.043193548387096777</v>
      </c>
      <c r="H212" s="53">
        <f t="shared" si="50"/>
        <v>0.056709677419354836</v>
      </c>
      <c r="I212" s="54">
        <f t="shared" si="47"/>
        <v>0</v>
      </c>
      <c r="J212" s="55">
        <f t="shared" si="35"/>
        <v>0.09990322580645161</v>
      </c>
      <c r="K212" s="56">
        <f t="shared" si="46"/>
        <v>0.00011674867759578937</v>
      </c>
      <c r="L212" s="57">
        <f t="shared" si="53"/>
        <v>0.04261326732246312</v>
      </c>
      <c r="M212" s="58"/>
      <c r="N212" s="59">
        <f t="shared" si="51"/>
        <v>-4.737386732677537</v>
      </c>
      <c r="O212" s="91">
        <v>65418211</v>
      </c>
      <c r="P212" s="26">
        <f>IF(O212&gt;0,AVERAGE($O$199:O212),0)</f>
        <v>65418211</v>
      </c>
      <c r="Q212" s="61">
        <v>0</v>
      </c>
      <c r="R212" s="61">
        <v>0</v>
      </c>
      <c r="S212" s="6"/>
    </row>
    <row r="213" spans="2:19" ht="12.75">
      <c r="B213" s="62">
        <f t="shared" si="52"/>
        <v>196</v>
      </c>
      <c r="C213" s="49">
        <v>41470</v>
      </c>
      <c r="D213" s="50">
        <v>20144560</v>
      </c>
      <c r="E213" s="25">
        <f>IF(D213&gt;0,AVERAGE(D$199:$D213),0)</f>
        <v>20152412.2</v>
      </c>
      <c r="F213" s="51">
        <f t="shared" si="48"/>
        <v>0</v>
      </c>
      <c r="G213" s="52">
        <f t="shared" si="49"/>
        <v>0.043193548387096777</v>
      </c>
      <c r="H213" s="53">
        <f t="shared" si="50"/>
        <v>0.056709677419354836</v>
      </c>
      <c r="I213" s="54">
        <f t="shared" si="47"/>
        <v>0</v>
      </c>
      <c r="J213" s="55">
        <f t="shared" si="35"/>
        <v>0.09990322580645161</v>
      </c>
      <c r="K213" s="56">
        <f t="shared" si="46"/>
        <v>0.00011674944282333052</v>
      </c>
      <c r="L213" s="57">
        <f t="shared" si="53"/>
        <v>0.04261354663051564</v>
      </c>
      <c r="M213" s="58"/>
      <c r="N213" s="59">
        <f t="shared" si="51"/>
        <v>-4.737386453369485</v>
      </c>
      <c r="O213" s="91">
        <v>65418211</v>
      </c>
      <c r="P213" s="26">
        <f>IF(O213&gt;0,AVERAGE($O$199:O213),0)</f>
        <v>65418211</v>
      </c>
      <c r="Q213" s="61">
        <v>0</v>
      </c>
      <c r="R213" s="61">
        <v>0</v>
      </c>
      <c r="S213" s="6"/>
    </row>
    <row r="214" spans="2:19" ht="12.75">
      <c r="B214" s="62">
        <f t="shared" si="52"/>
        <v>197</v>
      </c>
      <c r="C214" s="49">
        <v>41471</v>
      </c>
      <c r="D214" s="50">
        <v>20145076</v>
      </c>
      <c r="E214" s="25">
        <f>IF(D214&gt;0,AVERAGE(D$199:$D214),0)</f>
        <v>20151953.6875</v>
      </c>
      <c r="F214" s="51">
        <f t="shared" si="48"/>
        <v>0</v>
      </c>
      <c r="G214" s="52">
        <f t="shared" si="49"/>
        <v>0.043193548387096777</v>
      </c>
      <c r="H214" s="53">
        <f t="shared" si="50"/>
        <v>0.056709677419354836</v>
      </c>
      <c r="I214" s="54">
        <f t="shared" si="47"/>
        <v>0</v>
      </c>
      <c r="J214" s="55">
        <f t="shared" si="35"/>
        <v>0.09990322580645161</v>
      </c>
      <c r="K214" s="56">
        <f t="shared" si="46"/>
        <v>0.00011675006840444398</v>
      </c>
      <c r="L214" s="57">
        <f t="shared" si="53"/>
        <v>0.04261377496762205</v>
      </c>
      <c r="M214" s="58"/>
      <c r="N214" s="59">
        <f t="shared" si="51"/>
        <v>-4.737386225032378</v>
      </c>
      <c r="O214" s="91">
        <v>65418211</v>
      </c>
      <c r="P214" s="26">
        <f>IF(O214&gt;0,AVERAGE($O$199:O214),0)</f>
        <v>65418211</v>
      </c>
      <c r="Q214" s="61">
        <v>0</v>
      </c>
      <c r="R214" s="61">
        <v>0</v>
      </c>
      <c r="S214" s="6"/>
    </row>
    <row r="215" spans="2:19" ht="12.75">
      <c r="B215" s="62">
        <f t="shared" si="52"/>
        <v>198</v>
      </c>
      <c r="C215" s="49">
        <v>41472</v>
      </c>
      <c r="D215" s="50">
        <v>20145592</v>
      </c>
      <c r="E215" s="25">
        <f>IF(D215&gt;0,AVERAGE(D$199:$D215),0)</f>
        <v>20151579.470588237</v>
      </c>
      <c r="F215" s="51">
        <f t="shared" si="48"/>
        <v>0</v>
      </c>
      <c r="G215" s="52">
        <f t="shared" si="49"/>
        <v>0.043193548387096777</v>
      </c>
      <c r="H215" s="53">
        <f t="shared" si="50"/>
        <v>0.056709677419354836</v>
      </c>
      <c r="I215" s="54">
        <f t="shared" si="47"/>
        <v>0</v>
      </c>
      <c r="J215" s="55">
        <f aca="true" t="shared" si="54" ref="J215:J278">SUM(F215:I215)</f>
        <v>0.09990322580645161</v>
      </c>
      <c r="K215" s="56">
        <f t="shared" si="46"/>
        <v>0.00011675057898007828</v>
      </c>
      <c r="L215" s="57">
        <f t="shared" si="53"/>
        <v>0.04261396132772857</v>
      </c>
      <c r="M215" s="58"/>
      <c r="N215" s="59">
        <f t="shared" si="51"/>
        <v>-4.7373860386722715</v>
      </c>
      <c r="O215" s="91">
        <v>65418211</v>
      </c>
      <c r="P215" s="26">
        <f>IF(O215&gt;0,AVERAGE($O$199:O215),0)</f>
        <v>65418211</v>
      </c>
      <c r="Q215" s="61">
        <v>0</v>
      </c>
      <c r="R215" s="61">
        <v>0</v>
      </c>
      <c r="S215" s="6"/>
    </row>
    <row r="216" spans="2:19" ht="12.75">
      <c r="B216" s="62">
        <f t="shared" si="52"/>
        <v>199</v>
      </c>
      <c r="C216" s="49">
        <v>41473</v>
      </c>
      <c r="D216" s="50">
        <v>20146108</v>
      </c>
      <c r="E216" s="25">
        <f>IF(D216&gt;0,AVERAGE(D$199:$D216),0)</f>
        <v>20151275.5</v>
      </c>
      <c r="F216" s="51">
        <f t="shared" si="48"/>
        <v>0</v>
      </c>
      <c r="G216" s="52">
        <f t="shared" si="49"/>
        <v>0.043193548387096777</v>
      </c>
      <c r="H216" s="53">
        <f t="shared" si="50"/>
        <v>0.056709677419354836</v>
      </c>
      <c r="I216" s="54">
        <f t="shared" si="47"/>
        <v>0</v>
      </c>
      <c r="J216" s="55">
        <f t="shared" si="54"/>
        <v>0.09990322580645161</v>
      </c>
      <c r="K216" s="56">
        <f t="shared" si="46"/>
        <v>0.00011675099371602705</v>
      </c>
      <c r="L216" s="57">
        <f t="shared" si="53"/>
        <v>0.04261411270634987</v>
      </c>
      <c r="M216" s="58"/>
      <c r="N216" s="59">
        <f t="shared" si="51"/>
        <v>-4.737385887293651</v>
      </c>
      <c r="O216" s="91">
        <v>65418211</v>
      </c>
      <c r="P216" s="26">
        <f>IF(O216&gt;0,AVERAGE($O$199:O216),0)</f>
        <v>65418211</v>
      </c>
      <c r="Q216" s="61">
        <v>0</v>
      </c>
      <c r="R216" s="61">
        <v>0</v>
      </c>
      <c r="S216" s="6"/>
    </row>
    <row r="217" spans="2:19" ht="12.75">
      <c r="B217" s="62">
        <f t="shared" si="52"/>
        <v>200</v>
      </c>
      <c r="C217" s="49">
        <v>41474</v>
      </c>
      <c r="D217" s="50">
        <v>20146624</v>
      </c>
      <c r="E217" s="25">
        <f>IF(D217&gt;0,AVERAGE(D$199:$D217),0)</f>
        <v>20151030.684210528</v>
      </c>
      <c r="F217" s="51">
        <f t="shared" si="48"/>
        <v>0</v>
      </c>
      <c r="G217" s="52">
        <f t="shared" si="49"/>
        <v>0.043193548387096777</v>
      </c>
      <c r="H217" s="53">
        <f t="shared" si="50"/>
        <v>0.056709677419354836</v>
      </c>
      <c r="I217" s="54">
        <f t="shared" si="47"/>
        <v>0</v>
      </c>
      <c r="J217" s="55">
        <f t="shared" si="54"/>
        <v>0.09990322580645161</v>
      </c>
      <c r="K217" s="56">
        <f t="shared" si="46"/>
        <v>0.00011675132774360676</v>
      </c>
      <c r="L217" s="57">
        <f t="shared" si="53"/>
        <v>0.04261423462641647</v>
      </c>
      <c r="M217" s="58"/>
      <c r="N217" s="59">
        <f t="shared" si="51"/>
        <v>-4.737385765373584</v>
      </c>
      <c r="O217" s="91">
        <v>65418211</v>
      </c>
      <c r="P217" s="26">
        <f>IF(O217&gt;0,AVERAGE($O$199:O217),0)</f>
        <v>65418211</v>
      </c>
      <c r="Q217" s="61">
        <v>0</v>
      </c>
      <c r="R217" s="61">
        <v>0</v>
      </c>
      <c r="S217" s="6"/>
    </row>
    <row r="218" spans="2:19" ht="12.75">
      <c r="B218" s="62">
        <f t="shared" si="52"/>
        <v>201</v>
      </c>
      <c r="C218" s="49">
        <v>41475</v>
      </c>
      <c r="D218" s="50">
        <v>20147141</v>
      </c>
      <c r="E218" s="25">
        <f>IF(D218&gt;0,AVERAGE(D$199:$D218),0)</f>
        <v>20150836.2</v>
      </c>
      <c r="F218" s="51">
        <f t="shared" si="48"/>
        <v>0</v>
      </c>
      <c r="G218" s="52">
        <f t="shared" si="49"/>
        <v>0.043193548387096777</v>
      </c>
      <c r="H218" s="53">
        <f t="shared" si="50"/>
        <v>0.056709677419354836</v>
      </c>
      <c r="I218" s="54">
        <f t="shared" si="47"/>
        <v>0</v>
      </c>
      <c r="J218" s="55">
        <f t="shared" si="54"/>
        <v>0.09990322580645161</v>
      </c>
      <c r="K218" s="56">
        <f t="shared" si="46"/>
        <v>0.00011675159309995404</v>
      </c>
      <c r="L218" s="57">
        <f t="shared" si="53"/>
        <v>0.04261433148148323</v>
      </c>
      <c r="M218" s="58"/>
      <c r="N218" s="59">
        <f t="shared" si="51"/>
        <v>-4.737385668518517</v>
      </c>
      <c r="O218" s="91">
        <v>65418211</v>
      </c>
      <c r="P218" s="26">
        <f>IF(O218&gt;0,AVERAGE($O$199:O218),0)</f>
        <v>65418211</v>
      </c>
      <c r="Q218" s="61">
        <v>0</v>
      </c>
      <c r="R218" s="61">
        <v>0</v>
      </c>
      <c r="S218" s="6"/>
    </row>
    <row r="219" spans="2:19" ht="12.75">
      <c r="B219" s="62">
        <f t="shared" si="52"/>
        <v>202</v>
      </c>
      <c r="C219" s="49">
        <v>41476</v>
      </c>
      <c r="D219" s="50">
        <v>20147657</v>
      </c>
      <c r="E219" s="25">
        <f>IF(D219&gt;0,AVERAGE(D$199:$D219),0)</f>
        <v>20150684.80952381</v>
      </c>
      <c r="F219" s="51">
        <f t="shared" si="48"/>
        <v>0</v>
      </c>
      <c r="G219" s="52">
        <f t="shared" si="49"/>
        <v>0.043193548387096777</v>
      </c>
      <c r="H219" s="53">
        <f t="shared" si="50"/>
        <v>0.056709677419354836</v>
      </c>
      <c r="I219" s="54">
        <f t="shared" si="47"/>
        <v>0</v>
      </c>
      <c r="J219" s="55">
        <f t="shared" si="54"/>
        <v>0.09990322580645161</v>
      </c>
      <c r="K219" s="56">
        <f t="shared" si="46"/>
        <v>0.00011675179965958191</v>
      </c>
      <c r="L219" s="57">
        <f t="shared" si="53"/>
        <v>0.0426144068757474</v>
      </c>
      <c r="M219" s="58"/>
      <c r="N219" s="59">
        <f t="shared" si="51"/>
        <v>-4.737385593124253</v>
      </c>
      <c r="O219" s="91">
        <v>65418211</v>
      </c>
      <c r="P219" s="26">
        <f>IF(O219&gt;0,AVERAGE($O$199:O219),0)</f>
        <v>65418211</v>
      </c>
      <c r="Q219" s="61">
        <v>0</v>
      </c>
      <c r="R219" s="61">
        <v>0</v>
      </c>
      <c r="S219" s="6"/>
    </row>
    <row r="220" spans="2:19" ht="12.75">
      <c r="B220" s="62">
        <f t="shared" si="52"/>
        <v>203</v>
      </c>
      <c r="C220" s="49">
        <v>41477</v>
      </c>
      <c r="D220" s="50">
        <v>20148173</v>
      </c>
      <c r="E220" s="25">
        <f>IF(D220&gt;0,AVERAGE(D$199:$D220),0)</f>
        <v>20150570.636363637</v>
      </c>
      <c r="F220" s="51">
        <f t="shared" si="48"/>
        <v>0</v>
      </c>
      <c r="G220" s="52">
        <f t="shared" si="49"/>
        <v>0.043193548387096777</v>
      </c>
      <c r="H220" s="53">
        <f t="shared" si="50"/>
        <v>0.056709677419354836</v>
      </c>
      <c r="I220" s="54">
        <f t="shared" si="47"/>
        <v>0</v>
      </c>
      <c r="J220" s="55">
        <f t="shared" si="54"/>
        <v>0.09990322580645161</v>
      </c>
      <c r="K220" s="56">
        <f t="shared" si="46"/>
        <v>0.00011675195543978196</v>
      </c>
      <c r="L220" s="57">
        <f t="shared" si="53"/>
        <v>0.042614463735520414</v>
      </c>
      <c r="M220" s="58"/>
      <c r="N220" s="59">
        <f t="shared" si="51"/>
        <v>-4.73738553626448</v>
      </c>
      <c r="O220" s="91">
        <v>65418211</v>
      </c>
      <c r="P220" s="26">
        <f>IF(O220&gt;0,AVERAGE($O$199:O220),0)</f>
        <v>65418211</v>
      </c>
      <c r="Q220" s="61">
        <v>0</v>
      </c>
      <c r="R220" s="61">
        <v>0</v>
      </c>
      <c r="S220" s="6"/>
    </row>
    <row r="221" spans="2:19" ht="12.75">
      <c r="B221" s="62">
        <f t="shared" si="52"/>
        <v>204</v>
      </c>
      <c r="C221" s="49">
        <v>41478</v>
      </c>
      <c r="D221" s="50">
        <v>20148689</v>
      </c>
      <c r="E221" s="25">
        <f>IF(D221&gt;0,AVERAGE(D$199:$D221),0)</f>
        <v>20150488.826086957</v>
      </c>
      <c r="F221" s="51">
        <f t="shared" si="48"/>
        <v>0</v>
      </c>
      <c r="G221" s="52">
        <f t="shared" si="49"/>
        <v>0.043193548387096777</v>
      </c>
      <c r="H221" s="53">
        <f t="shared" si="50"/>
        <v>0.056709677419354836</v>
      </c>
      <c r="I221" s="54">
        <f t="shared" si="47"/>
        <v>0</v>
      </c>
      <c r="J221" s="55">
        <f t="shared" si="54"/>
        <v>0.09990322580645161</v>
      </c>
      <c r="K221" s="56">
        <f t="shared" si="46"/>
        <v>0.00011675206706365608</v>
      </c>
      <c r="L221" s="57">
        <f>+K221*365</f>
        <v>0.04261450447823447</v>
      </c>
      <c r="M221" s="58"/>
      <c r="N221" s="59">
        <f t="shared" si="51"/>
        <v>-4.737385495521766</v>
      </c>
      <c r="O221" s="91">
        <v>65418211</v>
      </c>
      <c r="P221" s="26">
        <f>IF(O221&gt;0,AVERAGE($O$199:O221),0)</f>
        <v>65418211</v>
      </c>
      <c r="Q221" s="61">
        <v>0</v>
      </c>
      <c r="R221" s="61">
        <v>0</v>
      </c>
      <c r="S221" s="6"/>
    </row>
    <row r="222" spans="2:19" ht="12.75">
      <c r="B222" s="62">
        <f t="shared" si="52"/>
        <v>205</v>
      </c>
      <c r="C222" s="49">
        <v>41479</v>
      </c>
      <c r="D222" s="50">
        <v>20165205</v>
      </c>
      <c r="E222" s="25">
        <f>IF(D222&gt;0,AVERAGE(D$199:$D222),0)</f>
        <v>20151102</v>
      </c>
      <c r="F222" s="51">
        <f t="shared" si="48"/>
        <v>0</v>
      </c>
      <c r="G222" s="52">
        <f t="shared" si="49"/>
        <v>0.043193548387096777</v>
      </c>
      <c r="H222" s="53">
        <f t="shared" si="50"/>
        <v>0.056709677419354836</v>
      </c>
      <c r="I222" s="54">
        <f t="shared" si="47"/>
        <v>0</v>
      </c>
      <c r="J222" s="55">
        <f t="shared" si="54"/>
        <v>0.09990322580645161</v>
      </c>
      <c r="K222" s="56">
        <f t="shared" si="46"/>
        <v>0.00011675123043987933</v>
      </c>
      <c r="L222" s="57">
        <f t="shared" si="53"/>
        <v>0.04261419911055596</v>
      </c>
      <c r="M222" s="58"/>
      <c r="N222" s="59">
        <f>+L222-$C$9</f>
        <v>-4.737385800889444</v>
      </c>
      <c r="O222" s="91">
        <v>65418211</v>
      </c>
      <c r="P222" s="26">
        <f>IF(O222&gt;0,AVERAGE($O$199:O222),0)</f>
        <v>65418211</v>
      </c>
      <c r="Q222" s="61">
        <v>0</v>
      </c>
      <c r="R222" s="61">
        <v>0</v>
      </c>
      <c r="S222" s="6"/>
    </row>
    <row r="223" spans="2:19" ht="12.75">
      <c r="B223" s="62">
        <f t="shared" si="52"/>
        <v>206</v>
      </c>
      <c r="C223" s="49">
        <v>41480</v>
      </c>
      <c r="D223" s="50">
        <v>20165691</v>
      </c>
      <c r="E223" s="25">
        <f>IF(D223&gt;0,AVERAGE(D$199:$D223),0)</f>
        <v>20151685.56</v>
      </c>
      <c r="F223" s="51">
        <f t="shared" si="48"/>
        <v>0</v>
      </c>
      <c r="G223" s="52">
        <f t="shared" si="49"/>
        <v>0.043193548387096777</v>
      </c>
      <c r="H223" s="53">
        <f t="shared" si="50"/>
        <v>0.056709677419354836</v>
      </c>
      <c r="I223" s="54">
        <f t="shared" si="47"/>
        <v>0</v>
      </c>
      <c r="J223" s="55">
        <f t="shared" si="54"/>
        <v>0.09990322580645161</v>
      </c>
      <c r="K223" s="56">
        <f t="shared" si="46"/>
        <v>0.00011675043423290963</v>
      </c>
      <c r="L223" s="57">
        <f t="shared" si="53"/>
        <v>0.042613908495012016</v>
      </c>
      <c r="M223" s="58"/>
      <c r="N223" s="59">
        <f t="shared" si="51"/>
        <v>-4.737386091504988</v>
      </c>
      <c r="O223" s="91">
        <v>65418211</v>
      </c>
      <c r="P223" s="26">
        <f>IF(O223&gt;0,AVERAGE($O$199:O223),0)</f>
        <v>65418211</v>
      </c>
      <c r="Q223" s="61">
        <v>0</v>
      </c>
      <c r="R223" s="61">
        <v>0</v>
      </c>
      <c r="S223" s="6"/>
    </row>
    <row r="224" spans="2:19" ht="12.75">
      <c r="B224" s="62">
        <f t="shared" si="52"/>
        <v>207</v>
      </c>
      <c r="C224" s="49">
        <v>41481</v>
      </c>
      <c r="D224" s="50">
        <v>20166207</v>
      </c>
      <c r="E224" s="25">
        <f>IF(D224&gt;0,AVERAGE(D$199:$D224),0)</f>
        <v>20152244.076923076</v>
      </c>
      <c r="F224" s="51">
        <f t="shared" si="48"/>
        <v>0</v>
      </c>
      <c r="G224" s="52">
        <f t="shared" si="49"/>
        <v>0.043193548387096777</v>
      </c>
      <c r="H224" s="53">
        <f t="shared" si="50"/>
        <v>0.056709677419354836</v>
      </c>
      <c r="I224" s="54">
        <f t="shared" si="47"/>
        <v>0</v>
      </c>
      <c r="J224" s="55">
        <f t="shared" si="54"/>
        <v>0.09990322580645161</v>
      </c>
      <c r="K224" s="56">
        <f t="shared" si="46"/>
        <v>0.0001167496722047863</v>
      </c>
      <c r="L224" s="57">
        <f t="shared" si="53"/>
        <v>0.042613630354747</v>
      </c>
      <c r="M224" s="58"/>
      <c r="N224" s="59">
        <f t="shared" si="51"/>
        <v>-4.737386369645253</v>
      </c>
      <c r="O224" s="91">
        <v>65418211</v>
      </c>
      <c r="P224" s="26">
        <f>IF(O224&gt;0,AVERAGE($O$199:O224),0)</f>
        <v>65418211</v>
      </c>
      <c r="Q224" s="61">
        <v>0</v>
      </c>
      <c r="R224" s="61">
        <v>0</v>
      </c>
      <c r="S224" s="6"/>
    </row>
    <row r="225" spans="2:19" ht="12.75">
      <c r="B225" s="62">
        <f t="shared" si="52"/>
        <v>208</v>
      </c>
      <c r="C225" s="49">
        <v>41482</v>
      </c>
      <c r="D225" s="50">
        <v>20166723</v>
      </c>
      <c r="E225" s="25">
        <f>IF(D225&gt;0,AVERAGE(D$199:$D225),0)</f>
        <v>20152780.333333332</v>
      </c>
      <c r="F225" s="51">
        <f t="shared" si="48"/>
        <v>0</v>
      </c>
      <c r="G225" s="52">
        <f t="shared" si="49"/>
        <v>0.043193548387096777</v>
      </c>
      <c r="H225" s="53">
        <f t="shared" si="50"/>
        <v>0.056709677419354836</v>
      </c>
      <c r="I225" s="54">
        <f t="shared" si="47"/>
        <v>0</v>
      </c>
      <c r="J225" s="55">
        <f t="shared" si="54"/>
        <v>0.09990322580645161</v>
      </c>
      <c r="K225" s="56">
        <f t="shared" si="46"/>
        <v>0.0001167489405577744</v>
      </c>
      <c r="L225" s="57">
        <f t="shared" si="53"/>
        <v>0.042613363303587656</v>
      </c>
      <c r="M225" s="58"/>
      <c r="N225" s="59">
        <f t="shared" si="51"/>
        <v>-4.737386636696413</v>
      </c>
      <c r="O225" s="91">
        <v>65418211</v>
      </c>
      <c r="P225" s="26">
        <f>IF(O225&gt;0,AVERAGE($O$199:O225),0)</f>
        <v>65418211</v>
      </c>
      <c r="Q225" s="61">
        <v>0</v>
      </c>
      <c r="R225" s="61">
        <v>0</v>
      </c>
      <c r="S225" s="6"/>
    </row>
    <row r="226" spans="2:19" ht="12.75">
      <c r="B226" s="62">
        <f t="shared" si="52"/>
        <v>209</v>
      </c>
      <c r="C226" s="49">
        <v>41483</v>
      </c>
      <c r="D226" s="50">
        <v>20167240</v>
      </c>
      <c r="E226" s="25">
        <f>IF(D226&gt;0,AVERAGE(D$199:$D226),0)</f>
        <v>20153296.75</v>
      </c>
      <c r="F226" s="51">
        <f t="shared" si="48"/>
        <v>0</v>
      </c>
      <c r="G226" s="52">
        <f t="shared" si="49"/>
        <v>0.043193548387096777</v>
      </c>
      <c r="H226" s="53">
        <f t="shared" si="50"/>
        <v>0.056709677419354836</v>
      </c>
      <c r="I226" s="54">
        <f t="shared" si="47"/>
        <v>0</v>
      </c>
      <c r="J226" s="55">
        <f t="shared" si="54"/>
        <v>0.09990322580645161</v>
      </c>
      <c r="K226" s="56">
        <f t="shared" si="46"/>
        <v>0.00011674823598799053</v>
      </c>
      <c r="L226" s="57">
        <f t="shared" si="53"/>
        <v>0.042613106135616544</v>
      </c>
      <c r="M226" s="58"/>
      <c r="N226" s="59">
        <f t="shared" si="51"/>
        <v>-4.737386893864383</v>
      </c>
      <c r="O226" s="91">
        <v>65418211</v>
      </c>
      <c r="P226" s="26">
        <f>IF(O226&gt;0,AVERAGE($O$199:O226),0)</f>
        <v>65418211</v>
      </c>
      <c r="Q226" s="61">
        <v>0</v>
      </c>
      <c r="R226" s="61">
        <v>0</v>
      </c>
      <c r="S226" s="6"/>
    </row>
    <row r="227" spans="2:19" ht="12.75">
      <c r="B227" s="62">
        <f t="shared" si="52"/>
        <v>210</v>
      </c>
      <c r="C227" s="49">
        <v>41484</v>
      </c>
      <c r="D227" s="50">
        <v>20167756</v>
      </c>
      <c r="E227" s="25">
        <f>IF(D227&gt;0,AVERAGE(D$199:$D227),0)</f>
        <v>20153795.344827585</v>
      </c>
      <c r="F227" s="51">
        <f t="shared" si="48"/>
        <v>0</v>
      </c>
      <c r="G227" s="52">
        <f t="shared" si="49"/>
        <v>0.043193548387096777</v>
      </c>
      <c r="H227" s="53">
        <f t="shared" si="50"/>
        <v>0.056709677419354836</v>
      </c>
      <c r="I227" s="54">
        <f t="shared" si="47"/>
        <v>0</v>
      </c>
      <c r="J227" s="55">
        <f t="shared" si="54"/>
        <v>0.09990322580645161</v>
      </c>
      <c r="K227" s="56">
        <f t="shared" si="46"/>
        <v>0.00011674755574138794</v>
      </c>
      <c r="L227" s="57">
        <f t="shared" si="53"/>
        <v>0.042612857845606596</v>
      </c>
      <c r="M227" s="58"/>
      <c r="N227" s="59">
        <f t="shared" si="51"/>
        <v>-4.737387142154394</v>
      </c>
      <c r="O227" s="91">
        <v>65418211</v>
      </c>
      <c r="P227" s="26">
        <f>IF(O227&gt;0,AVERAGE($O$199:O227),0)</f>
        <v>65418211</v>
      </c>
      <c r="Q227" s="61">
        <v>0</v>
      </c>
      <c r="R227" s="61">
        <v>0</v>
      </c>
      <c r="S227" s="6"/>
    </row>
    <row r="228" spans="2:19" ht="12.75">
      <c r="B228" s="62">
        <f t="shared" si="52"/>
        <v>211</v>
      </c>
      <c r="C228" s="49">
        <v>41485</v>
      </c>
      <c r="D228" s="50">
        <v>20168265</v>
      </c>
      <c r="E228" s="25">
        <f>IF(D228&gt;0,AVERAGE(D$199:$D228),0)</f>
        <v>20154277.666666668</v>
      </c>
      <c r="F228" s="51">
        <f t="shared" si="48"/>
        <v>0</v>
      </c>
      <c r="G228" s="52">
        <f t="shared" si="49"/>
        <v>0.043193548387096777</v>
      </c>
      <c r="H228" s="53">
        <f t="shared" si="50"/>
        <v>0.056709677419354836</v>
      </c>
      <c r="I228" s="54">
        <f t="shared" si="47"/>
        <v>0</v>
      </c>
      <c r="J228" s="55">
        <f t="shared" si="54"/>
        <v>0.09990322580645161</v>
      </c>
      <c r="K228" s="56">
        <f t="shared" si="46"/>
        <v>0.00011674689770401319</v>
      </c>
      <c r="L228" s="57">
        <f t="shared" si="53"/>
        <v>0.042612617661964815</v>
      </c>
      <c r="M228" s="58"/>
      <c r="N228" s="59">
        <f t="shared" si="51"/>
        <v>-4.737387382338035</v>
      </c>
      <c r="O228" s="91">
        <v>65418211</v>
      </c>
      <c r="P228" s="26">
        <f>IF(O228&gt;0,AVERAGE($O$199:O228),0)</f>
        <v>65418211</v>
      </c>
      <c r="Q228" s="61">
        <v>0</v>
      </c>
      <c r="R228" s="61">
        <v>0</v>
      </c>
      <c r="S228" s="6"/>
    </row>
    <row r="229" spans="2:19" ht="12.75">
      <c r="B229" s="62">
        <f t="shared" si="52"/>
        <v>212</v>
      </c>
      <c r="C229" s="49">
        <v>41486</v>
      </c>
      <c r="D229" s="50">
        <v>20168744</v>
      </c>
      <c r="E229" s="25">
        <f>IF(D229&gt;0,AVERAGE(D$199:$D229),0)</f>
        <v>20154744.322580647</v>
      </c>
      <c r="F229" s="51">
        <f t="shared" si="48"/>
        <v>0</v>
      </c>
      <c r="G229" s="52">
        <f t="shared" si="49"/>
        <v>0.043193548387096777</v>
      </c>
      <c r="H229" s="53">
        <f t="shared" si="50"/>
        <v>0.056709677419354836</v>
      </c>
      <c r="I229" s="54">
        <f t="shared" si="47"/>
        <v>0</v>
      </c>
      <c r="J229" s="55">
        <f t="shared" si="54"/>
        <v>0.09990322580645161</v>
      </c>
      <c r="K229" s="56">
        <f t="shared" si="46"/>
        <v>0.00011674626104690527</v>
      </c>
      <c r="L229" s="57">
        <f t="shared" si="53"/>
        <v>0.04261238528212042</v>
      </c>
      <c r="M229" s="58"/>
      <c r="N229" s="59">
        <f t="shared" si="51"/>
        <v>-4.73738761471788</v>
      </c>
      <c r="O229" s="91">
        <v>65418211</v>
      </c>
      <c r="P229" s="26">
        <f>IF(O229&gt;0,AVERAGE($O$199:O229),0)</f>
        <v>65418211</v>
      </c>
      <c r="Q229" s="61">
        <v>0</v>
      </c>
      <c r="R229" s="61">
        <v>0</v>
      </c>
      <c r="S229" s="6"/>
    </row>
    <row r="230" spans="2:19" ht="12.75">
      <c r="B230" s="62">
        <f t="shared" si="52"/>
        <v>213</v>
      </c>
      <c r="C230" s="49">
        <v>41487</v>
      </c>
      <c r="D230" s="50">
        <v>20169261</v>
      </c>
      <c r="E230" s="25">
        <f>IF(D230&gt;0,AVERAGE(D$199:$D230),0)</f>
        <v>20155197.96875</v>
      </c>
      <c r="F230" s="51">
        <f aca="true" t="shared" si="55" ref="F230:F260">+$K$10/31</f>
        <v>0.08240715641095149</v>
      </c>
      <c r="G230" s="52">
        <f aca="true" t="shared" si="56" ref="G230:G260">+$G$10/31</f>
        <v>0.03196774193548387</v>
      </c>
      <c r="H230" s="53">
        <f>+$H$10/31+M230</f>
        <v>0.057225806451612904</v>
      </c>
      <c r="I230" s="54">
        <f aca="true" t="shared" si="57" ref="I230:I260">+$I$10/31</f>
        <v>0</v>
      </c>
      <c r="J230" s="55">
        <f t="shared" si="54"/>
        <v>0.17160070479804826</v>
      </c>
      <c r="K230" s="56">
        <f>+J230/((E230+P230)/1000)*100</f>
        <v>0.00020053040642650338</v>
      </c>
      <c r="L230" s="57">
        <f>+K230*365</f>
        <v>0.07319359834567374</v>
      </c>
      <c r="M230" s="58"/>
      <c r="N230" s="59">
        <f>+L230-$C$9</f>
        <v>-4.706806401654326</v>
      </c>
      <c r="O230" s="91">
        <v>65418211</v>
      </c>
      <c r="P230" s="26">
        <f>IF(O230&gt;0,AVERAGE($O$199:O230),0)</f>
        <v>65418211</v>
      </c>
      <c r="Q230" s="61">
        <v>0</v>
      </c>
      <c r="R230" s="61">
        <v>0</v>
      </c>
      <c r="S230" s="6"/>
    </row>
    <row r="231" spans="2:19" ht="12.75">
      <c r="B231" s="62">
        <f t="shared" si="52"/>
        <v>214</v>
      </c>
      <c r="C231" s="49">
        <v>41488</v>
      </c>
      <c r="D231" s="50">
        <v>20169778</v>
      </c>
      <c r="E231" s="25">
        <f>IF(D231&gt;0,AVERAGE(D$199:$D231),0)</f>
        <v>20155639.78787879</v>
      </c>
      <c r="F231" s="51">
        <f t="shared" si="55"/>
        <v>0.08240715641095149</v>
      </c>
      <c r="G231" s="52">
        <f t="shared" si="56"/>
        <v>0.03196774193548387</v>
      </c>
      <c r="H231" s="53">
        <f aca="true" t="shared" si="58" ref="H231:H260">+$H$10/31+M231</f>
        <v>0.057225806451612904</v>
      </c>
      <c r="I231" s="54">
        <f t="shared" si="57"/>
        <v>0</v>
      </c>
      <c r="J231" s="55">
        <f t="shared" si="54"/>
        <v>0.17160070479804826</v>
      </c>
      <c r="K231" s="56">
        <f t="shared" si="46"/>
        <v>0.00020052937108488154</v>
      </c>
      <c r="L231" s="57">
        <f t="shared" si="53"/>
        <v>0.07319322044598175</v>
      </c>
      <c r="M231" s="58"/>
      <c r="N231" s="59">
        <f t="shared" si="51"/>
        <v>-4.706806779554018</v>
      </c>
      <c r="O231" s="91">
        <v>65418211</v>
      </c>
      <c r="P231" s="26">
        <f>IF(O231&gt;0,AVERAGE($O$199:O231),0)</f>
        <v>65418211</v>
      </c>
      <c r="Q231" s="61">
        <v>0</v>
      </c>
      <c r="R231" s="61">
        <v>0</v>
      </c>
      <c r="S231" s="6"/>
    </row>
    <row r="232" spans="2:19" ht="12.75">
      <c r="B232" s="62">
        <f t="shared" si="52"/>
        <v>215</v>
      </c>
      <c r="C232" s="49">
        <v>41489</v>
      </c>
      <c r="D232" s="50">
        <v>20170294</v>
      </c>
      <c r="E232" s="25">
        <f>IF(D232&gt;0,AVERAGE(D$199:$D232),0)</f>
        <v>20156070.79411765</v>
      </c>
      <c r="F232" s="51">
        <f t="shared" si="55"/>
        <v>0.08240715641095149</v>
      </c>
      <c r="G232" s="52">
        <f t="shared" si="56"/>
        <v>0.03196774193548387</v>
      </c>
      <c r="H232" s="53">
        <f t="shared" si="58"/>
        <v>0.057225806451612904</v>
      </c>
      <c r="I232" s="54">
        <f t="shared" si="57"/>
        <v>0</v>
      </c>
      <c r="J232" s="55">
        <f t="shared" si="54"/>
        <v>0.17160070479804826</v>
      </c>
      <c r="K232" s="56">
        <f t="shared" si="46"/>
        <v>0.00020052836109206356</v>
      </c>
      <c r="L232" s="57">
        <f t="shared" si="53"/>
        <v>0.0731928517986032</v>
      </c>
      <c r="M232" s="58"/>
      <c r="N232" s="59">
        <f t="shared" si="51"/>
        <v>-4.706807148201397</v>
      </c>
      <c r="O232" s="91">
        <v>65418211</v>
      </c>
      <c r="P232" s="26">
        <f>IF(O232&gt;0,AVERAGE($O$199:O232),0)</f>
        <v>65418211</v>
      </c>
      <c r="Q232" s="61">
        <v>0</v>
      </c>
      <c r="R232" s="61">
        <v>0</v>
      </c>
      <c r="S232" s="6"/>
    </row>
    <row r="233" spans="2:19" ht="12.75">
      <c r="B233" s="62">
        <f t="shared" si="52"/>
        <v>216</v>
      </c>
      <c r="C233" s="49">
        <v>41490</v>
      </c>
      <c r="D233" s="50">
        <v>20170810</v>
      </c>
      <c r="E233" s="25">
        <f>IF(D233&gt;0,AVERAGE(D$199:$D233),0)</f>
        <v>20156491.914285716</v>
      </c>
      <c r="F233" s="51">
        <f t="shared" si="55"/>
        <v>0.08240715641095149</v>
      </c>
      <c r="G233" s="52">
        <f t="shared" si="56"/>
        <v>0.03196774193548387</v>
      </c>
      <c r="H233" s="53">
        <f t="shared" si="58"/>
        <v>0.057225806451612904</v>
      </c>
      <c r="I233" s="54">
        <f t="shared" si="57"/>
        <v>0</v>
      </c>
      <c r="J233" s="55">
        <f t="shared" si="54"/>
        <v>0.17160070479804826</v>
      </c>
      <c r="K233" s="56">
        <f t="shared" si="46"/>
        <v>0.00020052737427546648</v>
      </c>
      <c r="L233" s="57">
        <f t="shared" si="53"/>
        <v>0.07319249161054527</v>
      </c>
      <c r="M233" s="58"/>
      <c r="N233" s="59">
        <f t="shared" si="51"/>
        <v>-4.706807508389455</v>
      </c>
      <c r="O233" s="91">
        <v>65418211</v>
      </c>
      <c r="P233" s="26">
        <f>IF(O233&gt;0,AVERAGE($O$199:O233),0)</f>
        <v>65418211</v>
      </c>
      <c r="Q233" s="61">
        <v>0</v>
      </c>
      <c r="R233" s="61">
        <v>0</v>
      </c>
      <c r="S233" s="6"/>
    </row>
    <row r="234" spans="2:19" ht="12.75">
      <c r="B234" s="62">
        <f t="shared" si="52"/>
        <v>217</v>
      </c>
      <c r="C234" s="49">
        <v>41491</v>
      </c>
      <c r="D234" s="50">
        <v>20155327</v>
      </c>
      <c r="E234" s="25">
        <f>IF(D234&gt;0,AVERAGE(D$199:$D234),0)</f>
        <v>20156459.555555556</v>
      </c>
      <c r="F234" s="51">
        <f t="shared" si="55"/>
        <v>0.08240715641095149</v>
      </c>
      <c r="G234" s="52">
        <f t="shared" si="56"/>
        <v>0.03196774193548387</v>
      </c>
      <c r="H234" s="53">
        <f t="shared" si="58"/>
        <v>0.057225806451612904</v>
      </c>
      <c r="I234" s="54">
        <f t="shared" si="57"/>
        <v>0</v>
      </c>
      <c r="J234" s="55">
        <f t="shared" si="54"/>
        <v>0.17160070479804826</v>
      </c>
      <c r="K234" s="56">
        <f t="shared" si="46"/>
        <v>0.00020052745010177295</v>
      </c>
      <c r="L234" s="57">
        <f t="shared" si="53"/>
        <v>0.07319251928714712</v>
      </c>
      <c r="M234" s="58"/>
      <c r="N234" s="59">
        <f t="shared" si="51"/>
        <v>-4.706807480712853</v>
      </c>
      <c r="O234" s="91">
        <v>65418211</v>
      </c>
      <c r="P234" s="26">
        <f>IF(O234&gt;0,AVERAGE($O$199:O234),0)</f>
        <v>65418211</v>
      </c>
      <c r="Q234" s="61">
        <v>0</v>
      </c>
      <c r="R234" s="61">
        <v>0</v>
      </c>
      <c r="S234" s="6"/>
    </row>
    <row r="235" spans="2:19" ht="12.75">
      <c r="B235" s="62">
        <f t="shared" si="52"/>
        <v>218</v>
      </c>
      <c r="C235" s="49">
        <v>41492</v>
      </c>
      <c r="D235" s="50">
        <v>20155842</v>
      </c>
      <c r="E235" s="25">
        <f>IF(D235&gt;0,AVERAGE(D$199:$D235),0)</f>
        <v>20156442.864864863</v>
      </c>
      <c r="F235" s="51">
        <f t="shared" si="55"/>
        <v>0.08240715641095149</v>
      </c>
      <c r="G235" s="52">
        <f t="shared" si="56"/>
        <v>0.03196774193548387</v>
      </c>
      <c r="H235" s="53">
        <f t="shared" si="58"/>
        <v>0.057225806451612904</v>
      </c>
      <c r="I235" s="54">
        <f t="shared" si="57"/>
        <v>0</v>
      </c>
      <c r="J235" s="55">
        <f t="shared" si="54"/>
        <v>0.17160070479804826</v>
      </c>
      <c r="K235" s="56">
        <f t="shared" si="46"/>
        <v>0.00020052748921313939</v>
      </c>
      <c r="L235" s="57">
        <f t="shared" si="53"/>
        <v>0.07319253356279587</v>
      </c>
      <c r="M235" s="58"/>
      <c r="N235" s="59">
        <f t="shared" si="51"/>
        <v>-4.706807466437205</v>
      </c>
      <c r="O235" s="91">
        <v>65418211</v>
      </c>
      <c r="P235" s="26">
        <f>IF(O235&gt;0,AVERAGE($O$199:O235),0)</f>
        <v>65418211</v>
      </c>
      <c r="Q235" s="61">
        <v>0</v>
      </c>
      <c r="R235" s="61">
        <v>0</v>
      </c>
      <c r="S235" s="6"/>
    </row>
    <row r="236" spans="2:19" ht="12.75">
      <c r="B236" s="62">
        <f t="shared" si="52"/>
        <v>219</v>
      </c>
      <c r="C236" s="49">
        <v>41493</v>
      </c>
      <c r="D236" s="50">
        <v>20156357</v>
      </c>
      <c r="E236" s="25">
        <f>IF(D236&gt;0,AVERAGE(D$199:$D236),0)</f>
        <v>20156440.60526316</v>
      </c>
      <c r="F236" s="51">
        <f t="shared" si="55"/>
        <v>0.08240715641095149</v>
      </c>
      <c r="G236" s="52">
        <f t="shared" si="56"/>
        <v>0.03196774193548387</v>
      </c>
      <c r="H236" s="53">
        <f t="shared" si="58"/>
        <v>0.057225806451612904</v>
      </c>
      <c r="I236" s="54">
        <f t="shared" si="57"/>
        <v>0</v>
      </c>
      <c r="J236" s="55">
        <f t="shared" si="54"/>
        <v>0.17160070479804826</v>
      </c>
      <c r="K236" s="56">
        <f t="shared" si="46"/>
        <v>0.00020052749450807483</v>
      </c>
      <c r="L236" s="57">
        <f t="shared" si="53"/>
        <v>0.07319253549544731</v>
      </c>
      <c r="M236" s="58"/>
      <c r="N236" s="59">
        <f t="shared" si="51"/>
        <v>-4.706807464504553</v>
      </c>
      <c r="O236" s="91">
        <v>65418211</v>
      </c>
      <c r="P236" s="26">
        <f>IF(O236&gt;0,AVERAGE($O$199:O236),0)</f>
        <v>65418211</v>
      </c>
      <c r="Q236" s="61">
        <v>0</v>
      </c>
      <c r="R236" s="61">
        <v>0</v>
      </c>
      <c r="S236" s="6"/>
    </row>
    <row r="237" spans="2:19" ht="12.75">
      <c r="B237" s="62">
        <f t="shared" si="52"/>
        <v>220</v>
      </c>
      <c r="C237" s="49">
        <v>41494</v>
      </c>
      <c r="D237" s="50">
        <v>20156876</v>
      </c>
      <c r="E237" s="25">
        <f>IF(D237&gt;0,AVERAGE(D$199:$D237),0)</f>
        <v>20156451.769230768</v>
      </c>
      <c r="F237" s="51">
        <f t="shared" si="55"/>
        <v>0.08240715641095149</v>
      </c>
      <c r="G237" s="52">
        <f t="shared" si="56"/>
        <v>0.03196774193548387</v>
      </c>
      <c r="H237" s="53">
        <f t="shared" si="58"/>
        <v>0.057225806451612904</v>
      </c>
      <c r="I237" s="54">
        <f t="shared" si="57"/>
        <v>0</v>
      </c>
      <c r="J237" s="55">
        <f t="shared" si="54"/>
        <v>0.17160070479804826</v>
      </c>
      <c r="K237" s="56">
        <f t="shared" si="46"/>
        <v>0.000200527468347499</v>
      </c>
      <c r="L237" s="57">
        <f t="shared" si="53"/>
        <v>0.07319252594683713</v>
      </c>
      <c r="M237" s="58"/>
      <c r="N237" s="59">
        <f t="shared" si="51"/>
        <v>-4.706807474053163</v>
      </c>
      <c r="O237" s="91">
        <v>65418211</v>
      </c>
      <c r="P237" s="26">
        <f>IF(O237&gt;0,AVERAGE($O$199:O237),0)</f>
        <v>65418211</v>
      </c>
      <c r="Q237" s="61">
        <v>0</v>
      </c>
      <c r="R237" s="61">
        <v>0</v>
      </c>
      <c r="S237" s="6"/>
    </row>
    <row r="238" spans="2:19" ht="12.75">
      <c r="B238" s="62">
        <f t="shared" si="52"/>
        <v>221</v>
      </c>
      <c r="C238" s="49">
        <v>41495</v>
      </c>
      <c r="D238" s="50">
        <v>20154376</v>
      </c>
      <c r="E238" s="25">
        <f>IF(D238&gt;0,AVERAGE(D$199:$D238),0)</f>
        <v>20156399.875</v>
      </c>
      <c r="F238" s="51">
        <f t="shared" si="55"/>
        <v>0.08240715641095149</v>
      </c>
      <c r="G238" s="52">
        <f t="shared" si="56"/>
        <v>0.03196774193548387</v>
      </c>
      <c r="H238" s="53">
        <f t="shared" si="58"/>
        <v>0.057225806451612904</v>
      </c>
      <c r="I238" s="54">
        <f t="shared" si="57"/>
        <v>0</v>
      </c>
      <c r="J238" s="55">
        <f t="shared" si="54"/>
        <v>0.17160070479804826</v>
      </c>
      <c r="K238" s="56">
        <f t="shared" si="46"/>
        <v>0.00020052758995154268</v>
      </c>
      <c r="L238" s="57">
        <f t="shared" si="53"/>
        <v>0.07319257033231308</v>
      </c>
      <c r="M238" s="58"/>
      <c r="N238" s="59">
        <f t="shared" si="51"/>
        <v>-4.706807429667688</v>
      </c>
      <c r="O238" s="91">
        <v>65418211</v>
      </c>
      <c r="P238" s="26">
        <f>IF(O238&gt;0,AVERAGE($O$199:O238),0)</f>
        <v>65418211</v>
      </c>
      <c r="Q238" s="61">
        <v>0</v>
      </c>
      <c r="R238" s="61">
        <v>0</v>
      </c>
      <c r="S238" s="6"/>
    </row>
    <row r="239" spans="2:19" ht="12.75">
      <c r="B239" s="62">
        <f t="shared" si="52"/>
        <v>222</v>
      </c>
      <c r="C239" s="49">
        <v>41496</v>
      </c>
      <c r="D239" s="50">
        <v>20154892</v>
      </c>
      <c r="E239" s="25">
        <f>IF(D239&gt;0,AVERAGE(D$199:$D239),0)</f>
        <v>20156363.097560976</v>
      </c>
      <c r="F239" s="51">
        <f t="shared" si="55"/>
        <v>0.08240715641095149</v>
      </c>
      <c r="G239" s="52">
        <f t="shared" si="56"/>
        <v>0.03196774193548387</v>
      </c>
      <c r="H239" s="53">
        <f t="shared" si="58"/>
        <v>0.057225806451612904</v>
      </c>
      <c r="I239" s="54">
        <f t="shared" si="57"/>
        <v>0</v>
      </c>
      <c r="J239" s="55">
        <f t="shared" si="54"/>
        <v>0.17160070479804826</v>
      </c>
      <c r="K239" s="56">
        <f t="shared" si="46"/>
        <v>0.0002005276761324123</v>
      </c>
      <c r="L239" s="57">
        <f t="shared" si="53"/>
        <v>0.0731926017883305</v>
      </c>
      <c r="M239" s="58"/>
      <c r="N239" s="59">
        <f t="shared" si="51"/>
        <v>-4.706807398211669</v>
      </c>
      <c r="O239" s="91">
        <v>65418211</v>
      </c>
      <c r="P239" s="26">
        <f>IF(O239&gt;0,AVERAGE($O$199:O239),0)</f>
        <v>65418211</v>
      </c>
      <c r="Q239" s="61">
        <v>0</v>
      </c>
      <c r="R239" s="61">
        <v>0</v>
      </c>
      <c r="S239" s="6"/>
    </row>
    <row r="240" spans="2:19" ht="12.75">
      <c r="B240" s="62">
        <f t="shared" si="52"/>
        <v>223</v>
      </c>
      <c r="C240" s="49">
        <v>41497</v>
      </c>
      <c r="D240" s="50">
        <v>20155409</v>
      </c>
      <c r="E240" s="25">
        <f>IF(D240&gt;0,AVERAGE(D$199:$D240),0)</f>
        <v>20156340.38095238</v>
      </c>
      <c r="F240" s="51">
        <f t="shared" si="55"/>
        <v>0.08240715641095149</v>
      </c>
      <c r="G240" s="52">
        <f t="shared" si="56"/>
        <v>0.03196774193548387</v>
      </c>
      <c r="H240" s="53">
        <f t="shared" si="58"/>
        <v>0.057225806451612904</v>
      </c>
      <c r="I240" s="54">
        <f t="shared" si="57"/>
        <v>0</v>
      </c>
      <c r="J240" s="55">
        <f t="shared" si="54"/>
        <v>0.17160070479804826</v>
      </c>
      <c r="K240" s="56">
        <f t="shared" si="46"/>
        <v>0.00020052772936446153</v>
      </c>
      <c r="L240" s="57">
        <f t="shared" si="53"/>
        <v>0.07319262121802846</v>
      </c>
      <c r="M240" s="58"/>
      <c r="N240" s="59">
        <f t="shared" si="51"/>
        <v>-4.7068073787819715</v>
      </c>
      <c r="O240" s="91">
        <v>65418211</v>
      </c>
      <c r="P240" s="26">
        <f>IF(O240&gt;0,AVERAGE($O$199:O240),0)</f>
        <v>65418211</v>
      </c>
      <c r="Q240" s="61">
        <v>0</v>
      </c>
      <c r="R240" s="61">
        <v>0</v>
      </c>
      <c r="S240" s="6"/>
    </row>
    <row r="241" spans="2:19" ht="12.75">
      <c r="B241" s="62">
        <f t="shared" si="52"/>
        <v>224</v>
      </c>
      <c r="C241" s="49">
        <v>41498</v>
      </c>
      <c r="D241" s="50">
        <v>20155926</v>
      </c>
      <c r="E241" s="25">
        <f>IF(D241&gt;0,AVERAGE(D$199:$D241),0)</f>
        <v>20156330.744186047</v>
      </c>
      <c r="F241" s="51">
        <f t="shared" si="55"/>
        <v>0.08240715641095149</v>
      </c>
      <c r="G241" s="52">
        <f t="shared" si="56"/>
        <v>0.03196774193548387</v>
      </c>
      <c r="H241" s="53">
        <f t="shared" si="58"/>
        <v>0.057225806451612904</v>
      </c>
      <c r="I241" s="54">
        <f t="shared" si="57"/>
        <v>0</v>
      </c>
      <c r="J241" s="55">
        <f t="shared" si="54"/>
        <v>0.17160070479804826</v>
      </c>
      <c r="K241" s="56">
        <f t="shared" si="46"/>
        <v>0.00020052775194639804</v>
      </c>
      <c r="L241" s="57">
        <f t="shared" si="53"/>
        <v>0.07319262946043528</v>
      </c>
      <c r="M241" s="58"/>
      <c r="N241" s="59">
        <f t="shared" si="51"/>
        <v>-4.706807370539565</v>
      </c>
      <c r="O241" s="91">
        <v>65418211</v>
      </c>
      <c r="P241" s="26">
        <f>IF(O241&gt;0,AVERAGE($O$199:O241),0)</f>
        <v>65418211</v>
      </c>
      <c r="Q241" s="61">
        <v>0</v>
      </c>
      <c r="R241" s="61">
        <v>0</v>
      </c>
      <c r="S241" s="6"/>
    </row>
    <row r="242" spans="2:19" ht="12.75">
      <c r="B242" s="62">
        <f t="shared" si="52"/>
        <v>225</v>
      </c>
      <c r="C242" s="49">
        <v>41499</v>
      </c>
      <c r="D242" s="50">
        <v>20156428</v>
      </c>
      <c r="E242" s="25">
        <f>IF(D242&gt;0,AVERAGE(D$199:$D242),0)</f>
        <v>20156332.954545453</v>
      </c>
      <c r="F242" s="51">
        <f t="shared" si="55"/>
        <v>0.08240715641095149</v>
      </c>
      <c r="G242" s="52">
        <f t="shared" si="56"/>
        <v>0.03196774193548387</v>
      </c>
      <c r="H242" s="53">
        <f t="shared" si="58"/>
        <v>0.057225806451612904</v>
      </c>
      <c r="I242" s="54">
        <f t="shared" si="57"/>
        <v>0</v>
      </c>
      <c r="J242" s="55">
        <f t="shared" si="54"/>
        <v>0.17160070479804826</v>
      </c>
      <c r="K242" s="56">
        <f t="shared" si="46"/>
        <v>0.000200527746766839</v>
      </c>
      <c r="L242" s="57">
        <f t="shared" si="53"/>
        <v>0.07319262756989624</v>
      </c>
      <c r="M242" s="58"/>
      <c r="N242" s="59">
        <f t="shared" si="51"/>
        <v>-4.706807372430104</v>
      </c>
      <c r="O242" s="91">
        <v>65418211</v>
      </c>
      <c r="P242" s="26">
        <f>IF(O242&gt;0,AVERAGE($O$199:O242),0)</f>
        <v>65418211</v>
      </c>
      <c r="Q242" s="61">
        <v>0</v>
      </c>
      <c r="R242" s="61">
        <v>0</v>
      </c>
      <c r="S242" s="6"/>
    </row>
    <row r="243" spans="2:19" ht="12.75">
      <c r="B243" s="62">
        <f t="shared" si="52"/>
        <v>226</v>
      </c>
      <c r="C243" s="49">
        <v>41500</v>
      </c>
      <c r="D243" s="50">
        <v>20155379</v>
      </c>
      <c r="E243" s="25">
        <f>IF(D243&gt;0,AVERAGE(D$199:$D243),0)</f>
        <v>20156311.755555555</v>
      </c>
      <c r="F243" s="51">
        <f t="shared" si="55"/>
        <v>0.08240715641095149</v>
      </c>
      <c r="G243" s="52">
        <f t="shared" si="56"/>
        <v>0.03196774193548387</v>
      </c>
      <c r="H243" s="53">
        <f t="shared" si="58"/>
        <v>0.057225806451612904</v>
      </c>
      <c r="I243" s="54">
        <f t="shared" si="57"/>
        <v>0</v>
      </c>
      <c r="J243" s="55">
        <f t="shared" si="54"/>
        <v>0.17160070479804826</v>
      </c>
      <c r="K243" s="56">
        <f t="shared" si="46"/>
        <v>0.00020052779644267173</v>
      </c>
      <c r="L243" s="57">
        <f t="shared" si="53"/>
        <v>0.07319264570157519</v>
      </c>
      <c r="M243" s="58"/>
      <c r="N243" s="59">
        <f t="shared" si="51"/>
        <v>-4.706807354298425</v>
      </c>
      <c r="O243" s="91">
        <v>65418211</v>
      </c>
      <c r="P243" s="26">
        <f>IF(O243&gt;0,AVERAGE($O$199:O243),0)</f>
        <v>65418211</v>
      </c>
      <c r="Q243" s="61">
        <v>0</v>
      </c>
      <c r="R243" s="61">
        <v>0</v>
      </c>
      <c r="S243" s="6"/>
    </row>
    <row r="244" spans="2:19" ht="12.75">
      <c r="B244" s="62">
        <f t="shared" si="52"/>
        <v>227</v>
      </c>
      <c r="C244" s="49">
        <v>41501</v>
      </c>
      <c r="D244" s="50">
        <v>20155896</v>
      </c>
      <c r="E244" s="25">
        <f>IF(D244&gt;0,AVERAGE(D$199:$D244),0)</f>
        <v>20156302.717391305</v>
      </c>
      <c r="F244" s="51">
        <f t="shared" si="55"/>
        <v>0.08240715641095149</v>
      </c>
      <c r="G244" s="52">
        <f t="shared" si="56"/>
        <v>0.03196774193548387</v>
      </c>
      <c r="H244" s="53">
        <f t="shared" si="58"/>
        <v>0.057225806451612904</v>
      </c>
      <c r="I244" s="54">
        <f t="shared" si="57"/>
        <v>0</v>
      </c>
      <c r="J244" s="55">
        <f t="shared" si="54"/>
        <v>0.17160070479804826</v>
      </c>
      <c r="K244" s="56">
        <f t="shared" si="46"/>
        <v>0.0002005278176219117</v>
      </c>
      <c r="L244" s="57">
        <f t="shared" si="53"/>
        <v>0.07319265343199777</v>
      </c>
      <c r="M244" s="58"/>
      <c r="N244" s="59">
        <f t="shared" si="51"/>
        <v>-4.706807346568002</v>
      </c>
      <c r="O244" s="91">
        <v>65418211</v>
      </c>
      <c r="P244" s="26">
        <f>IF(O244&gt;0,AVERAGE($O$199:O244),0)</f>
        <v>65418211</v>
      </c>
      <c r="Q244" s="61">
        <v>0</v>
      </c>
      <c r="R244" s="61">
        <v>0</v>
      </c>
      <c r="S244" s="6"/>
    </row>
    <row r="245" spans="2:19" ht="12.75">
      <c r="B245" s="62">
        <f t="shared" si="52"/>
        <v>228</v>
      </c>
      <c r="C245" s="49">
        <v>41502</v>
      </c>
      <c r="D245" s="50">
        <v>20156411</v>
      </c>
      <c r="E245" s="25">
        <f>IF(D245&gt;0,AVERAGE(D$199:$D245),0)</f>
        <v>20156305.021276597</v>
      </c>
      <c r="F245" s="51">
        <f t="shared" si="55"/>
        <v>0.08240715641095149</v>
      </c>
      <c r="G245" s="52">
        <f t="shared" si="56"/>
        <v>0.03196774193548387</v>
      </c>
      <c r="H245" s="53">
        <f t="shared" si="58"/>
        <v>0.057225806451612904</v>
      </c>
      <c r="I245" s="54">
        <f t="shared" si="57"/>
        <v>0</v>
      </c>
      <c r="J245" s="55">
        <f t="shared" si="54"/>
        <v>0.17160070479804826</v>
      </c>
      <c r="K245" s="56">
        <f t="shared" si="46"/>
        <v>0.00020052781222318895</v>
      </c>
      <c r="L245" s="57">
        <f t="shared" si="53"/>
        <v>0.07319265146146396</v>
      </c>
      <c r="M245" s="58"/>
      <c r="N245" s="59">
        <f t="shared" si="51"/>
        <v>-4.706807348538536</v>
      </c>
      <c r="O245" s="91">
        <v>65418211</v>
      </c>
      <c r="P245" s="26">
        <f>IF(O245&gt;0,AVERAGE($O$199:O245),0)</f>
        <v>65418211</v>
      </c>
      <c r="Q245" s="61">
        <v>0</v>
      </c>
      <c r="R245" s="61">
        <v>0</v>
      </c>
      <c r="S245" s="6"/>
    </row>
    <row r="246" spans="2:19" ht="12.75">
      <c r="B246" s="62">
        <f t="shared" si="52"/>
        <v>229</v>
      </c>
      <c r="C246" s="49">
        <v>41503</v>
      </c>
      <c r="D246" s="50">
        <v>20156927</v>
      </c>
      <c r="E246" s="25">
        <f>IF(D246&gt;0,AVERAGE(D$199:$D246),0)</f>
        <v>20156317.979166668</v>
      </c>
      <c r="F246" s="51">
        <f t="shared" si="55"/>
        <v>0.08240715641095149</v>
      </c>
      <c r="G246" s="52">
        <f t="shared" si="56"/>
        <v>0.03196774193548387</v>
      </c>
      <c r="H246" s="53">
        <f t="shared" si="58"/>
        <v>0.057225806451612904</v>
      </c>
      <c r="I246" s="54">
        <f t="shared" si="57"/>
        <v>0</v>
      </c>
      <c r="J246" s="55">
        <f t="shared" si="54"/>
        <v>0.17160070479804826</v>
      </c>
      <c r="K246" s="56">
        <f t="shared" si="46"/>
        <v>0.0002005277818588109</v>
      </c>
      <c r="L246" s="57">
        <f t="shared" si="53"/>
        <v>0.07319264037846597</v>
      </c>
      <c r="M246" s="58"/>
      <c r="N246" s="59">
        <f t="shared" si="51"/>
        <v>-4.706807359621534</v>
      </c>
      <c r="O246" s="91">
        <v>65418211</v>
      </c>
      <c r="P246" s="26">
        <f>IF(O246&gt;0,AVERAGE($O$199:O246),0)</f>
        <v>65418211</v>
      </c>
      <c r="Q246" s="61">
        <v>0</v>
      </c>
      <c r="R246" s="61">
        <v>0</v>
      </c>
      <c r="S246" s="6"/>
    </row>
    <row r="247" spans="2:19" ht="12.75">
      <c r="B247" s="62">
        <f t="shared" si="52"/>
        <v>230</v>
      </c>
      <c r="C247" s="49">
        <v>41504</v>
      </c>
      <c r="D247" s="50">
        <v>20157443</v>
      </c>
      <c r="E247" s="25">
        <f>IF(D247&gt;0,AVERAGE(D$199:$D247),0)</f>
        <v>20156340.93877551</v>
      </c>
      <c r="F247" s="51">
        <f t="shared" si="55"/>
        <v>0.08240715641095149</v>
      </c>
      <c r="G247" s="52">
        <f t="shared" si="56"/>
        <v>0.03196774193548387</v>
      </c>
      <c r="H247" s="53">
        <f t="shared" si="58"/>
        <v>0.057225806451612904</v>
      </c>
      <c r="I247" s="54">
        <f t="shared" si="57"/>
        <v>0</v>
      </c>
      <c r="J247" s="55">
        <f t="shared" si="54"/>
        <v>0.17160070479804826</v>
      </c>
      <c r="K247" s="56">
        <f t="shared" si="46"/>
        <v>0.00020052772805730884</v>
      </c>
      <c r="L247" s="57">
        <f t="shared" si="53"/>
        <v>0.07319262074091773</v>
      </c>
      <c r="M247" s="58"/>
      <c r="N247" s="59">
        <f t="shared" si="51"/>
        <v>-4.706807379259082</v>
      </c>
      <c r="O247" s="91">
        <v>65418211</v>
      </c>
      <c r="P247" s="26">
        <f>IF(O247&gt;0,AVERAGE($O$199:O247),0)</f>
        <v>65418211</v>
      </c>
      <c r="Q247" s="61">
        <v>0</v>
      </c>
      <c r="R247" s="61">
        <v>0</v>
      </c>
      <c r="S247" s="6"/>
    </row>
    <row r="248" spans="2:19" ht="12.75">
      <c r="B248" s="62">
        <f t="shared" si="52"/>
        <v>231</v>
      </c>
      <c r="C248" s="49">
        <v>41505</v>
      </c>
      <c r="D248" s="50">
        <v>20157955</v>
      </c>
      <c r="E248" s="25">
        <f>IF(D248&gt;0,AVERAGE(D$199:$D248),0)</f>
        <v>20156373.22</v>
      </c>
      <c r="F248" s="51">
        <f t="shared" si="55"/>
        <v>0.08240715641095149</v>
      </c>
      <c r="G248" s="52">
        <f t="shared" si="56"/>
        <v>0.03196774193548387</v>
      </c>
      <c r="H248" s="53">
        <f t="shared" si="58"/>
        <v>0.057225806451612904</v>
      </c>
      <c r="I248" s="54">
        <f t="shared" si="57"/>
        <v>0</v>
      </c>
      <c r="J248" s="55">
        <f t="shared" si="54"/>
        <v>0.17160070479804826</v>
      </c>
      <c r="K248" s="56">
        <f t="shared" si="46"/>
        <v>0.00020052765241241187</v>
      </c>
      <c r="L248" s="57">
        <f t="shared" si="53"/>
        <v>0.07319259313053034</v>
      </c>
      <c r="M248" s="58"/>
      <c r="N248" s="59">
        <f t="shared" si="51"/>
        <v>-4.70680740686947</v>
      </c>
      <c r="O248" s="91">
        <v>65418211</v>
      </c>
      <c r="P248" s="26">
        <f>IF(O248&gt;0,AVERAGE($O$199:O248),0)</f>
        <v>65418211</v>
      </c>
      <c r="Q248" s="61">
        <v>0</v>
      </c>
      <c r="R248" s="61">
        <v>0</v>
      </c>
      <c r="S248" s="6"/>
    </row>
    <row r="249" spans="2:19" ht="12.75">
      <c r="B249" s="62">
        <f t="shared" si="52"/>
        <v>232</v>
      </c>
      <c r="C249" s="49">
        <v>41506</v>
      </c>
      <c r="D249" s="50">
        <v>20158472</v>
      </c>
      <c r="E249" s="25">
        <f>IF(D249&gt;0,AVERAGE(D$199:$D249),0)</f>
        <v>20156414.37254902</v>
      </c>
      <c r="F249" s="51">
        <f t="shared" si="55"/>
        <v>0.08240715641095149</v>
      </c>
      <c r="G249" s="52">
        <f t="shared" si="56"/>
        <v>0.03196774193548387</v>
      </c>
      <c r="H249" s="53">
        <f t="shared" si="58"/>
        <v>0.057225806451612904</v>
      </c>
      <c r="I249" s="54">
        <f t="shared" si="57"/>
        <v>0</v>
      </c>
      <c r="J249" s="55">
        <f t="shared" si="54"/>
        <v>0.17160070479804826</v>
      </c>
      <c r="K249" s="56">
        <f t="shared" si="46"/>
        <v>0.00020052755597933946</v>
      </c>
      <c r="L249" s="57">
        <f t="shared" si="53"/>
        <v>0.07319255793245891</v>
      </c>
      <c r="M249" s="58"/>
      <c r="N249" s="59">
        <f t="shared" si="51"/>
        <v>-4.706807442067541</v>
      </c>
      <c r="O249" s="91">
        <v>65418211</v>
      </c>
      <c r="P249" s="26">
        <f>IF(O249&gt;0,AVERAGE($O$199:O249),0)</f>
        <v>65418211</v>
      </c>
      <c r="Q249" s="61">
        <v>0</v>
      </c>
      <c r="R249" s="61">
        <v>0</v>
      </c>
      <c r="S249" s="6"/>
    </row>
    <row r="250" spans="2:19" ht="12.75">
      <c r="B250" s="62">
        <f t="shared" si="52"/>
        <v>233</v>
      </c>
      <c r="C250" s="49">
        <v>41507</v>
      </c>
      <c r="D250" s="50">
        <v>20158988</v>
      </c>
      <c r="E250" s="25">
        <f>IF(D250&gt;0,AVERAGE(D$199:$D250),0)</f>
        <v>20156463.865384616</v>
      </c>
      <c r="F250" s="51">
        <f t="shared" si="55"/>
        <v>0.08240715641095149</v>
      </c>
      <c r="G250" s="52">
        <f t="shared" si="56"/>
        <v>0.03196774193548387</v>
      </c>
      <c r="H250" s="53">
        <f t="shared" si="58"/>
        <v>0.057225806451612904</v>
      </c>
      <c r="I250" s="54">
        <f t="shared" si="57"/>
        <v>0</v>
      </c>
      <c r="J250" s="55">
        <f t="shared" si="54"/>
        <v>0.17160070479804826</v>
      </c>
      <c r="K250" s="56">
        <f t="shared" si="46"/>
        <v>0.00020052744000253466</v>
      </c>
      <c r="L250" s="57">
        <f t="shared" si="53"/>
        <v>0.07319251560092516</v>
      </c>
      <c r="M250" s="58"/>
      <c r="N250" s="59">
        <f t="shared" si="51"/>
        <v>-4.706807484399075</v>
      </c>
      <c r="O250" s="91">
        <v>65418211</v>
      </c>
      <c r="P250" s="26">
        <f>IF(O250&gt;0,AVERAGE($O$199:O250),0)</f>
        <v>65418211</v>
      </c>
      <c r="Q250" s="61">
        <v>0</v>
      </c>
      <c r="R250" s="61">
        <v>0</v>
      </c>
      <c r="S250" s="6"/>
    </row>
    <row r="251" spans="2:19" ht="12.75">
      <c r="B251" s="62">
        <f t="shared" si="52"/>
        <v>234</v>
      </c>
      <c r="C251" s="49">
        <v>41508</v>
      </c>
      <c r="D251" s="50">
        <v>20159506</v>
      </c>
      <c r="E251" s="25">
        <f>IF(D251&gt;0,AVERAGE(D$199:$D251),0)</f>
        <v>20156521.264150944</v>
      </c>
      <c r="F251" s="51">
        <f t="shared" si="55"/>
        <v>0.08240715641095149</v>
      </c>
      <c r="G251" s="52">
        <f t="shared" si="56"/>
        <v>0.03196774193548387</v>
      </c>
      <c r="H251" s="53">
        <f t="shared" si="58"/>
        <v>0.057225806451612904</v>
      </c>
      <c r="I251" s="54">
        <f t="shared" si="57"/>
        <v>0</v>
      </c>
      <c r="J251" s="55">
        <f t="shared" si="54"/>
        <v>0.17160070479804826</v>
      </c>
      <c r="K251" s="56">
        <f t="shared" si="46"/>
        <v>0.00020052730549989156</v>
      </c>
      <c r="L251" s="57">
        <f t="shared" si="53"/>
        <v>0.07319246650746042</v>
      </c>
      <c r="M251" s="58"/>
      <c r="N251" s="59">
        <f t="shared" si="51"/>
        <v>-4.706807533492539</v>
      </c>
      <c r="O251" s="91">
        <v>65418211</v>
      </c>
      <c r="P251" s="26">
        <f>IF(O251&gt;0,AVERAGE($O$199:O251),0)</f>
        <v>65418211</v>
      </c>
      <c r="Q251" s="61">
        <v>0</v>
      </c>
      <c r="R251" s="61">
        <v>0</v>
      </c>
      <c r="S251" s="6"/>
    </row>
    <row r="252" spans="2:19" ht="12.75">
      <c r="B252" s="62">
        <f t="shared" si="52"/>
        <v>235</v>
      </c>
      <c r="C252" s="49">
        <v>41509</v>
      </c>
      <c r="D252" s="50">
        <v>20160024</v>
      </c>
      <c r="E252" s="25">
        <f>IF(D252&gt;0,AVERAGE(D$199:$D252),0)</f>
        <v>20156586.12962963</v>
      </c>
      <c r="F252" s="51">
        <f t="shared" si="55"/>
        <v>0.08240715641095149</v>
      </c>
      <c r="G252" s="52">
        <f t="shared" si="56"/>
        <v>0.03196774193548387</v>
      </c>
      <c r="H252" s="53">
        <f t="shared" si="58"/>
        <v>0.057225806451612904</v>
      </c>
      <c r="I252" s="54">
        <f t="shared" si="57"/>
        <v>0</v>
      </c>
      <c r="J252" s="55">
        <f t="shared" si="54"/>
        <v>0.17160070479804826</v>
      </c>
      <c r="K252" s="56">
        <f t="shared" si="46"/>
        <v>0.00020052715350070378</v>
      </c>
      <c r="L252" s="57">
        <f t="shared" si="53"/>
        <v>0.07319241102775688</v>
      </c>
      <c r="M252" s="58"/>
      <c r="N252" s="59">
        <f t="shared" si="51"/>
        <v>-4.706807588972243</v>
      </c>
      <c r="O252" s="91">
        <v>65418211</v>
      </c>
      <c r="P252" s="26">
        <f>IF(O252&gt;0,AVERAGE($O$199:O252),0)</f>
        <v>65418211</v>
      </c>
      <c r="Q252" s="61">
        <v>0</v>
      </c>
      <c r="R252" s="61">
        <v>0</v>
      </c>
      <c r="S252" s="6"/>
    </row>
    <row r="253" spans="2:19" ht="12.75">
      <c r="B253" s="62">
        <f t="shared" si="52"/>
        <v>236</v>
      </c>
      <c r="C253" s="49">
        <v>41510</v>
      </c>
      <c r="D253" s="50">
        <v>20160540</v>
      </c>
      <c r="E253" s="25">
        <f>IF(D253&gt;0,AVERAGE(D$199:$D253),0)</f>
        <v>20156658.01818182</v>
      </c>
      <c r="F253" s="51">
        <f t="shared" si="55"/>
        <v>0.08240715641095149</v>
      </c>
      <c r="G253" s="52">
        <f t="shared" si="56"/>
        <v>0.03196774193548387</v>
      </c>
      <c r="H253" s="53">
        <f t="shared" si="58"/>
        <v>0.057225806451612904</v>
      </c>
      <c r="I253" s="54">
        <f t="shared" si="57"/>
        <v>0</v>
      </c>
      <c r="J253" s="55">
        <f t="shared" si="54"/>
        <v>0.17160070479804826</v>
      </c>
      <c r="K253" s="56">
        <f t="shared" si="46"/>
        <v>0.00020052698504462662</v>
      </c>
      <c r="L253" s="57">
        <f t="shared" si="53"/>
        <v>0.07319234954128871</v>
      </c>
      <c r="M253" s="58"/>
      <c r="N253" s="59">
        <f t="shared" si="51"/>
        <v>-4.706807650458711</v>
      </c>
      <c r="O253" s="91">
        <v>65418211</v>
      </c>
      <c r="P253" s="26">
        <f>IF(O253&gt;0,AVERAGE($O$199:O253),0)</f>
        <v>65418211</v>
      </c>
      <c r="Q253" s="61">
        <v>0</v>
      </c>
      <c r="R253" s="61">
        <v>0</v>
      </c>
      <c r="S253" s="6"/>
    </row>
    <row r="254" spans="2:19" ht="12.75">
      <c r="B254" s="62">
        <f t="shared" si="52"/>
        <v>237</v>
      </c>
      <c r="C254" s="49">
        <v>41511</v>
      </c>
      <c r="D254" s="50">
        <v>20161056</v>
      </c>
      <c r="E254" s="25">
        <f>IF(D254&gt;0,AVERAGE(D$199:$D254),0)</f>
        <v>20156736.55357143</v>
      </c>
      <c r="F254" s="51">
        <f t="shared" si="55"/>
        <v>0.08240715641095149</v>
      </c>
      <c r="G254" s="52">
        <f t="shared" si="56"/>
        <v>0.03196774193548387</v>
      </c>
      <c r="H254" s="53">
        <f t="shared" si="58"/>
        <v>0.057225806451612904</v>
      </c>
      <c r="I254" s="54">
        <f t="shared" si="57"/>
        <v>0</v>
      </c>
      <c r="J254" s="55">
        <f t="shared" si="54"/>
        <v>0.17160070479804826</v>
      </c>
      <c r="K254" s="56">
        <f t="shared" si="46"/>
        <v>0.00020052680101337273</v>
      </c>
      <c r="L254" s="57">
        <f t="shared" si="53"/>
        <v>0.07319228236988105</v>
      </c>
      <c r="M254" s="58"/>
      <c r="N254" s="59">
        <f t="shared" si="51"/>
        <v>-4.706807717630119</v>
      </c>
      <c r="O254" s="91">
        <v>65418211</v>
      </c>
      <c r="P254" s="26">
        <f>IF(O254&gt;0,AVERAGE($O$199:O254),0)</f>
        <v>65418211</v>
      </c>
      <c r="Q254" s="61">
        <v>0</v>
      </c>
      <c r="R254" s="61">
        <v>0</v>
      </c>
      <c r="S254" s="6"/>
    </row>
    <row r="255" spans="2:19" ht="12.75">
      <c r="B255" s="62">
        <f t="shared" si="52"/>
        <v>238</v>
      </c>
      <c r="C255" s="49">
        <v>41512</v>
      </c>
      <c r="D255" s="50">
        <v>20161572</v>
      </c>
      <c r="E255" s="25">
        <f>IF(D255&gt;0,AVERAGE(D$199:$D255),0)</f>
        <v>20156821.38596491</v>
      </c>
      <c r="F255" s="51">
        <f t="shared" si="55"/>
        <v>0.08240715641095149</v>
      </c>
      <c r="G255" s="52">
        <f t="shared" si="56"/>
        <v>0.03196774193548387</v>
      </c>
      <c r="H255" s="53">
        <f t="shared" si="58"/>
        <v>0.057225806451612904</v>
      </c>
      <c r="I255" s="54">
        <f t="shared" si="57"/>
        <v>0</v>
      </c>
      <c r="J255" s="55">
        <f t="shared" si="54"/>
        <v>0.17160070479804826</v>
      </c>
      <c r="K255" s="56">
        <f t="shared" si="46"/>
        <v>0.0002005266022267873</v>
      </c>
      <c r="L255" s="57">
        <f t="shared" si="53"/>
        <v>0.07319220981277737</v>
      </c>
      <c r="M255" s="58"/>
      <c r="N255" s="59">
        <f t="shared" si="51"/>
        <v>-4.706807790187223</v>
      </c>
      <c r="O255" s="91">
        <v>65418211</v>
      </c>
      <c r="P255" s="26">
        <f>IF(O255&gt;0,AVERAGE($O$199:O255),0)</f>
        <v>65418211</v>
      </c>
      <c r="Q255" s="61">
        <v>0</v>
      </c>
      <c r="R255" s="61">
        <v>0</v>
      </c>
      <c r="S255" s="6"/>
    </row>
    <row r="256" spans="2:19" ht="12.75">
      <c r="B256" s="62">
        <f t="shared" si="52"/>
        <v>239</v>
      </c>
      <c r="C256" s="49">
        <v>41513</v>
      </c>
      <c r="D256" s="50">
        <v>20162085</v>
      </c>
      <c r="E256" s="25">
        <f>IF(D256&gt;0,AVERAGE(D$199:$D256),0)</f>
        <v>20156912.137931034</v>
      </c>
      <c r="F256" s="51">
        <f t="shared" si="55"/>
        <v>0.08240715641095149</v>
      </c>
      <c r="G256" s="52">
        <f t="shared" si="56"/>
        <v>0.03196774193548387</v>
      </c>
      <c r="H256" s="53">
        <f t="shared" si="58"/>
        <v>0.057225806451612904</v>
      </c>
      <c r="I256" s="54">
        <f t="shared" si="57"/>
        <v>0</v>
      </c>
      <c r="J256" s="55">
        <f t="shared" si="54"/>
        <v>0.17160070479804826</v>
      </c>
      <c r="K256" s="56">
        <f t="shared" si="46"/>
        <v>0.00020052638956938472</v>
      </c>
      <c r="L256" s="57">
        <f t="shared" si="53"/>
        <v>0.07319213219282543</v>
      </c>
      <c r="M256" s="58"/>
      <c r="N256" s="59">
        <f t="shared" si="51"/>
        <v>-4.706807867807175</v>
      </c>
      <c r="O256" s="91">
        <v>65418211</v>
      </c>
      <c r="P256" s="26">
        <f>IF(O256&gt;0,AVERAGE($O$199:O256),0)</f>
        <v>65418211</v>
      </c>
      <c r="Q256" s="61">
        <v>0</v>
      </c>
      <c r="R256" s="61">
        <v>0</v>
      </c>
      <c r="S256" s="6"/>
    </row>
    <row r="257" spans="2:19" ht="12.75">
      <c r="B257" s="62">
        <f t="shared" si="52"/>
        <v>240</v>
      </c>
      <c r="C257" s="49">
        <v>41514</v>
      </c>
      <c r="D257" s="50">
        <v>20162602</v>
      </c>
      <c r="E257" s="25">
        <f>IF(D257&gt;0,AVERAGE(D$199:$D257),0)</f>
        <v>20157008.576271188</v>
      </c>
      <c r="F257" s="51">
        <f t="shared" si="55"/>
        <v>0.08240715641095149</v>
      </c>
      <c r="G257" s="52">
        <f t="shared" si="56"/>
        <v>0.03196774193548387</v>
      </c>
      <c r="H257" s="53">
        <f t="shared" si="58"/>
        <v>0.057225806451612904</v>
      </c>
      <c r="I257" s="54">
        <f t="shared" si="57"/>
        <v>0</v>
      </c>
      <c r="J257" s="55">
        <f t="shared" si="54"/>
        <v>0.17160070479804826</v>
      </c>
      <c r="K257" s="56">
        <f t="shared" si="46"/>
        <v>0.0002005261635877014</v>
      </c>
      <c r="L257" s="57">
        <f t="shared" si="53"/>
        <v>0.07319204970951101</v>
      </c>
      <c r="M257" s="58"/>
      <c r="N257" s="59">
        <f t="shared" si="51"/>
        <v>-4.706807950290489</v>
      </c>
      <c r="O257" s="91">
        <v>65418211</v>
      </c>
      <c r="P257" s="26">
        <f>IF(O257&gt;0,AVERAGE($O$199:O257),0)</f>
        <v>65418211</v>
      </c>
      <c r="Q257" s="61">
        <v>0</v>
      </c>
      <c r="R257" s="61">
        <v>0</v>
      </c>
      <c r="S257" s="6"/>
    </row>
    <row r="258" spans="2:19" ht="12.75">
      <c r="B258" s="62">
        <f t="shared" si="52"/>
        <v>241</v>
      </c>
      <c r="C258" s="49">
        <v>41515</v>
      </c>
      <c r="D258" s="50">
        <v>20625591</v>
      </c>
      <c r="E258" s="25">
        <f>IF(D258&gt;0,AVERAGE(D$199:$D258),0)</f>
        <v>20164818.283333335</v>
      </c>
      <c r="F258" s="51">
        <f t="shared" si="55"/>
        <v>0.08240715641095149</v>
      </c>
      <c r="G258" s="52">
        <f t="shared" si="56"/>
        <v>0.03196774193548387</v>
      </c>
      <c r="H258" s="53">
        <f t="shared" si="58"/>
        <v>0.057225806451612904</v>
      </c>
      <c r="I258" s="54">
        <f t="shared" si="57"/>
        <v>0</v>
      </c>
      <c r="J258" s="55">
        <f t="shared" si="54"/>
        <v>0.17160070479804826</v>
      </c>
      <c r="K258" s="56">
        <f t="shared" si="46"/>
        <v>0.00020050786497629412</v>
      </c>
      <c r="L258" s="57">
        <f t="shared" si="53"/>
        <v>0.07318537071634736</v>
      </c>
      <c r="M258" s="58"/>
      <c r="N258" s="59">
        <f t="shared" si="51"/>
        <v>-4.706814629283653</v>
      </c>
      <c r="O258" s="91">
        <v>65418211</v>
      </c>
      <c r="P258" s="26">
        <f>IF(O258&gt;0,AVERAGE($O$199:O258),0)</f>
        <v>65418211</v>
      </c>
      <c r="Q258" s="61">
        <v>0</v>
      </c>
      <c r="R258" s="61">
        <v>0</v>
      </c>
      <c r="S258" s="6"/>
    </row>
    <row r="259" spans="2:19" ht="12.75">
      <c r="B259" s="62">
        <f t="shared" si="52"/>
        <v>242</v>
      </c>
      <c r="C259" s="49">
        <v>41516</v>
      </c>
      <c r="D259" s="50">
        <v>20610090</v>
      </c>
      <c r="E259" s="25">
        <f>IF(D259&gt;0,AVERAGE(D$199:$D259),0)</f>
        <v>20172117.81967213</v>
      </c>
      <c r="F259" s="51">
        <f t="shared" si="55"/>
        <v>0.08240715641095149</v>
      </c>
      <c r="G259" s="52">
        <f t="shared" si="56"/>
        <v>0.03196774193548387</v>
      </c>
      <c r="H259" s="53">
        <f t="shared" si="58"/>
        <v>0.09465126133350321</v>
      </c>
      <c r="I259" s="54">
        <f t="shared" si="57"/>
        <v>0</v>
      </c>
      <c r="J259" s="55">
        <f t="shared" si="54"/>
        <v>0.20902615967993857</v>
      </c>
      <c r="K259" s="56">
        <f>+J259/((E259+P259)/1000)*100</f>
        <v>0.0002442170307819823</v>
      </c>
      <c r="L259" s="57">
        <f>+K259*365</f>
        <v>0.08913921623542354</v>
      </c>
      <c r="M259" s="58">
        <v>0.0374254548818903</v>
      </c>
      <c r="N259" s="59">
        <f t="shared" si="51"/>
        <v>-4.690860783764577</v>
      </c>
      <c r="O259" s="91">
        <v>65418211</v>
      </c>
      <c r="P259" s="26">
        <f>IF(O259&gt;0,AVERAGE($O$199:O259),0)</f>
        <v>65418211</v>
      </c>
      <c r="Q259" s="61">
        <v>0</v>
      </c>
      <c r="R259" s="61">
        <v>0</v>
      </c>
      <c r="S259" s="6"/>
    </row>
    <row r="260" spans="2:19" ht="12.75">
      <c r="B260" s="62">
        <f t="shared" si="52"/>
        <v>243</v>
      </c>
      <c r="C260" s="49">
        <v>41517</v>
      </c>
      <c r="D260" s="50">
        <v>20610606</v>
      </c>
      <c r="E260" s="25">
        <f>IF(D260&gt;0,AVERAGE(D$199:$D260),0)</f>
        <v>20179190.20967742</v>
      </c>
      <c r="F260" s="51">
        <f t="shared" si="55"/>
        <v>0.08240715641095149</v>
      </c>
      <c r="G260" s="52">
        <f t="shared" si="56"/>
        <v>0.03196774193548387</v>
      </c>
      <c r="H260" s="53">
        <f t="shared" si="58"/>
        <v>0.09895768713321551</v>
      </c>
      <c r="I260" s="54">
        <f t="shared" si="57"/>
        <v>0</v>
      </c>
      <c r="J260" s="55">
        <f t="shared" si="54"/>
        <v>0.21333258547965087</v>
      </c>
      <c r="K260" s="56">
        <f t="shared" si="46"/>
        <v>0.00024922787662335244</v>
      </c>
      <c r="L260" s="57">
        <f t="shared" si="53"/>
        <v>0.09096817496752364</v>
      </c>
      <c r="M260" s="58">
        <v>0.0417318806816026</v>
      </c>
      <c r="N260" s="59">
        <f>+L260-$C$9</f>
        <v>-4.689031825032477</v>
      </c>
      <c r="O260" s="91">
        <v>65418211</v>
      </c>
      <c r="P260" s="26">
        <f>IF(O260&gt;0,AVERAGE($O$199:O260),0)</f>
        <v>65418211</v>
      </c>
      <c r="Q260" s="61">
        <v>0</v>
      </c>
      <c r="R260" s="61">
        <v>0</v>
      </c>
      <c r="S260" s="6"/>
    </row>
    <row r="261" spans="2:19" ht="12.75">
      <c r="B261" s="62">
        <f t="shared" si="52"/>
        <v>244</v>
      </c>
      <c r="C261" s="49">
        <v>41518</v>
      </c>
      <c r="D261" s="50">
        <v>20611139</v>
      </c>
      <c r="E261" s="25">
        <f>IF(D261&gt;0,AVERAGE(D$199:$D261),0)</f>
        <v>20186046.53968254</v>
      </c>
      <c r="F261" s="51">
        <f aca="true" t="shared" si="59" ref="F261:F289">+$K$11/30</f>
        <v>0.08515406162464986</v>
      </c>
      <c r="G261" s="52">
        <f aca="true" t="shared" si="60" ref="G261:G290">+$G$11/30</f>
        <v>0.033666666666666664</v>
      </c>
      <c r="H261" s="53">
        <f>+$H$11/30+M261</f>
        <v>0.10203188850506745</v>
      </c>
      <c r="I261" s="54">
        <f aca="true" t="shared" si="61" ref="I261:I290">+$I$11/30</f>
        <v>0</v>
      </c>
      <c r="J261" s="55">
        <f t="shared" si="54"/>
        <v>0.22085261679638396</v>
      </c>
      <c r="K261" s="56">
        <f t="shared" si="46"/>
        <v>0.0002579925615195085</v>
      </c>
      <c r="L261" s="57">
        <f t="shared" si="53"/>
        <v>0.0941672849546206</v>
      </c>
      <c r="M261" s="58">
        <v>0.04173188850506744</v>
      </c>
      <c r="N261" s="59">
        <f t="shared" si="51"/>
        <v>-4.68583271504538</v>
      </c>
      <c r="O261" s="91">
        <v>65418211</v>
      </c>
      <c r="P261" s="26">
        <f>IF(O261&gt;0,AVERAGE($O$199:O261),0)</f>
        <v>65418211</v>
      </c>
      <c r="Q261" s="61">
        <v>0</v>
      </c>
      <c r="R261" s="61">
        <v>0</v>
      </c>
      <c r="S261" s="6"/>
    </row>
    <row r="262" spans="2:19" ht="12.75">
      <c r="B262" s="62">
        <f t="shared" si="52"/>
        <v>245</v>
      </c>
      <c r="C262" s="49">
        <v>41519</v>
      </c>
      <c r="D262" s="50">
        <v>20611708</v>
      </c>
      <c r="E262" s="25">
        <f>IF(D262&gt;0,AVERAGE(D$199:$D262),0)</f>
        <v>20192697.5</v>
      </c>
      <c r="F262" s="51">
        <f t="shared" si="59"/>
        <v>0.08515406162464986</v>
      </c>
      <c r="G262" s="52">
        <f t="shared" si="60"/>
        <v>0.033666666666666664</v>
      </c>
      <c r="H262" s="53">
        <f aca="true" t="shared" si="62" ref="H262:H289">+$H$11/30+M262</f>
        <v>0.10138644818864351</v>
      </c>
      <c r="I262" s="54">
        <f t="shared" si="61"/>
        <v>0</v>
      </c>
      <c r="J262" s="55">
        <f t="shared" si="54"/>
        <v>0.22020717647996002</v>
      </c>
      <c r="K262" s="56">
        <f aca="true" t="shared" si="63" ref="K262:K325">+J262/((E262+P262)/1000)*100</f>
        <v>0.00025721859554843997</v>
      </c>
      <c r="L262" s="57">
        <f t="shared" si="53"/>
        <v>0.09388478737518059</v>
      </c>
      <c r="M262" s="58">
        <v>0.04108644818864351</v>
      </c>
      <c r="N262" s="59">
        <f t="shared" si="51"/>
        <v>-4.68611521262482</v>
      </c>
      <c r="O262" s="91">
        <v>65418211</v>
      </c>
      <c r="P262" s="26">
        <f>IF(O262&gt;0,AVERAGE($O$199:O262),0)</f>
        <v>65418211</v>
      </c>
      <c r="Q262" s="61">
        <v>0</v>
      </c>
      <c r="R262" s="61">
        <v>0</v>
      </c>
      <c r="S262" s="6"/>
    </row>
    <row r="263" spans="2:19" ht="12.75">
      <c r="B263" s="62">
        <f t="shared" si="52"/>
        <v>246</v>
      </c>
      <c r="C263" s="49">
        <v>41520</v>
      </c>
      <c r="D263" s="50">
        <v>20612252</v>
      </c>
      <c r="E263" s="25">
        <f>IF(D263&gt;0,AVERAGE(D$199:$D263),0)</f>
        <v>20199152.184615385</v>
      </c>
      <c r="F263" s="51">
        <f t="shared" si="59"/>
        <v>0.08515406162464986</v>
      </c>
      <c r="G263" s="52">
        <f t="shared" si="60"/>
        <v>0.033666666666666664</v>
      </c>
      <c r="H263" s="53">
        <f t="shared" si="62"/>
        <v>0.10720731840759276</v>
      </c>
      <c r="I263" s="54">
        <f t="shared" si="61"/>
        <v>0</v>
      </c>
      <c r="J263" s="55">
        <f t="shared" si="54"/>
        <v>0.2260280466989093</v>
      </c>
      <c r="K263" s="56">
        <f t="shared" si="63"/>
        <v>0.00026399790683991113</v>
      </c>
      <c r="L263" s="57">
        <f t="shared" si="53"/>
        <v>0.09635923599656757</v>
      </c>
      <c r="M263" s="58">
        <v>0.04690731840759277</v>
      </c>
      <c r="N263" s="59">
        <f t="shared" si="51"/>
        <v>-4.6836407640034325</v>
      </c>
      <c r="O263" s="91">
        <v>65418211</v>
      </c>
      <c r="P263" s="26">
        <f>IF(O263&gt;0,AVERAGE($O$199:O263),0)</f>
        <v>65418211</v>
      </c>
      <c r="Q263" s="61">
        <v>0</v>
      </c>
      <c r="R263" s="61">
        <v>0</v>
      </c>
      <c r="S263" s="6"/>
    </row>
    <row r="264" spans="2:19" ht="12.75">
      <c r="B264" s="62">
        <f t="shared" si="52"/>
        <v>247</v>
      </c>
      <c r="C264" s="49">
        <v>41521</v>
      </c>
      <c r="D264" s="50">
        <v>20612798</v>
      </c>
      <c r="E264" s="25">
        <f>IF(D264&gt;0,AVERAGE(D$199:$D264),0)</f>
        <v>20205419.545454547</v>
      </c>
      <c r="F264" s="51">
        <f t="shared" si="59"/>
        <v>0.08515406162464986</v>
      </c>
      <c r="G264" s="52">
        <f t="shared" si="60"/>
        <v>0.033666666666666664</v>
      </c>
      <c r="H264" s="53">
        <f t="shared" si="62"/>
        <v>0.09877846008498754</v>
      </c>
      <c r="I264" s="54">
        <f t="shared" si="61"/>
        <v>0</v>
      </c>
      <c r="J264" s="55">
        <f t="shared" si="54"/>
        <v>0.21759918837630407</v>
      </c>
      <c r="K264" s="56">
        <f t="shared" si="63"/>
        <v>0.00025413450351277546</v>
      </c>
      <c r="L264" s="57">
        <f t="shared" si="53"/>
        <v>0.09275909378216304</v>
      </c>
      <c r="M264" s="58">
        <v>0.038478460084987544</v>
      </c>
      <c r="N264" s="59">
        <f aca="true" t="shared" si="64" ref="N264:N327">+L264-$C$9</f>
        <v>-4.687240906217837</v>
      </c>
      <c r="O264" s="91">
        <v>65418211</v>
      </c>
      <c r="P264" s="26">
        <f>IF(O264&gt;0,AVERAGE($O$199:O264),0)</f>
        <v>65418211</v>
      </c>
      <c r="Q264" s="61">
        <v>0</v>
      </c>
      <c r="R264" s="61">
        <v>0</v>
      </c>
      <c r="S264" s="6"/>
    </row>
    <row r="265" spans="2:19" ht="12.75">
      <c r="B265" s="62">
        <f t="shared" si="52"/>
        <v>248</v>
      </c>
      <c r="C265" s="49">
        <v>41522</v>
      </c>
      <c r="D265" s="50">
        <v>20613343</v>
      </c>
      <c r="E265" s="25">
        <f>IF(D265&gt;0,AVERAGE(D$199:$D265),0)</f>
        <v>20211507.95522388</v>
      </c>
      <c r="F265" s="51">
        <f t="shared" si="59"/>
        <v>0.08515406162464986</v>
      </c>
      <c r="G265" s="52">
        <f t="shared" si="60"/>
        <v>0.033666666666666664</v>
      </c>
      <c r="H265" s="53">
        <f t="shared" si="62"/>
        <v>0.09838229534809907</v>
      </c>
      <c r="I265" s="54">
        <f t="shared" si="61"/>
        <v>0</v>
      </c>
      <c r="J265" s="55">
        <f t="shared" si="54"/>
        <v>0.2172030236394156</v>
      </c>
      <c r="K265" s="56">
        <f t="shared" si="63"/>
        <v>0.0002536537854958883</v>
      </c>
      <c r="L265" s="57">
        <f t="shared" si="53"/>
        <v>0.09258363170599922</v>
      </c>
      <c r="M265" s="58">
        <v>0.03808229534809907</v>
      </c>
      <c r="N265" s="59">
        <f t="shared" si="64"/>
        <v>-4.687416368294001</v>
      </c>
      <c r="O265" s="91">
        <v>65418211</v>
      </c>
      <c r="P265" s="26">
        <f>IF(O265&gt;0,AVERAGE($O$199:O265),0)</f>
        <v>65418211</v>
      </c>
      <c r="Q265" s="61">
        <v>0</v>
      </c>
      <c r="R265" s="61">
        <v>0</v>
      </c>
      <c r="S265" s="6"/>
    </row>
    <row r="266" spans="2:19" ht="12.75">
      <c r="B266" s="62">
        <f t="shared" si="52"/>
        <v>249</v>
      </c>
      <c r="C266" s="49">
        <v>41523</v>
      </c>
      <c r="D266" s="50">
        <v>20613889</v>
      </c>
      <c r="E266" s="25">
        <f>IF(D266&gt;0,AVERAGE(D$199:$D266),0)</f>
        <v>20217425.32352941</v>
      </c>
      <c r="F266" s="51">
        <f>+$K$11/30</f>
        <v>0.08515406162464986</v>
      </c>
      <c r="G266" s="52">
        <f>+$G$11/30</f>
        <v>0.033666666666666664</v>
      </c>
      <c r="H266" s="53">
        <f>+$H$11/30+M266</f>
        <v>0.09838452040163681</v>
      </c>
      <c r="I266" s="54">
        <f>+$I$11/30</f>
        <v>0</v>
      </c>
      <c r="J266" s="55">
        <f t="shared" si="54"/>
        <v>0.21720524869295332</v>
      </c>
      <c r="K266" s="56">
        <f t="shared" si="63"/>
        <v>0.0002536388564596601</v>
      </c>
      <c r="L266" s="57">
        <f t="shared" si="53"/>
        <v>0.09257818260777595</v>
      </c>
      <c r="M266" s="58">
        <v>0.03808452040163681</v>
      </c>
      <c r="N266" s="59">
        <f t="shared" si="64"/>
        <v>-4.687421817392225</v>
      </c>
      <c r="O266" s="91">
        <v>65418211</v>
      </c>
      <c r="P266" s="26">
        <f>IF(O266&gt;0,AVERAGE($O$199:O266),0)</f>
        <v>65418211</v>
      </c>
      <c r="Q266" s="61">
        <v>0</v>
      </c>
      <c r="R266" s="61">
        <v>0</v>
      </c>
      <c r="S266" s="6"/>
    </row>
    <row r="267" spans="2:19" ht="12.75">
      <c r="B267" s="62">
        <f t="shared" si="52"/>
        <v>250</v>
      </c>
      <c r="C267" s="49">
        <v>41524</v>
      </c>
      <c r="D267" s="50">
        <v>20614422</v>
      </c>
      <c r="E267" s="25">
        <f>IF(D267&gt;0,AVERAGE(D$199:$D267),0)</f>
        <v>20223178.898550726</v>
      </c>
      <c r="F267" s="51">
        <f t="shared" si="59"/>
        <v>0.08515406162464986</v>
      </c>
      <c r="G267" s="52">
        <f t="shared" si="60"/>
        <v>0.033666666666666664</v>
      </c>
      <c r="H267" s="53">
        <f t="shared" si="62"/>
        <v>0.09916135681720871</v>
      </c>
      <c r="I267" s="54">
        <f t="shared" si="61"/>
        <v>0</v>
      </c>
      <c r="J267" s="55">
        <f t="shared" si="54"/>
        <v>0.21798208510852524</v>
      </c>
      <c r="K267" s="56">
        <f t="shared" si="63"/>
        <v>0.0002545288970283445</v>
      </c>
      <c r="L267" s="57">
        <f t="shared" si="53"/>
        <v>0.09290304741534575</v>
      </c>
      <c r="M267" s="58">
        <v>0.03886135681720871</v>
      </c>
      <c r="N267" s="59">
        <f t="shared" si="64"/>
        <v>-4.687096952584654</v>
      </c>
      <c r="O267" s="91">
        <v>65418211</v>
      </c>
      <c r="P267" s="26">
        <f>IF(O267&gt;0,AVERAGE($O$199:O267),0)</f>
        <v>65418211</v>
      </c>
      <c r="Q267" s="61">
        <v>0</v>
      </c>
      <c r="R267" s="61">
        <v>0</v>
      </c>
      <c r="S267" s="6"/>
    </row>
    <row r="268" spans="2:19" ht="12.75">
      <c r="B268" s="62">
        <f t="shared" si="52"/>
        <v>251</v>
      </c>
      <c r="C268" s="49">
        <v>41525</v>
      </c>
      <c r="D268" s="50">
        <v>20614955</v>
      </c>
      <c r="E268" s="25">
        <f>IF(D268&gt;0,AVERAGE(D$199:$D268),0)</f>
        <v>20228775.7</v>
      </c>
      <c r="F268" s="51">
        <f t="shared" si="59"/>
        <v>0.08515406162464986</v>
      </c>
      <c r="G268" s="52">
        <f t="shared" si="60"/>
        <v>0.033666666666666664</v>
      </c>
      <c r="H268" s="53">
        <f t="shared" si="62"/>
        <v>0.09889797306796368</v>
      </c>
      <c r="I268" s="54">
        <f t="shared" si="61"/>
        <v>0</v>
      </c>
      <c r="J268" s="55">
        <f t="shared" si="54"/>
        <v>0.2177187013592802</v>
      </c>
      <c r="K268" s="56">
        <f t="shared" si="63"/>
        <v>0.0002542047417522048</v>
      </c>
      <c r="L268" s="57">
        <f t="shared" si="53"/>
        <v>0.09278473073955476</v>
      </c>
      <c r="M268" s="58">
        <v>0.03859797306796368</v>
      </c>
      <c r="N268" s="59">
        <f t="shared" si="64"/>
        <v>-4.687215269260445</v>
      </c>
      <c r="O268" s="91">
        <v>65418211</v>
      </c>
      <c r="P268" s="26">
        <f>IF(O268&gt;0,AVERAGE($O$199:O268),0)</f>
        <v>65418211</v>
      </c>
      <c r="Q268" s="61">
        <v>0</v>
      </c>
      <c r="R268" s="61">
        <v>0</v>
      </c>
      <c r="S268" s="6"/>
    </row>
    <row r="269" spans="2:19" ht="12.75">
      <c r="B269" s="62">
        <f t="shared" si="52"/>
        <v>252</v>
      </c>
      <c r="C269" s="49">
        <v>41526</v>
      </c>
      <c r="D269" s="50">
        <v>20615523</v>
      </c>
      <c r="E269" s="25">
        <f>IF(D269&gt;0,AVERAGE(D$199:$D269),0)</f>
        <v>20234222.84507042</v>
      </c>
      <c r="F269" s="51">
        <f t="shared" si="59"/>
        <v>0.08515406162464986</v>
      </c>
      <c r="G269" s="52">
        <f t="shared" si="60"/>
        <v>0.033666666666666664</v>
      </c>
      <c r="H269" s="53">
        <f t="shared" si="62"/>
        <v>0.09747489234423384</v>
      </c>
      <c r="I269" s="54">
        <f t="shared" si="61"/>
        <v>0</v>
      </c>
      <c r="J269" s="55">
        <f t="shared" si="54"/>
        <v>0.21629562063555036</v>
      </c>
      <c r="K269" s="56">
        <f t="shared" si="63"/>
        <v>0.0002525271156062997</v>
      </c>
      <c r="L269" s="57">
        <f t="shared" si="53"/>
        <v>0.0921723971962994</v>
      </c>
      <c r="M269" s="58">
        <v>0.037174892344233844</v>
      </c>
      <c r="N269" s="59">
        <f t="shared" si="64"/>
        <v>-4.687827602803701</v>
      </c>
      <c r="O269" s="91">
        <v>65418211</v>
      </c>
      <c r="P269" s="26">
        <f>IF(O269&gt;0,AVERAGE($O$199:O269),0)</f>
        <v>65418211</v>
      </c>
      <c r="Q269" s="61">
        <v>0</v>
      </c>
      <c r="R269" s="61">
        <v>0</v>
      </c>
      <c r="S269" s="6"/>
    </row>
    <row r="270" spans="2:19" ht="12.75">
      <c r="B270" s="62">
        <f t="shared" si="52"/>
        <v>253</v>
      </c>
      <c r="C270" s="49">
        <v>41527</v>
      </c>
      <c r="D270" s="50">
        <v>20616068</v>
      </c>
      <c r="E270" s="25">
        <f>IF(D270&gt;0,AVERAGE(D$199:$D270),0)</f>
        <v>20239526.25</v>
      </c>
      <c r="F270" s="51">
        <f t="shared" si="59"/>
        <v>0.08515406162464986</v>
      </c>
      <c r="G270" s="52">
        <f t="shared" si="60"/>
        <v>0.033666666666666664</v>
      </c>
      <c r="H270" s="53">
        <f t="shared" si="62"/>
        <v>0.10307426022267246</v>
      </c>
      <c r="I270" s="54">
        <f t="shared" si="61"/>
        <v>0</v>
      </c>
      <c r="J270" s="55">
        <f t="shared" si="54"/>
        <v>0.22189498851398898</v>
      </c>
      <c r="K270" s="56">
        <f t="shared" si="63"/>
        <v>0.0002590483891331007</v>
      </c>
      <c r="L270" s="57">
        <f t="shared" si="53"/>
        <v>0.09455266203358176</v>
      </c>
      <c r="M270" s="58">
        <v>0.04277426022267247</v>
      </c>
      <c r="N270" s="59">
        <f t="shared" si="64"/>
        <v>-4.685447337966418</v>
      </c>
      <c r="O270" s="91">
        <v>65418211</v>
      </c>
      <c r="P270" s="26">
        <f>IF(O270&gt;0,AVERAGE($O$199:O270),0)</f>
        <v>65418211</v>
      </c>
      <c r="Q270" s="61">
        <v>0</v>
      </c>
      <c r="R270" s="61">
        <v>0</v>
      </c>
      <c r="S270" s="6"/>
    </row>
    <row r="271" spans="2:19" ht="12.75">
      <c r="B271" s="62">
        <f t="shared" si="52"/>
        <v>254</v>
      </c>
      <c r="C271" s="49">
        <v>41528</v>
      </c>
      <c r="D271" s="50">
        <v>20616615</v>
      </c>
      <c r="E271" s="25">
        <f>IF(D271&gt;0,AVERAGE(D$199:$D271),0)</f>
        <v>20244691.84931507</v>
      </c>
      <c r="F271" s="51">
        <f t="shared" si="59"/>
        <v>0.08515406162464986</v>
      </c>
      <c r="G271" s="52">
        <f t="shared" si="60"/>
        <v>0.033666666666666664</v>
      </c>
      <c r="H271" s="53">
        <f t="shared" si="62"/>
        <v>0.1020982474857122</v>
      </c>
      <c r="I271" s="54">
        <f t="shared" si="61"/>
        <v>0</v>
      </c>
      <c r="J271" s="55">
        <f t="shared" si="54"/>
        <v>0.22091897577702874</v>
      </c>
      <c r="K271" s="56">
        <f t="shared" si="63"/>
        <v>0.0002578934035957609</v>
      </c>
      <c r="L271" s="57">
        <f t="shared" si="53"/>
        <v>0.09413109231245273</v>
      </c>
      <c r="M271" s="58">
        <v>0.0417982474857122</v>
      </c>
      <c r="N271" s="59">
        <f t="shared" si="64"/>
        <v>-4.6858689076875475</v>
      </c>
      <c r="O271" s="91">
        <v>65418211</v>
      </c>
      <c r="P271" s="26">
        <f>IF(O271&gt;0,AVERAGE($O$199:O271),0)</f>
        <v>65418211</v>
      </c>
      <c r="Q271" s="61">
        <v>0</v>
      </c>
      <c r="R271" s="61">
        <v>0</v>
      </c>
      <c r="S271" s="6"/>
    </row>
    <row r="272" spans="2:19" ht="12.75">
      <c r="B272" s="62">
        <f t="shared" si="52"/>
        <v>255</v>
      </c>
      <c r="C272" s="49">
        <v>41529</v>
      </c>
      <c r="D272" s="50">
        <v>20617161</v>
      </c>
      <c r="E272" s="25">
        <f>IF(D272&gt;0,AVERAGE(D$199:$D272),0)</f>
        <v>20249725.216216218</v>
      </c>
      <c r="F272" s="51">
        <f t="shared" si="59"/>
        <v>0.08515406162464986</v>
      </c>
      <c r="G272" s="52">
        <f t="shared" si="60"/>
        <v>0.033666666666666664</v>
      </c>
      <c r="H272" s="53">
        <f t="shared" si="62"/>
        <v>0.1041191197379102</v>
      </c>
      <c r="I272" s="54">
        <f t="shared" si="61"/>
        <v>0</v>
      </c>
      <c r="J272" s="55">
        <f t="shared" si="54"/>
        <v>0.22293984802922673</v>
      </c>
      <c r="K272" s="56">
        <f t="shared" si="63"/>
        <v>0.0002602372111154303</v>
      </c>
      <c r="L272" s="57">
        <f t="shared" si="53"/>
        <v>0.09498658205713205</v>
      </c>
      <c r="M272" s="58">
        <v>0.0438191197379102</v>
      </c>
      <c r="N272" s="59">
        <f t="shared" si="64"/>
        <v>-4.685013417942868</v>
      </c>
      <c r="O272" s="91">
        <v>65418211</v>
      </c>
      <c r="P272" s="26">
        <f>IF(O272&gt;0,AVERAGE($O$199:O272),0)</f>
        <v>65418211</v>
      </c>
      <c r="Q272" s="61">
        <v>0</v>
      </c>
      <c r="R272" s="61">
        <v>0</v>
      </c>
      <c r="S272" s="6"/>
    </row>
    <row r="273" spans="2:19" ht="12.75">
      <c r="B273" s="62">
        <f t="shared" si="52"/>
        <v>256</v>
      </c>
      <c r="C273" s="49">
        <v>41530</v>
      </c>
      <c r="D273" s="50">
        <v>20617704</v>
      </c>
      <c r="E273" s="25">
        <f>IF(D273&gt;0,AVERAGE(D$199:$D273),0)</f>
        <v>20254631.6</v>
      </c>
      <c r="F273" s="51">
        <f t="shared" si="59"/>
        <v>0.08515406162464986</v>
      </c>
      <c r="G273" s="52">
        <f t="shared" si="60"/>
        <v>0.033666666666666664</v>
      </c>
      <c r="H273" s="53">
        <f t="shared" si="62"/>
        <v>0.11481293845220315</v>
      </c>
      <c r="I273" s="54">
        <f t="shared" si="61"/>
        <v>0</v>
      </c>
      <c r="J273" s="55">
        <f t="shared" si="54"/>
        <v>0.23363366674351968</v>
      </c>
      <c r="K273" s="56">
        <f t="shared" si="63"/>
        <v>0.0002727044646275338</v>
      </c>
      <c r="L273" s="57">
        <f t="shared" si="53"/>
        <v>0.09953712958904984</v>
      </c>
      <c r="M273" s="58">
        <v>0.054512938452203154</v>
      </c>
      <c r="N273" s="59">
        <f t="shared" si="64"/>
        <v>-4.680462870410951</v>
      </c>
      <c r="O273" s="91">
        <v>65418211</v>
      </c>
      <c r="P273" s="26">
        <f>IF(O273&gt;0,AVERAGE($O$199:O273),0)</f>
        <v>65418211</v>
      </c>
      <c r="Q273" s="61">
        <v>0</v>
      </c>
      <c r="R273" s="61">
        <v>0</v>
      </c>
      <c r="S273" s="6"/>
    </row>
    <row r="274" spans="2:19" ht="12.75">
      <c r="B274" s="62">
        <f t="shared" si="52"/>
        <v>257</v>
      </c>
      <c r="C274" s="49">
        <v>41531</v>
      </c>
      <c r="D274" s="50">
        <v>20618238</v>
      </c>
      <c r="E274" s="25">
        <f>IF(D274&gt;0,AVERAGE(D$199:$D274),0)</f>
        <v>20259415.89473684</v>
      </c>
      <c r="F274" s="51">
        <f t="shared" si="59"/>
        <v>0.08515406162464986</v>
      </c>
      <c r="G274" s="52">
        <f t="shared" si="60"/>
        <v>0.033666666666666664</v>
      </c>
      <c r="H274" s="53">
        <f t="shared" si="62"/>
        <v>0.10269154172444321</v>
      </c>
      <c r="I274" s="54">
        <f t="shared" si="61"/>
        <v>0</v>
      </c>
      <c r="J274" s="55">
        <f t="shared" si="54"/>
        <v>0.22151227001575974</v>
      </c>
      <c r="K274" s="56">
        <f t="shared" si="63"/>
        <v>0.00025854155634808695</v>
      </c>
      <c r="L274" s="57">
        <f t="shared" si="53"/>
        <v>0.09436766806705174</v>
      </c>
      <c r="M274" s="58">
        <v>0.04239154172444321</v>
      </c>
      <c r="N274" s="59">
        <f t="shared" si="64"/>
        <v>-4.685632331932949</v>
      </c>
      <c r="O274" s="91">
        <v>65418211</v>
      </c>
      <c r="P274" s="26">
        <f>IF(O274&gt;0,AVERAGE($O$199:O274),0)</f>
        <v>65418211</v>
      </c>
      <c r="Q274" s="61">
        <v>0</v>
      </c>
      <c r="R274" s="61">
        <v>0</v>
      </c>
      <c r="S274" s="6"/>
    </row>
    <row r="275" spans="2:19" ht="12.75">
      <c r="B275" s="62">
        <f aca="true" t="shared" si="65" ref="B275:B338">+B274+1</f>
        <v>258</v>
      </c>
      <c r="C275" s="49">
        <v>41532</v>
      </c>
      <c r="D275" s="50">
        <v>20618771</v>
      </c>
      <c r="E275" s="25">
        <f>IF(D275&gt;0,AVERAGE(D$199:$D275),0)</f>
        <v>20264082.844155844</v>
      </c>
      <c r="F275" s="51">
        <f t="shared" si="59"/>
        <v>0.08515406162464986</v>
      </c>
      <c r="G275" s="52">
        <f t="shared" si="60"/>
        <v>0.033666666666666664</v>
      </c>
      <c r="H275" s="53">
        <f t="shared" si="62"/>
        <v>0.10393955582189893</v>
      </c>
      <c r="I275" s="54">
        <f t="shared" si="61"/>
        <v>0</v>
      </c>
      <c r="J275" s="55">
        <f t="shared" si="54"/>
        <v>0.22276028411321547</v>
      </c>
      <c r="K275" s="56">
        <f t="shared" si="63"/>
        <v>0.00025998403417908653</v>
      </c>
      <c r="L275" s="57">
        <f aca="true" t="shared" si="66" ref="L275:L338">+K275*365</f>
        <v>0.09489417247536658</v>
      </c>
      <c r="M275" s="58">
        <v>0.04363955582189892</v>
      </c>
      <c r="N275" s="59">
        <f t="shared" si="64"/>
        <v>-4.685105827524634</v>
      </c>
      <c r="O275" s="91">
        <v>65418211</v>
      </c>
      <c r="P275" s="26">
        <f>IF(O275&gt;0,AVERAGE($O$199:O275),0)</f>
        <v>65418211</v>
      </c>
      <c r="Q275" s="61">
        <v>0</v>
      </c>
      <c r="R275" s="61">
        <v>0</v>
      </c>
      <c r="S275" s="6"/>
    </row>
    <row r="276" spans="2:19" ht="12.75">
      <c r="B276" s="62">
        <f t="shared" si="65"/>
        <v>259</v>
      </c>
      <c r="C276" s="49">
        <v>41533</v>
      </c>
      <c r="D276" s="50">
        <v>20619341</v>
      </c>
      <c r="E276" s="25">
        <f>IF(D276&gt;0,AVERAGE(D$199:$D276),0)</f>
        <v>20268637.435897436</v>
      </c>
      <c r="F276" s="51">
        <f t="shared" si="59"/>
        <v>0.08515406162464986</v>
      </c>
      <c r="G276" s="52">
        <f t="shared" si="60"/>
        <v>0.033666666666666664</v>
      </c>
      <c r="H276" s="53">
        <f t="shared" si="62"/>
        <v>0.10568395927665655</v>
      </c>
      <c r="I276" s="54">
        <f t="shared" si="61"/>
        <v>0</v>
      </c>
      <c r="J276" s="55">
        <f t="shared" si="54"/>
        <v>0.2245046875679731</v>
      </c>
      <c r="K276" s="56">
        <f t="shared" si="63"/>
        <v>0.00026200600403214225</v>
      </c>
      <c r="L276" s="57">
        <f t="shared" si="66"/>
        <v>0.09563219147173192</v>
      </c>
      <c r="M276" s="58">
        <v>0.04538395927665655</v>
      </c>
      <c r="N276" s="59">
        <f t="shared" si="64"/>
        <v>-4.684367808528268</v>
      </c>
      <c r="O276" s="91">
        <v>65418211</v>
      </c>
      <c r="P276" s="26">
        <f>IF(O276&gt;0,AVERAGE($O$199:O276),0)</f>
        <v>65418211</v>
      </c>
      <c r="Q276" s="61">
        <v>0</v>
      </c>
      <c r="R276" s="61">
        <v>0</v>
      </c>
      <c r="S276" s="6"/>
    </row>
    <row r="277" spans="2:19" ht="12.75">
      <c r="B277" s="62">
        <f t="shared" si="65"/>
        <v>260</v>
      </c>
      <c r="C277" s="49">
        <v>41534</v>
      </c>
      <c r="D277" s="50">
        <v>20600845</v>
      </c>
      <c r="E277" s="25">
        <f>IF(D277&gt;0,AVERAGE(D$199:$D277),0)</f>
        <v>20272842.59493671</v>
      </c>
      <c r="F277" s="51">
        <f t="shared" si="59"/>
        <v>0.08515406162464986</v>
      </c>
      <c r="G277" s="52">
        <f t="shared" si="60"/>
        <v>0.033666666666666664</v>
      </c>
      <c r="H277" s="53">
        <f t="shared" si="62"/>
        <v>0.10959719772998325</v>
      </c>
      <c r="I277" s="54">
        <f t="shared" si="61"/>
        <v>0</v>
      </c>
      <c r="J277" s="55">
        <f t="shared" si="54"/>
        <v>0.2284179260212998</v>
      </c>
      <c r="K277" s="56">
        <f t="shared" si="63"/>
        <v>0.0002665598291054231</v>
      </c>
      <c r="L277" s="57">
        <f t="shared" si="66"/>
        <v>0.09729433762347943</v>
      </c>
      <c r="M277" s="58">
        <v>0.04929719772998325</v>
      </c>
      <c r="N277" s="59">
        <f t="shared" si="64"/>
        <v>-4.682705662376521</v>
      </c>
      <c r="O277" s="91">
        <v>65418211</v>
      </c>
      <c r="P277" s="26">
        <f>IF(O277&gt;0,AVERAGE($O$199:O277),0)</f>
        <v>65418211</v>
      </c>
      <c r="Q277" s="61">
        <v>0</v>
      </c>
      <c r="R277" s="61">
        <v>0</v>
      </c>
      <c r="S277" s="6"/>
    </row>
    <row r="278" spans="2:19" ht="12.75">
      <c r="B278" s="62">
        <f t="shared" si="65"/>
        <v>261</v>
      </c>
      <c r="C278" s="49">
        <v>41535</v>
      </c>
      <c r="D278" s="50">
        <v>20601378</v>
      </c>
      <c r="E278" s="25">
        <f>IF(D278&gt;0,AVERAGE(D$199:$D278),0)</f>
        <v>20276949.2875</v>
      </c>
      <c r="F278" s="51">
        <f t="shared" si="59"/>
        <v>0.08515406162464986</v>
      </c>
      <c r="G278" s="52">
        <f t="shared" si="60"/>
        <v>0.033666666666666664</v>
      </c>
      <c r="H278" s="53">
        <f t="shared" si="62"/>
        <v>0.10921202236130412</v>
      </c>
      <c r="I278" s="54">
        <f t="shared" si="61"/>
        <v>0</v>
      </c>
      <c r="J278" s="55">
        <f t="shared" si="54"/>
        <v>0.22803275065262063</v>
      </c>
      <c r="K278" s="56">
        <f t="shared" si="63"/>
        <v>0.000266097583442974</v>
      </c>
      <c r="L278" s="57">
        <f t="shared" si="66"/>
        <v>0.09712561795668552</v>
      </c>
      <c r="M278" s="58">
        <v>0.048912022361304125</v>
      </c>
      <c r="N278" s="59">
        <f t="shared" si="64"/>
        <v>-4.682874382043314</v>
      </c>
      <c r="O278" s="91">
        <v>65418211</v>
      </c>
      <c r="P278" s="26">
        <f>IF(O278&gt;0,AVERAGE($O$199:O278),0)</f>
        <v>65418211</v>
      </c>
      <c r="Q278" s="61">
        <v>0</v>
      </c>
      <c r="R278" s="61">
        <v>0</v>
      </c>
      <c r="S278" s="6"/>
    </row>
    <row r="279" spans="2:19" ht="12.75">
      <c r="B279" s="62">
        <f t="shared" si="65"/>
        <v>262</v>
      </c>
      <c r="C279" s="49">
        <v>41536</v>
      </c>
      <c r="D279" s="50">
        <v>20601911</v>
      </c>
      <c r="E279" s="25">
        <f>IF(D279&gt;0,AVERAGE(D$199:$D279),0)</f>
        <v>20280961.16049383</v>
      </c>
      <c r="F279" s="51">
        <f t="shared" si="59"/>
        <v>0.08515406162464986</v>
      </c>
      <c r="G279" s="52">
        <f t="shared" si="60"/>
        <v>0.033666666666666664</v>
      </c>
      <c r="H279" s="53">
        <f t="shared" si="62"/>
        <v>0.10959720859825761</v>
      </c>
      <c r="I279" s="54">
        <f t="shared" si="61"/>
        <v>0</v>
      </c>
      <c r="J279" s="55">
        <f aca="true" t="shared" si="67" ref="J279:J342">SUM(F279:I279)</f>
        <v>0.22841793688957412</v>
      </c>
      <c r="K279" s="56">
        <f t="shared" si="63"/>
        <v>0.00026653458969452186</v>
      </c>
      <c r="L279" s="57">
        <f t="shared" si="66"/>
        <v>0.09728512523850048</v>
      </c>
      <c r="M279" s="58">
        <v>0.04929720859825762</v>
      </c>
      <c r="N279" s="59">
        <f t="shared" si="64"/>
        <v>-4.6827148747614995</v>
      </c>
      <c r="O279" s="91">
        <v>65418211</v>
      </c>
      <c r="P279" s="26">
        <f>IF(O279&gt;0,AVERAGE($O$199:O279),0)</f>
        <v>65418211</v>
      </c>
      <c r="Q279" s="61">
        <v>0</v>
      </c>
      <c r="R279" s="61">
        <v>0</v>
      </c>
      <c r="S279" s="6"/>
    </row>
    <row r="280" spans="2:19" ht="12.75">
      <c r="B280" s="62">
        <f t="shared" si="65"/>
        <v>263</v>
      </c>
      <c r="C280" s="49">
        <v>41537</v>
      </c>
      <c r="D280" s="50">
        <v>20602445</v>
      </c>
      <c r="E280" s="25">
        <f>IF(D280&gt;0,AVERAGE(D$199:$D280),0)</f>
        <v>20284881.69512195</v>
      </c>
      <c r="F280" s="51">
        <f t="shared" si="59"/>
        <v>0.08515406162464986</v>
      </c>
      <c r="G280" s="52">
        <f t="shared" si="60"/>
        <v>0.033666666666666664</v>
      </c>
      <c r="H280" s="53">
        <f t="shared" si="62"/>
        <v>0.1093346952538761</v>
      </c>
      <c r="I280" s="54">
        <f t="shared" si="61"/>
        <v>0</v>
      </c>
      <c r="J280" s="55">
        <f t="shared" si="67"/>
        <v>0.22815542354519264</v>
      </c>
      <c r="K280" s="56">
        <f t="shared" si="63"/>
        <v>0.00026621609135720116</v>
      </c>
      <c r="L280" s="57">
        <f t="shared" si="66"/>
        <v>0.09716887334537842</v>
      </c>
      <c r="M280" s="58">
        <v>0.0490346952538761</v>
      </c>
      <c r="N280" s="59">
        <f t="shared" si="64"/>
        <v>-4.682831126654622</v>
      </c>
      <c r="O280" s="91">
        <v>65418211</v>
      </c>
      <c r="P280" s="26">
        <f>IF(O280&gt;0,AVERAGE($O$199:O280),0)</f>
        <v>65418211</v>
      </c>
      <c r="Q280" s="61">
        <v>0</v>
      </c>
      <c r="R280" s="61">
        <v>0</v>
      </c>
      <c r="S280" s="6"/>
    </row>
    <row r="281" spans="2:19" ht="12.75">
      <c r="B281" s="62">
        <f t="shared" si="65"/>
        <v>264</v>
      </c>
      <c r="C281" s="49">
        <v>41538</v>
      </c>
      <c r="D281" s="50">
        <v>20602978</v>
      </c>
      <c r="E281" s="25">
        <f>IF(D281&gt;0,AVERAGE(D$199:$D281),0)</f>
        <v>20288714.180722892</v>
      </c>
      <c r="F281" s="51">
        <f t="shared" si="59"/>
        <v>0.08515406162464986</v>
      </c>
      <c r="G281" s="52">
        <f t="shared" si="60"/>
        <v>0.033666666666666664</v>
      </c>
      <c r="H281" s="53">
        <f t="shared" si="62"/>
        <v>0.10933469133603743</v>
      </c>
      <c r="I281" s="54">
        <f t="shared" si="61"/>
        <v>0</v>
      </c>
      <c r="J281" s="55">
        <f t="shared" si="67"/>
        <v>0.22815541962735397</v>
      </c>
      <c r="K281" s="56">
        <f t="shared" si="63"/>
        <v>0.0002662041826214884</v>
      </c>
      <c r="L281" s="57">
        <f t="shared" si="66"/>
        <v>0.09716452665684326</v>
      </c>
      <c r="M281" s="58">
        <v>0.049034691336037425</v>
      </c>
      <c r="N281" s="59">
        <f t="shared" si="64"/>
        <v>-4.682835473343157</v>
      </c>
      <c r="O281" s="91">
        <v>65418211</v>
      </c>
      <c r="P281" s="26">
        <f>IF(O281&gt;0,AVERAGE($O$199:O281),0)</f>
        <v>65418211</v>
      </c>
      <c r="Q281" s="61">
        <v>0</v>
      </c>
      <c r="R281" s="61">
        <v>0</v>
      </c>
      <c r="S281" s="6"/>
    </row>
    <row r="282" spans="2:19" ht="12.75">
      <c r="B282" s="62">
        <f t="shared" si="65"/>
        <v>265</v>
      </c>
      <c r="C282" s="49">
        <v>41539</v>
      </c>
      <c r="D282" s="50">
        <v>20603511</v>
      </c>
      <c r="E282" s="25">
        <f>IF(D282&gt;0,AVERAGE(D$199:$D282),0)</f>
        <v>20292461.76190476</v>
      </c>
      <c r="F282" s="51">
        <f t="shared" si="59"/>
        <v>0.08515406162464986</v>
      </c>
      <c r="G282" s="52">
        <f t="shared" si="60"/>
        <v>0.033666666666666664</v>
      </c>
      <c r="H282" s="53">
        <f t="shared" si="62"/>
        <v>0.10933467268198162</v>
      </c>
      <c r="I282" s="54">
        <f t="shared" si="61"/>
        <v>0</v>
      </c>
      <c r="J282" s="55">
        <f t="shared" si="67"/>
        <v>0.22815540097329814</v>
      </c>
      <c r="K282" s="56">
        <f t="shared" si="63"/>
        <v>0.0002661925214460629</v>
      </c>
      <c r="L282" s="57">
        <f t="shared" si="66"/>
        <v>0.09716027032781296</v>
      </c>
      <c r="M282" s="58">
        <v>0.04903467268198162</v>
      </c>
      <c r="N282" s="59">
        <f t="shared" si="64"/>
        <v>-4.682839729672187</v>
      </c>
      <c r="O282" s="91">
        <v>65418211</v>
      </c>
      <c r="P282" s="26">
        <f>IF(O282&gt;0,AVERAGE($O$199:O282),0)</f>
        <v>65418211</v>
      </c>
      <c r="Q282" s="61">
        <v>0</v>
      </c>
      <c r="R282" s="61">
        <v>0</v>
      </c>
      <c r="S282" s="6"/>
    </row>
    <row r="283" spans="2:19" ht="12.75">
      <c r="B283" s="62">
        <f t="shared" si="65"/>
        <v>266</v>
      </c>
      <c r="C283" s="49">
        <v>41540</v>
      </c>
      <c r="D283" s="50">
        <v>20604088</v>
      </c>
      <c r="E283" s="25">
        <f>IF(D283&gt;0,AVERAGE(D$199:$D283),0)</f>
        <v>20296127.952941176</v>
      </c>
      <c r="F283" s="51">
        <f t="shared" si="59"/>
        <v>0.08515406162464986</v>
      </c>
      <c r="G283" s="52">
        <f t="shared" si="60"/>
        <v>0.033666666666666664</v>
      </c>
      <c r="H283" s="53">
        <f t="shared" si="62"/>
        <v>0.09140559777507391</v>
      </c>
      <c r="I283" s="54">
        <f t="shared" si="61"/>
        <v>0</v>
      </c>
      <c r="J283" s="55">
        <f t="shared" si="67"/>
        <v>0.21022632606639044</v>
      </c>
      <c r="K283" s="56">
        <f t="shared" si="63"/>
        <v>0.00024526389473972227</v>
      </c>
      <c r="L283" s="57">
        <f t="shared" si="66"/>
        <v>0.08952132157999863</v>
      </c>
      <c r="M283" s="58">
        <v>0.031105597775073917</v>
      </c>
      <c r="N283" s="59">
        <f t="shared" si="64"/>
        <v>-4.690478678420002</v>
      </c>
      <c r="O283" s="91">
        <v>65418211</v>
      </c>
      <c r="P283" s="26">
        <f>IF(O283&gt;0,AVERAGE($O$199:O283),0)</f>
        <v>65418211</v>
      </c>
      <c r="Q283" s="61">
        <v>0</v>
      </c>
      <c r="R283" s="61">
        <v>0</v>
      </c>
      <c r="S283" s="6"/>
    </row>
    <row r="284" spans="2:19" ht="12.75">
      <c r="B284" s="62">
        <f t="shared" si="65"/>
        <v>267</v>
      </c>
      <c r="C284" s="49">
        <v>41541</v>
      </c>
      <c r="D284" s="50">
        <v>20603975</v>
      </c>
      <c r="E284" s="25">
        <f>IF(D284&gt;0,AVERAGE(D$199:$D284),0)</f>
        <v>20299707.56976744</v>
      </c>
      <c r="F284" s="51">
        <f t="shared" si="59"/>
        <v>0.08515406162464986</v>
      </c>
      <c r="G284" s="52">
        <f t="shared" si="60"/>
        <v>0.033666666666666664</v>
      </c>
      <c r="H284" s="53">
        <f t="shared" si="62"/>
        <v>0.09184276017925735</v>
      </c>
      <c r="I284" s="54">
        <f t="shared" si="61"/>
        <v>0</v>
      </c>
      <c r="J284" s="55">
        <f t="shared" si="67"/>
        <v>0.21066348847057387</v>
      </c>
      <c r="K284" s="56">
        <f t="shared" si="63"/>
        <v>0.0002457636536042471</v>
      </c>
      <c r="L284" s="57">
        <f t="shared" si="66"/>
        <v>0.08970373356555018</v>
      </c>
      <c r="M284" s="58">
        <v>0.03154276017925736</v>
      </c>
      <c r="N284" s="59">
        <f t="shared" si="64"/>
        <v>-4.69029626643445</v>
      </c>
      <c r="O284" s="91">
        <v>65418211</v>
      </c>
      <c r="P284" s="26">
        <f>IF(O284&gt;0,AVERAGE($O$199:O284),0)</f>
        <v>65418211</v>
      </c>
      <c r="Q284" s="61">
        <v>0</v>
      </c>
      <c r="R284" s="61">
        <v>0</v>
      </c>
      <c r="S284" s="6"/>
    </row>
    <row r="285" spans="2:19" ht="12.75">
      <c r="B285" s="62">
        <f t="shared" si="65"/>
        <v>268</v>
      </c>
      <c r="C285" s="49">
        <v>41542</v>
      </c>
      <c r="D285" s="50">
        <v>20604516</v>
      </c>
      <c r="E285" s="25">
        <f>IF(D285&gt;0,AVERAGE(D$199:$D285),0)</f>
        <v>20303211.11494253</v>
      </c>
      <c r="F285" s="51">
        <f t="shared" si="59"/>
        <v>0.08515406162464986</v>
      </c>
      <c r="G285" s="52">
        <f t="shared" si="60"/>
        <v>0.033666666666666664</v>
      </c>
      <c r="H285" s="53">
        <f t="shared" si="62"/>
        <v>0.09211039448744568</v>
      </c>
      <c r="I285" s="54">
        <f t="shared" si="61"/>
        <v>0</v>
      </c>
      <c r="J285" s="55">
        <f t="shared" si="67"/>
        <v>0.2109311227787622</v>
      </c>
      <c r="K285" s="56">
        <f t="shared" si="63"/>
        <v>0.0002460658229583825</v>
      </c>
      <c r="L285" s="57">
        <f t="shared" si="66"/>
        <v>0.0898140253798096</v>
      </c>
      <c r="M285" s="58">
        <v>0.03181039448744568</v>
      </c>
      <c r="N285" s="59">
        <f t="shared" si="64"/>
        <v>-4.69018597462019</v>
      </c>
      <c r="O285" s="91">
        <v>65418211</v>
      </c>
      <c r="P285" s="26">
        <f>IF(O285&gt;0,AVERAGE($O$199:O285),0)</f>
        <v>65418211</v>
      </c>
      <c r="Q285" s="61">
        <v>0</v>
      </c>
      <c r="R285" s="61">
        <v>0</v>
      </c>
      <c r="S285" s="6"/>
    </row>
    <row r="286" spans="2:19" ht="12.75">
      <c r="B286" s="62">
        <f t="shared" si="65"/>
        <v>269</v>
      </c>
      <c r="C286" s="49">
        <v>41543</v>
      </c>
      <c r="D286" s="50">
        <v>20605057</v>
      </c>
      <c r="E286" s="25">
        <f>IF(D286&gt;0,AVERAGE(D$199:$D286),0)</f>
        <v>20306641.181818184</v>
      </c>
      <c r="F286" s="51">
        <f t="shared" si="59"/>
        <v>0.08515406162464986</v>
      </c>
      <c r="G286" s="52">
        <f t="shared" si="60"/>
        <v>0.033666666666666664</v>
      </c>
      <c r="H286" s="53">
        <f t="shared" si="62"/>
        <v>0.0917097880857515</v>
      </c>
      <c r="I286" s="54">
        <f t="shared" si="61"/>
        <v>0</v>
      </c>
      <c r="J286" s="55">
        <f t="shared" si="67"/>
        <v>0.21053051637706804</v>
      </c>
      <c r="K286" s="56">
        <f t="shared" si="63"/>
        <v>0.00024558866071946463</v>
      </c>
      <c r="L286" s="57">
        <f t="shared" si="66"/>
        <v>0.0896398611626046</v>
      </c>
      <c r="M286" s="58">
        <v>0.03140978808575151</v>
      </c>
      <c r="N286" s="59">
        <f t="shared" si="64"/>
        <v>-4.690360138837396</v>
      </c>
      <c r="O286" s="91">
        <v>65418211</v>
      </c>
      <c r="P286" s="26">
        <f>IF(O286&gt;0,AVERAGE($O$199:O286),0)</f>
        <v>65418211</v>
      </c>
      <c r="Q286" s="61">
        <v>0</v>
      </c>
      <c r="R286" s="61">
        <v>0</v>
      </c>
      <c r="S286" s="6"/>
    </row>
    <row r="287" spans="2:19" ht="12.75">
      <c r="B287" s="62">
        <f t="shared" si="65"/>
        <v>270</v>
      </c>
      <c r="C287" s="49">
        <v>41544</v>
      </c>
      <c r="D287" s="50">
        <v>20605597</v>
      </c>
      <c r="E287" s="25">
        <f>IF(D287&gt;0,AVERAGE(D$199:$D287),0)</f>
        <v>20310000.235955056</v>
      </c>
      <c r="F287" s="51">
        <f t="shared" si="59"/>
        <v>0.08515406162464986</v>
      </c>
      <c r="G287" s="52">
        <f t="shared" si="60"/>
        <v>0.033666666666666664</v>
      </c>
      <c r="H287" s="53">
        <f t="shared" si="62"/>
        <v>0.10270720433787126</v>
      </c>
      <c r="I287" s="54">
        <f t="shared" si="61"/>
        <v>0</v>
      </c>
      <c r="J287" s="55">
        <f t="shared" si="67"/>
        <v>0.2215279326291878</v>
      </c>
      <c r="K287" s="56">
        <f t="shared" si="63"/>
        <v>0.00025840727274649737</v>
      </c>
      <c r="L287" s="57">
        <f t="shared" si="66"/>
        <v>0.09431865455247154</v>
      </c>
      <c r="M287" s="58">
        <v>0.04240720433787126</v>
      </c>
      <c r="N287" s="59">
        <f t="shared" si="64"/>
        <v>-4.685681345447529</v>
      </c>
      <c r="O287" s="91">
        <v>65418211</v>
      </c>
      <c r="P287" s="26">
        <f>IF(O287&gt;0,AVERAGE($O$199:O287),0)</f>
        <v>65418211</v>
      </c>
      <c r="Q287" s="61">
        <v>0</v>
      </c>
      <c r="R287" s="61">
        <v>0</v>
      </c>
      <c r="S287" s="6"/>
    </row>
    <row r="288" spans="2:19" ht="12.75">
      <c r="B288" s="62">
        <f t="shared" si="65"/>
        <v>271</v>
      </c>
      <c r="C288" s="49">
        <v>41545</v>
      </c>
      <c r="D288" s="50">
        <v>20606131</v>
      </c>
      <c r="E288" s="25">
        <f>IF(D288&gt;0,AVERAGE(D$199:$D288),0)</f>
        <v>20313290.577777777</v>
      </c>
      <c r="F288" s="51">
        <f t="shared" si="59"/>
        <v>0.08515406162464986</v>
      </c>
      <c r="G288" s="52">
        <f t="shared" si="60"/>
        <v>0.033666666666666664</v>
      </c>
      <c r="H288" s="53">
        <f t="shared" si="62"/>
        <v>0.08946076725935789</v>
      </c>
      <c r="I288" s="54">
        <f t="shared" si="61"/>
        <v>0</v>
      </c>
      <c r="J288" s="55">
        <f t="shared" si="67"/>
        <v>0.20828149555067443</v>
      </c>
      <c r="K288" s="56">
        <f t="shared" si="63"/>
        <v>0.0002429462819588156</v>
      </c>
      <c r="L288" s="57">
        <f t="shared" si="66"/>
        <v>0.08867539291496769</v>
      </c>
      <c r="M288" s="58">
        <v>0.0291607672593579</v>
      </c>
      <c r="N288" s="59">
        <f t="shared" si="64"/>
        <v>-4.691324607085033</v>
      </c>
      <c r="O288" s="91">
        <v>65418211</v>
      </c>
      <c r="P288" s="26">
        <f>IF(O288&gt;0,AVERAGE($O$199:O288),0)</f>
        <v>65418211</v>
      </c>
      <c r="Q288" s="61">
        <v>0</v>
      </c>
      <c r="R288" s="61">
        <v>0</v>
      </c>
      <c r="S288" s="6"/>
    </row>
    <row r="289" spans="2:19" ht="12.75">
      <c r="B289" s="62">
        <f t="shared" si="65"/>
        <v>272</v>
      </c>
      <c r="C289" s="49">
        <v>41546</v>
      </c>
      <c r="D289" s="50">
        <v>20606664</v>
      </c>
      <c r="E289" s="25">
        <f>IF(D289&gt;0,AVERAGE(D$199:$D289),0)</f>
        <v>20316514.46153846</v>
      </c>
      <c r="F289" s="51">
        <f t="shared" si="59"/>
        <v>0.08515406162464986</v>
      </c>
      <c r="G289" s="52">
        <f t="shared" si="60"/>
        <v>0.033666666666666664</v>
      </c>
      <c r="H289" s="53">
        <f t="shared" si="62"/>
        <v>0.0894607699371768</v>
      </c>
      <c r="I289" s="54">
        <f t="shared" si="61"/>
        <v>0</v>
      </c>
      <c r="J289" s="55">
        <f t="shared" si="67"/>
        <v>0.20828149822849334</v>
      </c>
      <c r="K289" s="56">
        <f t="shared" si="63"/>
        <v>0.0002429371495706611</v>
      </c>
      <c r="L289" s="57">
        <f t="shared" si="66"/>
        <v>0.0886720595932913</v>
      </c>
      <c r="M289" s="58">
        <v>0.029160769937176808</v>
      </c>
      <c r="N289" s="59">
        <f t="shared" si="64"/>
        <v>-4.691327940406709</v>
      </c>
      <c r="O289" s="91">
        <v>65418211</v>
      </c>
      <c r="P289" s="26">
        <f>IF(O289&gt;0,AVERAGE($O$199:O289),0)</f>
        <v>65418211</v>
      </c>
      <c r="Q289" s="61">
        <v>0</v>
      </c>
      <c r="R289" s="61">
        <v>0</v>
      </c>
      <c r="S289" s="6"/>
    </row>
    <row r="290" spans="2:19" ht="12.75">
      <c r="B290" s="62">
        <f t="shared" si="65"/>
        <v>273</v>
      </c>
      <c r="C290" s="49">
        <v>41547</v>
      </c>
      <c r="D290" s="63">
        <v>20607191</v>
      </c>
      <c r="E290" s="25">
        <f>IF(D290&gt;0,AVERAGE(D$199:$D290),0)</f>
        <v>20319673.989130434</v>
      </c>
      <c r="F290" s="51">
        <f>+$K$11/30</f>
        <v>0.08515406162464986</v>
      </c>
      <c r="G290" s="52">
        <f t="shared" si="60"/>
        <v>0.033666666666666664</v>
      </c>
      <c r="H290" s="53">
        <f>+$H$11/30+M290</f>
        <v>0.0931725641711799</v>
      </c>
      <c r="I290" s="54">
        <f t="shared" si="61"/>
        <v>0</v>
      </c>
      <c r="J290" s="55">
        <f t="shared" si="67"/>
        <v>0.21199329246249643</v>
      </c>
      <c r="K290" s="56">
        <f t="shared" si="63"/>
        <v>0.0002472574317518705</v>
      </c>
      <c r="L290" s="57">
        <f t="shared" si="66"/>
        <v>0.09024896258943273</v>
      </c>
      <c r="M290" s="58">
        <v>0.032872564171179904</v>
      </c>
      <c r="N290" s="59">
        <f t="shared" si="64"/>
        <v>-4.689751037410567</v>
      </c>
      <c r="O290" s="91">
        <v>65418211</v>
      </c>
      <c r="P290" s="26">
        <f>IF(O290&gt;0,AVERAGE($O$199:O290),0)</f>
        <v>65418211</v>
      </c>
      <c r="Q290" s="61">
        <v>0</v>
      </c>
      <c r="R290" s="61">
        <v>0</v>
      </c>
      <c r="S290" s="6"/>
    </row>
    <row r="291" spans="2:19" ht="12.75">
      <c r="B291" s="62">
        <f t="shared" si="65"/>
        <v>274</v>
      </c>
      <c r="C291" s="49">
        <v>41548</v>
      </c>
      <c r="D291" s="63"/>
      <c r="E291" s="25">
        <f>IF(D291&gt;0,AVERAGE(D$291:$D291),0)</f>
        <v>0</v>
      </c>
      <c r="F291" s="51">
        <f>+$K$12/31</f>
        <v>0</v>
      </c>
      <c r="G291" s="52">
        <f>+$G$12/31</f>
        <v>0</v>
      </c>
      <c r="H291" s="53">
        <f>+$H$12/31+M291</f>
        <v>0</v>
      </c>
      <c r="I291" s="54">
        <f>+$I$12/31</f>
        <v>0</v>
      </c>
      <c r="J291" s="55">
        <f>SUM(F291:I291)</f>
        <v>0</v>
      </c>
      <c r="K291" s="56" t="e">
        <f>+J291/((E291+P291)/1000)*100</f>
        <v>#DIV/0!</v>
      </c>
      <c r="L291" s="57" t="e">
        <f t="shared" si="66"/>
        <v>#DIV/0!</v>
      </c>
      <c r="M291" s="58"/>
      <c r="N291" s="59" t="e">
        <f t="shared" si="64"/>
        <v>#DIV/0!</v>
      </c>
      <c r="O291" s="60"/>
      <c r="P291" s="26">
        <f>IF(O291&gt;0,AVERAGE($O$291:O291),0)</f>
        <v>0</v>
      </c>
      <c r="Q291" s="61">
        <v>0</v>
      </c>
      <c r="R291" s="61">
        <v>0</v>
      </c>
      <c r="S291" s="6"/>
    </row>
    <row r="292" spans="2:19" ht="12.75">
      <c r="B292" s="62">
        <f t="shared" si="65"/>
        <v>275</v>
      </c>
      <c r="C292" s="49">
        <v>41549</v>
      </c>
      <c r="D292" s="63"/>
      <c r="E292" s="25">
        <f>IF(D292&gt;0,AVERAGE(D$291:$D292),0)</f>
        <v>0</v>
      </c>
      <c r="F292" s="51">
        <f aca="true" t="shared" si="68" ref="F292:F321">+$K$12/31</f>
        <v>0</v>
      </c>
      <c r="G292" s="52">
        <f aca="true" t="shared" si="69" ref="G292:G321">+$G$12/31</f>
        <v>0</v>
      </c>
      <c r="H292" s="53">
        <f aca="true" t="shared" si="70" ref="H292:H321">+$H$12/31+M292</f>
        <v>0</v>
      </c>
      <c r="I292" s="54">
        <f aca="true" t="shared" si="71" ref="I292:I321">+$I$12/31</f>
        <v>0</v>
      </c>
      <c r="J292" s="55">
        <f t="shared" si="67"/>
        <v>0</v>
      </c>
      <c r="K292" s="56" t="e">
        <f t="shared" si="63"/>
        <v>#DIV/0!</v>
      </c>
      <c r="L292" s="57" t="e">
        <f t="shared" si="66"/>
        <v>#DIV/0!</v>
      </c>
      <c r="M292" s="58"/>
      <c r="N292" s="59" t="e">
        <f t="shared" si="64"/>
        <v>#DIV/0!</v>
      </c>
      <c r="O292" s="60"/>
      <c r="P292" s="26">
        <f>IF(O292&gt;0,AVERAGE($O$291:O292),0)</f>
        <v>0</v>
      </c>
      <c r="Q292" s="61">
        <v>0</v>
      </c>
      <c r="R292" s="61">
        <v>0</v>
      </c>
      <c r="S292" s="6"/>
    </row>
    <row r="293" spans="2:19" ht="12.75">
      <c r="B293" s="62">
        <f t="shared" si="65"/>
        <v>276</v>
      </c>
      <c r="C293" s="49">
        <v>41550</v>
      </c>
      <c r="D293" s="63"/>
      <c r="E293" s="25">
        <f>IF(D293&gt;0,AVERAGE(D$291:$D293),0)</f>
        <v>0</v>
      </c>
      <c r="F293" s="51">
        <f t="shared" si="68"/>
        <v>0</v>
      </c>
      <c r="G293" s="52">
        <f t="shared" si="69"/>
        <v>0</v>
      </c>
      <c r="H293" s="53">
        <f t="shared" si="70"/>
        <v>0</v>
      </c>
      <c r="I293" s="54">
        <f t="shared" si="71"/>
        <v>0</v>
      </c>
      <c r="J293" s="55">
        <f t="shared" si="67"/>
        <v>0</v>
      </c>
      <c r="K293" s="56" t="e">
        <f t="shared" si="63"/>
        <v>#DIV/0!</v>
      </c>
      <c r="L293" s="57" t="e">
        <f t="shared" si="66"/>
        <v>#DIV/0!</v>
      </c>
      <c r="M293" s="58"/>
      <c r="N293" s="59" t="e">
        <f t="shared" si="64"/>
        <v>#DIV/0!</v>
      </c>
      <c r="O293" s="60"/>
      <c r="P293" s="26">
        <f>IF(O293&gt;0,AVERAGE($O$291:O293),0)</f>
        <v>0</v>
      </c>
      <c r="Q293" s="61">
        <v>0</v>
      </c>
      <c r="R293" s="61">
        <v>0</v>
      </c>
      <c r="S293" s="6"/>
    </row>
    <row r="294" spans="2:19" ht="12.75">
      <c r="B294" s="62">
        <f t="shared" si="65"/>
        <v>277</v>
      </c>
      <c r="C294" s="49">
        <v>41551</v>
      </c>
      <c r="D294" s="63"/>
      <c r="E294" s="25">
        <f>IF(D294&gt;0,AVERAGE(D$291:$D294),0)</f>
        <v>0</v>
      </c>
      <c r="F294" s="51">
        <f t="shared" si="68"/>
        <v>0</v>
      </c>
      <c r="G294" s="52">
        <f t="shared" si="69"/>
        <v>0</v>
      </c>
      <c r="H294" s="53">
        <f t="shared" si="70"/>
        <v>0</v>
      </c>
      <c r="I294" s="54">
        <f t="shared" si="71"/>
        <v>0</v>
      </c>
      <c r="J294" s="55">
        <f t="shared" si="67"/>
        <v>0</v>
      </c>
      <c r="K294" s="56" t="e">
        <f t="shared" si="63"/>
        <v>#DIV/0!</v>
      </c>
      <c r="L294" s="57" t="e">
        <f t="shared" si="66"/>
        <v>#DIV/0!</v>
      </c>
      <c r="M294" s="58"/>
      <c r="N294" s="59" t="e">
        <f t="shared" si="64"/>
        <v>#DIV/0!</v>
      </c>
      <c r="O294" s="60"/>
      <c r="P294" s="26">
        <f>IF(O294&gt;0,AVERAGE($O$291:O294),0)</f>
        <v>0</v>
      </c>
      <c r="Q294" s="61">
        <v>0</v>
      </c>
      <c r="R294" s="61">
        <v>0</v>
      </c>
      <c r="S294" s="6"/>
    </row>
    <row r="295" spans="2:19" ht="12.75">
      <c r="B295" s="62">
        <f t="shared" si="65"/>
        <v>278</v>
      </c>
      <c r="C295" s="49">
        <v>41552</v>
      </c>
      <c r="D295" s="63"/>
      <c r="E295" s="25">
        <f>IF(D295&gt;0,AVERAGE(D$291:$D295),0)</f>
        <v>0</v>
      </c>
      <c r="F295" s="51">
        <f t="shared" si="68"/>
        <v>0</v>
      </c>
      <c r="G295" s="52">
        <f t="shared" si="69"/>
        <v>0</v>
      </c>
      <c r="H295" s="53">
        <f t="shared" si="70"/>
        <v>0</v>
      </c>
      <c r="I295" s="54">
        <f t="shared" si="71"/>
        <v>0</v>
      </c>
      <c r="J295" s="55">
        <f t="shared" si="67"/>
        <v>0</v>
      </c>
      <c r="K295" s="56" t="e">
        <f t="shared" si="63"/>
        <v>#DIV/0!</v>
      </c>
      <c r="L295" s="57" t="e">
        <f t="shared" si="66"/>
        <v>#DIV/0!</v>
      </c>
      <c r="M295" s="58"/>
      <c r="N295" s="59" t="e">
        <f t="shared" si="64"/>
        <v>#DIV/0!</v>
      </c>
      <c r="O295" s="60"/>
      <c r="P295" s="26">
        <f>IF(O295&gt;0,AVERAGE($O$291:O295),0)</f>
        <v>0</v>
      </c>
      <c r="Q295" s="61">
        <v>0</v>
      </c>
      <c r="R295" s="61">
        <v>0</v>
      </c>
      <c r="S295" s="6"/>
    </row>
    <row r="296" spans="2:19" ht="12.75">
      <c r="B296" s="62">
        <f t="shared" si="65"/>
        <v>279</v>
      </c>
      <c r="C296" s="49">
        <v>41553</v>
      </c>
      <c r="D296" s="63"/>
      <c r="E296" s="25">
        <f>IF(D296&gt;0,AVERAGE(D$291:$D296),0)</f>
        <v>0</v>
      </c>
      <c r="F296" s="51">
        <f t="shared" si="68"/>
        <v>0</v>
      </c>
      <c r="G296" s="52">
        <f t="shared" si="69"/>
        <v>0</v>
      </c>
      <c r="H296" s="53">
        <f t="shared" si="70"/>
        <v>0</v>
      </c>
      <c r="I296" s="54">
        <f t="shared" si="71"/>
        <v>0</v>
      </c>
      <c r="J296" s="55">
        <f t="shared" si="67"/>
        <v>0</v>
      </c>
      <c r="K296" s="56" t="e">
        <f t="shared" si="63"/>
        <v>#DIV/0!</v>
      </c>
      <c r="L296" s="57" t="e">
        <f t="shared" si="66"/>
        <v>#DIV/0!</v>
      </c>
      <c r="M296" s="58"/>
      <c r="N296" s="59" t="e">
        <f t="shared" si="64"/>
        <v>#DIV/0!</v>
      </c>
      <c r="O296" s="60"/>
      <c r="P296" s="26">
        <f>IF(O296&gt;0,AVERAGE($O$291:O296),0)</f>
        <v>0</v>
      </c>
      <c r="Q296" s="61">
        <v>0</v>
      </c>
      <c r="R296" s="61">
        <v>0</v>
      </c>
      <c r="S296" s="6"/>
    </row>
    <row r="297" spans="2:19" ht="12.75">
      <c r="B297" s="62">
        <f t="shared" si="65"/>
        <v>280</v>
      </c>
      <c r="C297" s="49">
        <v>41554</v>
      </c>
      <c r="D297" s="63"/>
      <c r="E297" s="25">
        <f>IF(D297&gt;0,AVERAGE(D$291:$D297),0)</f>
        <v>0</v>
      </c>
      <c r="F297" s="51">
        <f t="shared" si="68"/>
        <v>0</v>
      </c>
      <c r="G297" s="52">
        <f t="shared" si="69"/>
        <v>0</v>
      </c>
      <c r="H297" s="53">
        <f t="shared" si="70"/>
        <v>0</v>
      </c>
      <c r="I297" s="54">
        <f t="shared" si="71"/>
        <v>0</v>
      </c>
      <c r="J297" s="55">
        <f t="shared" si="67"/>
        <v>0</v>
      </c>
      <c r="K297" s="56" t="e">
        <f t="shared" si="63"/>
        <v>#DIV/0!</v>
      </c>
      <c r="L297" s="57" t="e">
        <f t="shared" si="66"/>
        <v>#DIV/0!</v>
      </c>
      <c r="M297" s="58"/>
      <c r="N297" s="59" t="e">
        <f t="shared" si="64"/>
        <v>#DIV/0!</v>
      </c>
      <c r="O297" s="60"/>
      <c r="P297" s="26">
        <f>IF(O297&gt;0,AVERAGE($O$291:O297),0)</f>
        <v>0</v>
      </c>
      <c r="Q297" s="61">
        <v>0</v>
      </c>
      <c r="R297" s="61">
        <v>0</v>
      </c>
      <c r="S297" s="6"/>
    </row>
    <row r="298" spans="2:19" ht="12.75">
      <c r="B298" s="62">
        <f t="shared" si="65"/>
        <v>281</v>
      </c>
      <c r="C298" s="49">
        <v>41555</v>
      </c>
      <c r="D298" s="63"/>
      <c r="E298" s="25">
        <f>IF(D298&gt;0,AVERAGE(D$291:$D298),0)</f>
        <v>0</v>
      </c>
      <c r="F298" s="51">
        <f t="shared" si="68"/>
        <v>0</v>
      </c>
      <c r="G298" s="52">
        <f t="shared" si="69"/>
        <v>0</v>
      </c>
      <c r="H298" s="53">
        <f t="shared" si="70"/>
        <v>0</v>
      </c>
      <c r="I298" s="54">
        <f t="shared" si="71"/>
        <v>0</v>
      </c>
      <c r="J298" s="55">
        <f t="shared" si="67"/>
        <v>0</v>
      </c>
      <c r="K298" s="56" t="e">
        <f t="shared" si="63"/>
        <v>#DIV/0!</v>
      </c>
      <c r="L298" s="57" t="e">
        <f t="shared" si="66"/>
        <v>#DIV/0!</v>
      </c>
      <c r="M298" s="58"/>
      <c r="N298" s="59" t="e">
        <f t="shared" si="64"/>
        <v>#DIV/0!</v>
      </c>
      <c r="O298" s="60"/>
      <c r="P298" s="26">
        <f>IF(O298&gt;0,AVERAGE($O$291:O298),0)</f>
        <v>0</v>
      </c>
      <c r="Q298" s="61">
        <v>0</v>
      </c>
      <c r="R298" s="61">
        <v>0</v>
      </c>
      <c r="S298" s="6"/>
    </row>
    <row r="299" spans="2:19" ht="12.75">
      <c r="B299" s="62">
        <f t="shared" si="65"/>
        <v>282</v>
      </c>
      <c r="C299" s="49">
        <v>41556</v>
      </c>
      <c r="D299" s="63"/>
      <c r="E299" s="25">
        <f>IF(D299&gt;0,AVERAGE(D$291:$D299),0)</f>
        <v>0</v>
      </c>
      <c r="F299" s="51">
        <f t="shared" si="68"/>
        <v>0</v>
      </c>
      <c r="G299" s="52">
        <f t="shared" si="69"/>
        <v>0</v>
      </c>
      <c r="H299" s="53">
        <f t="shared" si="70"/>
        <v>0</v>
      </c>
      <c r="I299" s="54">
        <f t="shared" si="71"/>
        <v>0</v>
      </c>
      <c r="J299" s="55">
        <f t="shared" si="67"/>
        <v>0</v>
      </c>
      <c r="K299" s="56" t="e">
        <f t="shared" si="63"/>
        <v>#DIV/0!</v>
      </c>
      <c r="L299" s="57" t="e">
        <f t="shared" si="66"/>
        <v>#DIV/0!</v>
      </c>
      <c r="M299" s="58"/>
      <c r="N299" s="59" t="e">
        <f t="shared" si="64"/>
        <v>#DIV/0!</v>
      </c>
      <c r="O299" s="60"/>
      <c r="P299" s="26">
        <f>IF(O299&gt;0,AVERAGE($O$291:O299),0)</f>
        <v>0</v>
      </c>
      <c r="Q299" s="61">
        <v>0</v>
      </c>
      <c r="R299" s="61">
        <v>0</v>
      </c>
      <c r="S299" s="6"/>
    </row>
    <row r="300" spans="2:19" ht="12.75">
      <c r="B300" s="62">
        <f t="shared" si="65"/>
        <v>283</v>
      </c>
      <c r="C300" s="49">
        <v>41557</v>
      </c>
      <c r="D300" s="63"/>
      <c r="E300" s="25">
        <f>IF(D300&gt;0,AVERAGE(D$291:$D300),0)</f>
        <v>0</v>
      </c>
      <c r="F300" s="51">
        <f t="shared" si="68"/>
        <v>0</v>
      </c>
      <c r="G300" s="52">
        <f t="shared" si="69"/>
        <v>0</v>
      </c>
      <c r="H300" s="53">
        <f t="shared" si="70"/>
        <v>0</v>
      </c>
      <c r="I300" s="54">
        <f t="shared" si="71"/>
        <v>0</v>
      </c>
      <c r="J300" s="55">
        <f t="shared" si="67"/>
        <v>0</v>
      </c>
      <c r="K300" s="56" t="e">
        <f t="shared" si="63"/>
        <v>#DIV/0!</v>
      </c>
      <c r="L300" s="57" t="e">
        <f t="shared" si="66"/>
        <v>#DIV/0!</v>
      </c>
      <c r="M300" s="58"/>
      <c r="N300" s="59" t="e">
        <f t="shared" si="64"/>
        <v>#DIV/0!</v>
      </c>
      <c r="O300" s="60"/>
      <c r="P300" s="26">
        <f>IF(O300&gt;0,AVERAGE($O$291:O300),0)</f>
        <v>0</v>
      </c>
      <c r="Q300" s="61">
        <v>0</v>
      </c>
      <c r="R300" s="61">
        <v>0</v>
      </c>
      <c r="S300" s="6"/>
    </row>
    <row r="301" spans="2:19" ht="12.75">
      <c r="B301" s="62">
        <f t="shared" si="65"/>
        <v>284</v>
      </c>
      <c r="C301" s="49">
        <v>41558</v>
      </c>
      <c r="D301" s="63"/>
      <c r="E301" s="25">
        <f>IF(D301&gt;0,AVERAGE(D$291:$D301),0)</f>
        <v>0</v>
      </c>
      <c r="F301" s="51">
        <f t="shared" si="68"/>
        <v>0</v>
      </c>
      <c r="G301" s="52">
        <f t="shared" si="69"/>
        <v>0</v>
      </c>
      <c r="H301" s="53">
        <f t="shared" si="70"/>
        <v>0</v>
      </c>
      <c r="I301" s="54">
        <f t="shared" si="71"/>
        <v>0</v>
      </c>
      <c r="J301" s="55">
        <f t="shared" si="67"/>
        <v>0</v>
      </c>
      <c r="K301" s="56" t="e">
        <f t="shared" si="63"/>
        <v>#DIV/0!</v>
      </c>
      <c r="L301" s="57" t="e">
        <f t="shared" si="66"/>
        <v>#DIV/0!</v>
      </c>
      <c r="M301" s="58"/>
      <c r="N301" s="59" t="e">
        <f t="shared" si="64"/>
        <v>#DIV/0!</v>
      </c>
      <c r="O301" s="60"/>
      <c r="P301" s="26">
        <f>IF(O301&gt;0,AVERAGE($O$291:O301),0)</f>
        <v>0</v>
      </c>
      <c r="Q301" s="61">
        <v>0</v>
      </c>
      <c r="R301" s="61">
        <v>0</v>
      </c>
      <c r="S301" s="6"/>
    </row>
    <row r="302" spans="2:19" ht="12.75">
      <c r="B302" s="62">
        <f t="shared" si="65"/>
        <v>285</v>
      </c>
      <c r="C302" s="49">
        <v>41559</v>
      </c>
      <c r="D302" s="63"/>
      <c r="E302" s="25">
        <f>IF(D302&gt;0,AVERAGE(D$291:$D302),0)</f>
        <v>0</v>
      </c>
      <c r="F302" s="51">
        <f t="shared" si="68"/>
        <v>0</v>
      </c>
      <c r="G302" s="52">
        <f t="shared" si="69"/>
        <v>0</v>
      </c>
      <c r="H302" s="53">
        <f t="shared" si="70"/>
        <v>0</v>
      </c>
      <c r="I302" s="54">
        <f t="shared" si="71"/>
        <v>0</v>
      </c>
      <c r="J302" s="55">
        <f t="shared" si="67"/>
        <v>0</v>
      </c>
      <c r="K302" s="56" t="e">
        <f t="shared" si="63"/>
        <v>#DIV/0!</v>
      </c>
      <c r="L302" s="57" t="e">
        <f t="shared" si="66"/>
        <v>#DIV/0!</v>
      </c>
      <c r="M302" s="58"/>
      <c r="N302" s="59" t="e">
        <f t="shared" si="64"/>
        <v>#DIV/0!</v>
      </c>
      <c r="O302" s="60"/>
      <c r="P302" s="26">
        <f>IF(O302&gt;0,AVERAGE($O$291:O302),0)</f>
        <v>0</v>
      </c>
      <c r="Q302" s="61">
        <v>0</v>
      </c>
      <c r="R302" s="61">
        <v>0</v>
      </c>
      <c r="S302" s="6"/>
    </row>
    <row r="303" spans="2:19" ht="12.75">
      <c r="B303" s="62">
        <f t="shared" si="65"/>
        <v>286</v>
      </c>
      <c r="C303" s="49">
        <v>41560</v>
      </c>
      <c r="D303" s="63"/>
      <c r="E303" s="25">
        <f>IF(D303&gt;0,AVERAGE(D$291:$D303),0)</f>
        <v>0</v>
      </c>
      <c r="F303" s="51">
        <f t="shared" si="68"/>
        <v>0</v>
      </c>
      <c r="G303" s="52">
        <f t="shared" si="69"/>
        <v>0</v>
      </c>
      <c r="H303" s="53">
        <f t="shared" si="70"/>
        <v>0</v>
      </c>
      <c r="I303" s="54">
        <f t="shared" si="71"/>
        <v>0</v>
      </c>
      <c r="J303" s="55">
        <f t="shared" si="67"/>
        <v>0</v>
      </c>
      <c r="K303" s="56" t="e">
        <f t="shared" si="63"/>
        <v>#DIV/0!</v>
      </c>
      <c r="L303" s="57" t="e">
        <f t="shared" si="66"/>
        <v>#DIV/0!</v>
      </c>
      <c r="M303" s="58"/>
      <c r="N303" s="59" t="e">
        <f t="shared" si="64"/>
        <v>#DIV/0!</v>
      </c>
      <c r="O303" s="60"/>
      <c r="P303" s="26">
        <f>IF(O303&gt;0,AVERAGE($O$291:O303),0)</f>
        <v>0</v>
      </c>
      <c r="Q303" s="61">
        <v>0</v>
      </c>
      <c r="R303" s="61">
        <v>0</v>
      </c>
      <c r="S303" s="6"/>
    </row>
    <row r="304" spans="2:19" ht="12.75">
      <c r="B304" s="62">
        <f t="shared" si="65"/>
        <v>287</v>
      </c>
      <c r="C304" s="49">
        <v>41561</v>
      </c>
      <c r="D304" s="63"/>
      <c r="E304" s="25">
        <f>IF(D304&gt;0,AVERAGE(D$291:$D304),0)</f>
        <v>0</v>
      </c>
      <c r="F304" s="51">
        <f t="shared" si="68"/>
        <v>0</v>
      </c>
      <c r="G304" s="52">
        <f t="shared" si="69"/>
        <v>0</v>
      </c>
      <c r="H304" s="53">
        <f t="shared" si="70"/>
        <v>0</v>
      </c>
      <c r="I304" s="54">
        <f t="shared" si="71"/>
        <v>0</v>
      </c>
      <c r="J304" s="55">
        <f t="shared" si="67"/>
        <v>0</v>
      </c>
      <c r="K304" s="56" t="e">
        <f t="shared" si="63"/>
        <v>#DIV/0!</v>
      </c>
      <c r="L304" s="57" t="e">
        <f t="shared" si="66"/>
        <v>#DIV/0!</v>
      </c>
      <c r="M304" s="58"/>
      <c r="N304" s="59" t="e">
        <f t="shared" si="64"/>
        <v>#DIV/0!</v>
      </c>
      <c r="O304" s="60"/>
      <c r="P304" s="26">
        <f>IF(O304&gt;0,AVERAGE($O$291:O304),0)</f>
        <v>0</v>
      </c>
      <c r="Q304" s="61">
        <v>0</v>
      </c>
      <c r="R304" s="61">
        <v>0</v>
      </c>
      <c r="S304" s="6"/>
    </row>
    <row r="305" spans="2:19" ht="12.75">
      <c r="B305" s="62">
        <f t="shared" si="65"/>
        <v>288</v>
      </c>
      <c r="C305" s="49">
        <v>41562</v>
      </c>
      <c r="D305" s="63"/>
      <c r="E305" s="25">
        <f>IF(D305&gt;0,AVERAGE(D$291:$D305),0)</f>
        <v>0</v>
      </c>
      <c r="F305" s="51">
        <f t="shared" si="68"/>
        <v>0</v>
      </c>
      <c r="G305" s="52">
        <f t="shared" si="69"/>
        <v>0</v>
      </c>
      <c r="H305" s="53">
        <f t="shared" si="70"/>
        <v>0</v>
      </c>
      <c r="I305" s="54">
        <f t="shared" si="71"/>
        <v>0</v>
      </c>
      <c r="J305" s="55">
        <f t="shared" si="67"/>
        <v>0</v>
      </c>
      <c r="K305" s="56" t="e">
        <f t="shared" si="63"/>
        <v>#DIV/0!</v>
      </c>
      <c r="L305" s="57" t="e">
        <f t="shared" si="66"/>
        <v>#DIV/0!</v>
      </c>
      <c r="M305" s="58"/>
      <c r="N305" s="59" t="e">
        <f t="shared" si="64"/>
        <v>#DIV/0!</v>
      </c>
      <c r="O305" s="60"/>
      <c r="P305" s="26">
        <f>IF(O305&gt;0,AVERAGE($O$291:O305),0)</f>
        <v>0</v>
      </c>
      <c r="Q305" s="61">
        <v>0</v>
      </c>
      <c r="R305" s="61">
        <v>0</v>
      </c>
      <c r="S305" s="6"/>
    </row>
    <row r="306" spans="2:19" ht="12.75">
      <c r="B306" s="62">
        <f t="shared" si="65"/>
        <v>289</v>
      </c>
      <c r="C306" s="49">
        <v>41563</v>
      </c>
      <c r="D306" s="63"/>
      <c r="E306" s="25">
        <f>IF(D306&gt;0,AVERAGE(D$291:$D306),0)</f>
        <v>0</v>
      </c>
      <c r="F306" s="51">
        <f t="shared" si="68"/>
        <v>0</v>
      </c>
      <c r="G306" s="52">
        <f t="shared" si="69"/>
        <v>0</v>
      </c>
      <c r="H306" s="53">
        <f t="shared" si="70"/>
        <v>0</v>
      </c>
      <c r="I306" s="54">
        <f t="shared" si="71"/>
        <v>0</v>
      </c>
      <c r="J306" s="55">
        <f t="shared" si="67"/>
        <v>0</v>
      </c>
      <c r="K306" s="56" t="e">
        <f t="shared" si="63"/>
        <v>#DIV/0!</v>
      </c>
      <c r="L306" s="57" t="e">
        <f t="shared" si="66"/>
        <v>#DIV/0!</v>
      </c>
      <c r="M306" s="58"/>
      <c r="N306" s="59" t="e">
        <f t="shared" si="64"/>
        <v>#DIV/0!</v>
      </c>
      <c r="O306" s="60"/>
      <c r="P306" s="26">
        <f>IF(O306&gt;0,AVERAGE($O$291:O306),0)</f>
        <v>0</v>
      </c>
      <c r="Q306" s="61">
        <v>0</v>
      </c>
      <c r="R306" s="61">
        <v>0</v>
      </c>
      <c r="S306" s="6"/>
    </row>
    <row r="307" spans="2:19" ht="12.75">
      <c r="B307" s="62">
        <f t="shared" si="65"/>
        <v>290</v>
      </c>
      <c r="C307" s="49">
        <v>41564</v>
      </c>
      <c r="D307" s="63"/>
      <c r="E307" s="25">
        <f>IF(D307&gt;0,AVERAGE(D$291:$D307),0)</f>
        <v>0</v>
      </c>
      <c r="F307" s="51">
        <f t="shared" si="68"/>
        <v>0</v>
      </c>
      <c r="G307" s="52">
        <f t="shared" si="69"/>
        <v>0</v>
      </c>
      <c r="H307" s="53">
        <f t="shared" si="70"/>
        <v>0</v>
      </c>
      <c r="I307" s="54">
        <f t="shared" si="71"/>
        <v>0</v>
      </c>
      <c r="J307" s="55">
        <f t="shared" si="67"/>
        <v>0</v>
      </c>
      <c r="K307" s="56" t="e">
        <f t="shared" si="63"/>
        <v>#DIV/0!</v>
      </c>
      <c r="L307" s="57" t="e">
        <f t="shared" si="66"/>
        <v>#DIV/0!</v>
      </c>
      <c r="M307" s="58"/>
      <c r="N307" s="59" t="e">
        <f t="shared" si="64"/>
        <v>#DIV/0!</v>
      </c>
      <c r="O307" s="60"/>
      <c r="P307" s="26">
        <f>IF(O307&gt;0,AVERAGE($O$291:O307),0)</f>
        <v>0</v>
      </c>
      <c r="Q307" s="61">
        <v>0</v>
      </c>
      <c r="R307" s="61">
        <v>0</v>
      </c>
      <c r="S307" s="6"/>
    </row>
    <row r="308" spans="2:19" ht="12.75">
      <c r="B308" s="62">
        <f t="shared" si="65"/>
        <v>291</v>
      </c>
      <c r="C308" s="49">
        <v>41565</v>
      </c>
      <c r="D308" s="63"/>
      <c r="E308" s="25">
        <f>IF(D308&gt;0,AVERAGE(D$291:$D308),0)</f>
        <v>0</v>
      </c>
      <c r="F308" s="51">
        <f t="shared" si="68"/>
        <v>0</v>
      </c>
      <c r="G308" s="52">
        <f t="shared" si="69"/>
        <v>0</v>
      </c>
      <c r="H308" s="53">
        <f t="shared" si="70"/>
        <v>0</v>
      </c>
      <c r="I308" s="54">
        <f t="shared" si="71"/>
        <v>0</v>
      </c>
      <c r="J308" s="55">
        <f t="shared" si="67"/>
        <v>0</v>
      </c>
      <c r="K308" s="56" t="e">
        <f t="shared" si="63"/>
        <v>#DIV/0!</v>
      </c>
      <c r="L308" s="57" t="e">
        <f t="shared" si="66"/>
        <v>#DIV/0!</v>
      </c>
      <c r="M308" s="58"/>
      <c r="N308" s="59" t="e">
        <f t="shared" si="64"/>
        <v>#DIV/0!</v>
      </c>
      <c r="O308" s="60"/>
      <c r="P308" s="26">
        <f>IF(O308&gt;0,AVERAGE($O$291:O308),0)</f>
        <v>0</v>
      </c>
      <c r="Q308" s="61">
        <v>0</v>
      </c>
      <c r="R308" s="61">
        <v>0</v>
      </c>
      <c r="S308" s="6"/>
    </row>
    <row r="309" spans="2:19" ht="12.75">
      <c r="B309" s="62">
        <f t="shared" si="65"/>
        <v>292</v>
      </c>
      <c r="C309" s="49">
        <v>41566</v>
      </c>
      <c r="D309" s="63"/>
      <c r="E309" s="25">
        <f>IF(D309&gt;0,AVERAGE(D$291:$D309),0)</f>
        <v>0</v>
      </c>
      <c r="F309" s="51">
        <f t="shared" si="68"/>
        <v>0</v>
      </c>
      <c r="G309" s="52">
        <f t="shared" si="69"/>
        <v>0</v>
      </c>
      <c r="H309" s="53">
        <f t="shared" si="70"/>
        <v>0</v>
      </c>
      <c r="I309" s="54">
        <f t="shared" si="71"/>
        <v>0</v>
      </c>
      <c r="J309" s="55">
        <f t="shared" si="67"/>
        <v>0</v>
      </c>
      <c r="K309" s="56" t="e">
        <f t="shared" si="63"/>
        <v>#DIV/0!</v>
      </c>
      <c r="L309" s="57" t="e">
        <f t="shared" si="66"/>
        <v>#DIV/0!</v>
      </c>
      <c r="M309" s="58"/>
      <c r="N309" s="59" t="e">
        <f t="shared" si="64"/>
        <v>#DIV/0!</v>
      </c>
      <c r="O309" s="60"/>
      <c r="P309" s="26">
        <f>IF(O309&gt;0,AVERAGE($O$291:O309),0)</f>
        <v>0</v>
      </c>
      <c r="Q309" s="61">
        <v>0</v>
      </c>
      <c r="R309" s="61">
        <v>0</v>
      </c>
      <c r="S309" s="6"/>
    </row>
    <row r="310" spans="2:19" ht="12.75">
      <c r="B310" s="62">
        <f t="shared" si="65"/>
        <v>293</v>
      </c>
      <c r="C310" s="49">
        <v>41567</v>
      </c>
      <c r="D310" s="63"/>
      <c r="E310" s="25">
        <f>IF(D310&gt;0,AVERAGE(D$291:$D310),0)</f>
        <v>0</v>
      </c>
      <c r="F310" s="51">
        <f t="shared" si="68"/>
        <v>0</v>
      </c>
      <c r="G310" s="52">
        <f t="shared" si="69"/>
        <v>0</v>
      </c>
      <c r="H310" s="53">
        <f t="shared" si="70"/>
        <v>0</v>
      </c>
      <c r="I310" s="54">
        <f t="shared" si="71"/>
        <v>0</v>
      </c>
      <c r="J310" s="55">
        <f t="shared" si="67"/>
        <v>0</v>
      </c>
      <c r="K310" s="56" t="e">
        <f t="shared" si="63"/>
        <v>#DIV/0!</v>
      </c>
      <c r="L310" s="57" t="e">
        <f t="shared" si="66"/>
        <v>#DIV/0!</v>
      </c>
      <c r="M310" s="58"/>
      <c r="N310" s="59" t="e">
        <f t="shared" si="64"/>
        <v>#DIV/0!</v>
      </c>
      <c r="O310" s="60"/>
      <c r="P310" s="26">
        <f>IF(O310&gt;0,AVERAGE($O$291:O310),0)</f>
        <v>0</v>
      </c>
      <c r="Q310" s="61">
        <v>0</v>
      </c>
      <c r="R310" s="61">
        <v>0</v>
      </c>
      <c r="S310" s="6"/>
    </row>
    <row r="311" spans="2:19" ht="12.75">
      <c r="B311" s="62">
        <f t="shared" si="65"/>
        <v>294</v>
      </c>
      <c r="C311" s="49">
        <v>41568</v>
      </c>
      <c r="D311" s="63"/>
      <c r="E311" s="25">
        <f>IF(D311&gt;0,AVERAGE(D$291:$D311),0)</f>
        <v>0</v>
      </c>
      <c r="F311" s="51">
        <f t="shared" si="68"/>
        <v>0</v>
      </c>
      <c r="G311" s="52">
        <f t="shared" si="69"/>
        <v>0</v>
      </c>
      <c r="H311" s="53">
        <f t="shared" si="70"/>
        <v>0</v>
      </c>
      <c r="I311" s="54">
        <f t="shared" si="71"/>
        <v>0</v>
      </c>
      <c r="J311" s="55">
        <f t="shared" si="67"/>
        <v>0</v>
      </c>
      <c r="K311" s="56" t="e">
        <f t="shared" si="63"/>
        <v>#DIV/0!</v>
      </c>
      <c r="L311" s="57" t="e">
        <f t="shared" si="66"/>
        <v>#DIV/0!</v>
      </c>
      <c r="M311" s="58"/>
      <c r="N311" s="59" t="e">
        <f t="shared" si="64"/>
        <v>#DIV/0!</v>
      </c>
      <c r="O311" s="60"/>
      <c r="P311" s="26">
        <f>IF(O311&gt;0,AVERAGE($O$291:O311),0)</f>
        <v>0</v>
      </c>
      <c r="Q311" s="61">
        <v>0</v>
      </c>
      <c r="R311" s="61">
        <v>0</v>
      </c>
      <c r="S311" s="6"/>
    </row>
    <row r="312" spans="2:19" ht="12.75">
      <c r="B312" s="62">
        <f t="shared" si="65"/>
        <v>295</v>
      </c>
      <c r="C312" s="49">
        <v>41569</v>
      </c>
      <c r="D312" s="63"/>
      <c r="E312" s="25">
        <f>IF(D312&gt;0,AVERAGE(D$291:$D312),0)</f>
        <v>0</v>
      </c>
      <c r="F312" s="51">
        <f t="shared" si="68"/>
        <v>0</v>
      </c>
      <c r="G312" s="52">
        <f t="shared" si="69"/>
        <v>0</v>
      </c>
      <c r="H312" s="53">
        <f t="shared" si="70"/>
        <v>0</v>
      </c>
      <c r="I312" s="54">
        <f t="shared" si="71"/>
        <v>0</v>
      </c>
      <c r="J312" s="55">
        <f t="shared" si="67"/>
        <v>0</v>
      </c>
      <c r="K312" s="56" t="e">
        <f t="shared" si="63"/>
        <v>#DIV/0!</v>
      </c>
      <c r="L312" s="57" t="e">
        <f t="shared" si="66"/>
        <v>#DIV/0!</v>
      </c>
      <c r="M312" s="58"/>
      <c r="N312" s="59" t="e">
        <f t="shared" si="64"/>
        <v>#DIV/0!</v>
      </c>
      <c r="O312" s="60"/>
      <c r="P312" s="26">
        <f>IF(O312&gt;0,AVERAGE($O$291:O312),0)</f>
        <v>0</v>
      </c>
      <c r="Q312" s="61">
        <v>0</v>
      </c>
      <c r="R312" s="61">
        <v>0</v>
      </c>
      <c r="S312" s="6"/>
    </row>
    <row r="313" spans="2:19" ht="12.75">
      <c r="B313" s="62">
        <f t="shared" si="65"/>
        <v>296</v>
      </c>
      <c r="C313" s="49">
        <v>41570</v>
      </c>
      <c r="D313" s="63"/>
      <c r="E313" s="25">
        <f>IF(D313&gt;0,AVERAGE(D$291:$D313),0)</f>
        <v>0</v>
      </c>
      <c r="F313" s="51">
        <f t="shared" si="68"/>
        <v>0</v>
      </c>
      <c r="G313" s="52">
        <f t="shared" si="69"/>
        <v>0</v>
      </c>
      <c r="H313" s="53">
        <f t="shared" si="70"/>
        <v>0</v>
      </c>
      <c r="I313" s="54">
        <f t="shared" si="71"/>
        <v>0</v>
      </c>
      <c r="J313" s="55">
        <f t="shared" si="67"/>
        <v>0</v>
      </c>
      <c r="K313" s="56" t="e">
        <f t="shared" si="63"/>
        <v>#DIV/0!</v>
      </c>
      <c r="L313" s="57" t="e">
        <f t="shared" si="66"/>
        <v>#DIV/0!</v>
      </c>
      <c r="M313" s="58"/>
      <c r="N313" s="59" t="e">
        <f t="shared" si="64"/>
        <v>#DIV/0!</v>
      </c>
      <c r="O313" s="60"/>
      <c r="P313" s="26">
        <f>IF(O313&gt;0,AVERAGE($O$291:O313),0)</f>
        <v>0</v>
      </c>
      <c r="Q313" s="61">
        <v>0</v>
      </c>
      <c r="R313" s="61">
        <v>0</v>
      </c>
      <c r="S313" s="6"/>
    </row>
    <row r="314" spans="2:19" ht="12.75">
      <c r="B314" s="62">
        <f t="shared" si="65"/>
        <v>297</v>
      </c>
      <c r="C314" s="49">
        <v>41571</v>
      </c>
      <c r="D314" s="63"/>
      <c r="E314" s="25">
        <f>IF(D314&gt;0,AVERAGE(D$291:$D314),0)</f>
        <v>0</v>
      </c>
      <c r="F314" s="51">
        <f t="shared" si="68"/>
        <v>0</v>
      </c>
      <c r="G314" s="52">
        <f t="shared" si="69"/>
        <v>0</v>
      </c>
      <c r="H314" s="53">
        <f t="shared" si="70"/>
        <v>0</v>
      </c>
      <c r="I314" s="54">
        <f t="shared" si="71"/>
        <v>0</v>
      </c>
      <c r="J314" s="55">
        <f t="shared" si="67"/>
        <v>0</v>
      </c>
      <c r="K314" s="56" t="e">
        <f t="shared" si="63"/>
        <v>#DIV/0!</v>
      </c>
      <c r="L314" s="57" t="e">
        <f t="shared" si="66"/>
        <v>#DIV/0!</v>
      </c>
      <c r="M314" s="58"/>
      <c r="N314" s="59" t="e">
        <f t="shared" si="64"/>
        <v>#DIV/0!</v>
      </c>
      <c r="O314" s="60"/>
      <c r="P314" s="26">
        <f>IF(O314&gt;0,AVERAGE($O$291:O314),0)</f>
        <v>0</v>
      </c>
      <c r="Q314" s="61">
        <v>0</v>
      </c>
      <c r="R314" s="61">
        <v>0</v>
      </c>
      <c r="S314" s="6"/>
    </row>
    <row r="315" spans="2:19" ht="12.75">
      <c r="B315" s="62">
        <f t="shared" si="65"/>
        <v>298</v>
      </c>
      <c r="C315" s="49">
        <v>41572</v>
      </c>
      <c r="D315" s="63"/>
      <c r="E315" s="25">
        <f>IF(D315&gt;0,AVERAGE(D$291:$D315),0)</f>
        <v>0</v>
      </c>
      <c r="F315" s="51">
        <f t="shared" si="68"/>
        <v>0</v>
      </c>
      <c r="G315" s="52">
        <f t="shared" si="69"/>
        <v>0</v>
      </c>
      <c r="H315" s="53">
        <f t="shared" si="70"/>
        <v>0</v>
      </c>
      <c r="I315" s="54">
        <f t="shared" si="71"/>
        <v>0</v>
      </c>
      <c r="J315" s="55">
        <f t="shared" si="67"/>
        <v>0</v>
      </c>
      <c r="K315" s="56" t="e">
        <f t="shared" si="63"/>
        <v>#DIV/0!</v>
      </c>
      <c r="L315" s="57" t="e">
        <f t="shared" si="66"/>
        <v>#DIV/0!</v>
      </c>
      <c r="M315" s="58"/>
      <c r="N315" s="59" t="e">
        <f t="shared" si="64"/>
        <v>#DIV/0!</v>
      </c>
      <c r="O315" s="60"/>
      <c r="P315" s="26">
        <f>IF(O315&gt;0,AVERAGE($O$291:O315),0)</f>
        <v>0</v>
      </c>
      <c r="Q315" s="61">
        <v>0</v>
      </c>
      <c r="R315" s="61">
        <v>0</v>
      </c>
      <c r="S315" s="6"/>
    </row>
    <row r="316" spans="2:19" ht="12.75">
      <c r="B316" s="62">
        <f t="shared" si="65"/>
        <v>299</v>
      </c>
      <c r="C316" s="49">
        <v>41573</v>
      </c>
      <c r="D316" s="63"/>
      <c r="E316" s="25">
        <f>IF(D316&gt;0,AVERAGE(D$291:$D316),0)</f>
        <v>0</v>
      </c>
      <c r="F316" s="51">
        <f t="shared" si="68"/>
        <v>0</v>
      </c>
      <c r="G316" s="52">
        <f t="shared" si="69"/>
        <v>0</v>
      </c>
      <c r="H316" s="53">
        <f t="shared" si="70"/>
        <v>0</v>
      </c>
      <c r="I316" s="54">
        <f t="shared" si="71"/>
        <v>0</v>
      </c>
      <c r="J316" s="55">
        <f t="shared" si="67"/>
        <v>0</v>
      </c>
      <c r="K316" s="56" t="e">
        <f t="shared" si="63"/>
        <v>#DIV/0!</v>
      </c>
      <c r="L316" s="57" t="e">
        <f t="shared" si="66"/>
        <v>#DIV/0!</v>
      </c>
      <c r="M316" s="58"/>
      <c r="N316" s="59" t="e">
        <f t="shared" si="64"/>
        <v>#DIV/0!</v>
      </c>
      <c r="O316" s="60"/>
      <c r="P316" s="26">
        <f>IF(O316&gt;0,AVERAGE($O$291:O316),0)</f>
        <v>0</v>
      </c>
      <c r="Q316" s="61">
        <v>0</v>
      </c>
      <c r="R316" s="61">
        <v>0</v>
      </c>
      <c r="S316" s="6"/>
    </row>
    <row r="317" spans="2:19" ht="12.75">
      <c r="B317" s="62">
        <f t="shared" si="65"/>
        <v>300</v>
      </c>
      <c r="C317" s="49">
        <v>41574</v>
      </c>
      <c r="D317" s="63"/>
      <c r="E317" s="25">
        <f>IF(D317&gt;0,AVERAGE(D$291:$D317),0)</f>
        <v>0</v>
      </c>
      <c r="F317" s="51">
        <f t="shared" si="68"/>
        <v>0</v>
      </c>
      <c r="G317" s="52">
        <f t="shared" si="69"/>
        <v>0</v>
      </c>
      <c r="H317" s="53">
        <f t="shared" si="70"/>
        <v>0</v>
      </c>
      <c r="I317" s="54">
        <f t="shared" si="71"/>
        <v>0</v>
      </c>
      <c r="J317" s="55">
        <f t="shared" si="67"/>
        <v>0</v>
      </c>
      <c r="K317" s="56" t="e">
        <f t="shared" si="63"/>
        <v>#DIV/0!</v>
      </c>
      <c r="L317" s="57" t="e">
        <f t="shared" si="66"/>
        <v>#DIV/0!</v>
      </c>
      <c r="M317" s="58"/>
      <c r="N317" s="59" t="e">
        <f t="shared" si="64"/>
        <v>#DIV/0!</v>
      </c>
      <c r="O317" s="60"/>
      <c r="P317" s="26">
        <f>IF(O317&gt;0,AVERAGE($O$291:O317),0)</f>
        <v>0</v>
      </c>
      <c r="Q317" s="61">
        <v>0</v>
      </c>
      <c r="R317" s="61">
        <v>0</v>
      </c>
      <c r="S317" s="6"/>
    </row>
    <row r="318" spans="2:19" ht="12.75">
      <c r="B318" s="62">
        <f t="shared" si="65"/>
        <v>301</v>
      </c>
      <c r="C318" s="49">
        <v>41575</v>
      </c>
      <c r="D318" s="63"/>
      <c r="E318" s="25">
        <f>IF(D318&gt;0,AVERAGE(D$291:$D318),0)</f>
        <v>0</v>
      </c>
      <c r="F318" s="51">
        <f t="shared" si="68"/>
        <v>0</v>
      </c>
      <c r="G318" s="52">
        <f t="shared" si="69"/>
        <v>0</v>
      </c>
      <c r="H318" s="53">
        <f t="shared" si="70"/>
        <v>0</v>
      </c>
      <c r="I318" s="54">
        <f t="shared" si="71"/>
        <v>0</v>
      </c>
      <c r="J318" s="55">
        <f t="shared" si="67"/>
        <v>0</v>
      </c>
      <c r="K318" s="56" t="e">
        <f t="shared" si="63"/>
        <v>#DIV/0!</v>
      </c>
      <c r="L318" s="57" t="e">
        <f t="shared" si="66"/>
        <v>#DIV/0!</v>
      </c>
      <c r="M318" s="58"/>
      <c r="N318" s="59" t="e">
        <f t="shared" si="64"/>
        <v>#DIV/0!</v>
      </c>
      <c r="O318" s="60"/>
      <c r="P318" s="26">
        <f>IF(O318&gt;0,AVERAGE($O$291:O318),0)</f>
        <v>0</v>
      </c>
      <c r="Q318" s="61">
        <v>0</v>
      </c>
      <c r="R318" s="61">
        <v>0</v>
      </c>
      <c r="S318" s="6"/>
    </row>
    <row r="319" spans="2:19" ht="12.75">
      <c r="B319" s="62">
        <f t="shared" si="65"/>
        <v>302</v>
      </c>
      <c r="C319" s="49">
        <v>41576</v>
      </c>
      <c r="D319" s="63"/>
      <c r="E319" s="25">
        <f>IF(D319&gt;0,AVERAGE(D$291:$D319),0)</f>
        <v>0</v>
      </c>
      <c r="F319" s="51">
        <f t="shared" si="68"/>
        <v>0</v>
      </c>
      <c r="G319" s="52">
        <f t="shared" si="69"/>
        <v>0</v>
      </c>
      <c r="H319" s="53">
        <f t="shared" si="70"/>
        <v>0</v>
      </c>
      <c r="I319" s="54">
        <f t="shared" si="71"/>
        <v>0</v>
      </c>
      <c r="J319" s="55">
        <f t="shared" si="67"/>
        <v>0</v>
      </c>
      <c r="K319" s="56" t="e">
        <f t="shared" si="63"/>
        <v>#DIV/0!</v>
      </c>
      <c r="L319" s="57" t="e">
        <f t="shared" si="66"/>
        <v>#DIV/0!</v>
      </c>
      <c r="M319" s="58"/>
      <c r="N319" s="59" t="e">
        <f t="shared" si="64"/>
        <v>#DIV/0!</v>
      </c>
      <c r="O319" s="60"/>
      <c r="P319" s="26">
        <f>IF(O319&gt;0,AVERAGE($O$291:O319),0)</f>
        <v>0</v>
      </c>
      <c r="Q319" s="61">
        <v>0</v>
      </c>
      <c r="R319" s="61">
        <v>0</v>
      </c>
      <c r="S319" s="6"/>
    </row>
    <row r="320" spans="2:19" ht="12.75">
      <c r="B320" s="62">
        <f t="shared" si="65"/>
        <v>303</v>
      </c>
      <c r="C320" s="49">
        <v>41577</v>
      </c>
      <c r="D320" s="63"/>
      <c r="E320" s="25">
        <f>IF(D320&gt;0,AVERAGE(D$291:$D320),0)</f>
        <v>0</v>
      </c>
      <c r="F320" s="51">
        <f t="shared" si="68"/>
        <v>0</v>
      </c>
      <c r="G320" s="52">
        <f t="shared" si="69"/>
        <v>0</v>
      </c>
      <c r="H320" s="53">
        <f t="shared" si="70"/>
        <v>0</v>
      </c>
      <c r="I320" s="54">
        <f t="shared" si="71"/>
        <v>0</v>
      </c>
      <c r="J320" s="55">
        <f t="shared" si="67"/>
        <v>0</v>
      </c>
      <c r="K320" s="56" t="e">
        <f t="shared" si="63"/>
        <v>#DIV/0!</v>
      </c>
      <c r="L320" s="57" t="e">
        <f t="shared" si="66"/>
        <v>#DIV/0!</v>
      </c>
      <c r="M320" s="58"/>
      <c r="N320" s="59" t="e">
        <f t="shared" si="64"/>
        <v>#DIV/0!</v>
      </c>
      <c r="O320" s="60"/>
      <c r="P320" s="26">
        <f>IF(O320&gt;0,AVERAGE($O$291:O320),0)</f>
        <v>0</v>
      </c>
      <c r="Q320" s="61">
        <v>0</v>
      </c>
      <c r="R320" s="61">
        <v>0</v>
      </c>
      <c r="S320" s="6"/>
    </row>
    <row r="321" spans="2:19" ht="12.75">
      <c r="B321" s="62">
        <f t="shared" si="65"/>
        <v>304</v>
      </c>
      <c r="C321" s="49">
        <v>41578</v>
      </c>
      <c r="D321" s="63"/>
      <c r="E321" s="25">
        <f>IF(D321&gt;0,AVERAGE(D$291:$D321),0)</f>
        <v>0</v>
      </c>
      <c r="F321" s="51">
        <f t="shared" si="68"/>
        <v>0</v>
      </c>
      <c r="G321" s="52">
        <f t="shared" si="69"/>
        <v>0</v>
      </c>
      <c r="H321" s="53">
        <f t="shared" si="70"/>
        <v>0</v>
      </c>
      <c r="I321" s="54">
        <f t="shared" si="71"/>
        <v>0</v>
      </c>
      <c r="J321" s="55">
        <f t="shared" si="67"/>
        <v>0</v>
      </c>
      <c r="K321" s="56" t="e">
        <f t="shared" si="63"/>
        <v>#DIV/0!</v>
      </c>
      <c r="L321" s="57" t="e">
        <f t="shared" si="66"/>
        <v>#DIV/0!</v>
      </c>
      <c r="M321" s="58"/>
      <c r="N321" s="59" t="e">
        <f t="shared" si="64"/>
        <v>#DIV/0!</v>
      </c>
      <c r="O321" s="60"/>
      <c r="P321" s="26">
        <f>IF(O321&gt;0,AVERAGE($O$291:O321),0)</f>
        <v>0</v>
      </c>
      <c r="Q321" s="61">
        <v>0</v>
      </c>
      <c r="R321" s="61">
        <v>0</v>
      </c>
      <c r="S321" s="6"/>
    </row>
    <row r="322" spans="2:19" ht="12.75">
      <c r="B322" s="62">
        <f t="shared" si="65"/>
        <v>305</v>
      </c>
      <c r="C322" s="49">
        <v>41579</v>
      </c>
      <c r="D322" s="63"/>
      <c r="E322" s="25">
        <f>IF(D322&gt;0,AVERAGE(D$291:$D322),0)</f>
        <v>0</v>
      </c>
      <c r="F322" s="51">
        <f>+$K$13/30</f>
        <v>0</v>
      </c>
      <c r="G322" s="52">
        <f aca="true" t="shared" si="72" ref="G322:G351">+$G$13/30</f>
        <v>0</v>
      </c>
      <c r="H322" s="53">
        <f>+$H$13/30+M322</f>
        <v>0</v>
      </c>
      <c r="I322" s="54">
        <f aca="true" t="shared" si="73" ref="I322:I351">+$I$12/30</f>
        <v>0</v>
      </c>
      <c r="J322" s="55">
        <f t="shared" si="67"/>
        <v>0</v>
      </c>
      <c r="K322" s="56" t="e">
        <f t="shared" si="63"/>
        <v>#DIV/0!</v>
      </c>
      <c r="L322" s="57" t="e">
        <f t="shared" si="66"/>
        <v>#DIV/0!</v>
      </c>
      <c r="M322" s="58"/>
      <c r="N322" s="59" t="e">
        <f t="shared" si="64"/>
        <v>#DIV/0!</v>
      </c>
      <c r="O322" s="60"/>
      <c r="P322" s="26">
        <f>IF(O322&gt;0,AVERAGE($O$291:O322),0)</f>
        <v>0</v>
      </c>
      <c r="Q322" s="61">
        <v>0</v>
      </c>
      <c r="R322" s="61">
        <v>0</v>
      </c>
      <c r="S322" s="6"/>
    </row>
    <row r="323" spans="2:19" ht="12.75">
      <c r="B323" s="62">
        <f t="shared" si="65"/>
        <v>306</v>
      </c>
      <c r="C323" s="49">
        <v>41580</v>
      </c>
      <c r="D323" s="63"/>
      <c r="E323" s="25">
        <f>IF(D323&gt;0,AVERAGE(D$291:$D323),0)</f>
        <v>0</v>
      </c>
      <c r="F323" s="51">
        <f aca="true" t="shared" si="74" ref="F323:F351">+$K$13/30</f>
        <v>0</v>
      </c>
      <c r="G323" s="52">
        <f t="shared" si="72"/>
        <v>0</v>
      </c>
      <c r="H323" s="53">
        <f aca="true" t="shared" si="75" ref="H323:H351">+$H$13/30+M323</f>
        <v>0</v>
      </c>
      <c r="I323" s="54">
        <f t="shared" si="73"/>
        <v>0</v>
      </c>
      <c r="J323" s="55">
        <f t="shared" si="67"/>
        <v>0</v>
      </c>
      <c r="K323" s="56" t="e">
        <f t="shared" si="63"/>
        <v>#DIV/0!</v>
      </c>
      <c r="L323" s="57" t="e">
        <f t="shared" si="66"/>
        <v>#DIV/0!</v>
      </c>
      <c r="M323" s="58"/>
      <c r="N323" s="59" t="e">
        <f t="shared" si="64"/>
        <v>#DIV/0!</v>
      </c>
      <c r="O323" s="60"/>
      <c r="P323" s="26">
        <f>IF(O323&gt;0,AVERAGE($O$291:O323),0)</f>
        <v>0</v>
      </c>
      <c r="Q323" s="61">
        <v>0</v>
      </c>
      <c r="R323" s="61">
        <v>0</v>
      </c>
      <c r="S323" s="6"/>
    </row>
    <row r="324" spans="2:19" ht="12.75">
      <c r="B324" s="62">
        <f t="shared" si="65"/>
        <v>307</v>
      </c>
      <c r="C324" s="49">
        <v>41581</v>
      </c>
      <c r="D324" s="63"/>
      <c r="E324" s="25">
        <f>IF(D324&gt;0,AVERAGE(D$291:$D324),0)</f>
        <v>0</v>
      </c>
      <c r="F324" s="51">
        <f t="shared" si="74"/>
        <v>0</v>
      </c>
      <c r="G324" s="52">
        <f t="shared" si="72"/>
        <v>0</v>
      </c>
      <c r="H324" s="53">
        <f t="shared" si="75"/>
        <v>0</v>
      </c>
      <c r="I324" s="54">
        <f t="shared" si="73"/>
        <v>0</v>
      </c>
      <c r="J324" s="55">
        <f t="shared" si="67"/>
        <v>0</v>
      </c>
      <c r="K324" s="56" t="e">
        <f t="shared" si="63"/>
        <v>#DIV/0!</v>
      </c>
      <c r="L324" s="57" t="e">
        <f t="shared" si="66"/>
        <v>#DIV/0!</v>
      </c>
      <c r="M324" s="58"/>
      <c r="N324" s="59" t="e">
        <f t="shared" si="64"/>
        <v>#DIV/0!</v>
      </c>
      <c r="O324" s="60"/>
      <c r="P324" s="26">
        <f>IF(O324&gt;0,AVERAGE($O$291:O324),0)</f>
        <v>0</v>
      </c>
      <c r="Q324" s="61">
        <v>0</v>
      </c>
      <c r="R324" s="61">
        <v>0</v>
      </c>
      <c r="S324" s="6"/>
    </row>
    <row r="325" spans="2:19" ht="12.75">
      <c r="B325" s="62">
        <f t="shared" si="65"/>
        <v>308</v>
      </c>
      <c r="C325" s="49">
        <v>41582</v>
      </c>
      <c r="D325" s="63"/>
      <c r="E325" s="25">
        <f>IF(D325&gt;0,AVERAGE(D$291:$D325),0)</f>
        <v>0</v>
      </c>
      <c r="F325" s="51">
        <f t="shared" si="74"/>
        <v>0</v>
      </c>
      <c r="G325" s="52">
        <f t="shared" si="72"/>
        <v>0</v>
      </c>
      <c r="H325" s="53">
        <f t="shared" si="75"/>
        <v>0</v>
      </c>
      <c r="I325" s="54">
        <f t="shared" si="73"/>
        <v>0</v>
      </c>
      <c r="J325" s="55">
        <f t="shared" si="67"/>
        <v>0</v>
      </c>
      <c r="K325" s="56" t="e">
        <f t="shared" si="63"/>
        <v>#DIV/0!</v>
      </c>
      <c r="L325" s="57" t="e">
        <f t="shared" si="66"/>
        <v>#DIV/0!</v>
      </c>
      <c r="M325" s="58"/>
      <c r="N325" s="59" t="e">
        <f t="shared" si="64"/>
        <v>#DIV/0!</v>
      </c>
      <c r="O325" s="60"/>
      <c r="P325" s="26">
        <f>IF(O325&gt;0,AVERAGE($O$291:O325),0)</f>
        <v>0</v>
      </c>
      <c r="Q325" s="61">
        <v>0</v>
      </c>
      <c r="R325" s="61">
        <v>0</v>
      </c>
      <c r="S325" s="6"/>
    </row>
    <row r="326" spans="2:19" ht="12.75">
      <c r="B326" s="62">
        <f t="shared" si="65"/>
        <v>309</v>
      </c>
      <c r="C326" s="49">
        <v>41583</v>
      </c>
      <c r="D326" s="63"/>
      <c r="E326" s="25">
        <f>IF(D326&gt;0,AVERAGE(D$291:$D326),0)</f>
        <v>0</v>
      </c>
      <c r="F326" s="51">
        <f t="shared" si="74"/>
        <v>0</v>
      </c>
      <c r="G326" s="52">
        <f t="shared" si="72"/>
        <v>0</v>
      </c>
      <c r="H326" s="53">
        <f t="shared" si="75"/>
        <v>0</v>
      </c>
      <c r="I326" s="54">
        <f t="shared" si="73"/>
        <v>0</v>
      </c>
      <c r="J326" s="55">
        <f t="shared" si="67"/>
        <v>0</v>
      </c>
      <c r="K326" s="56" t="e">
        <f aca="true" t="shared" si="76" ref="K326:K382">+J326/((E326+P326)/1000)*100</f>
        <v>#DIV/0!</v>
      </c>
      <c r="L326" s="57" t="e">
        <f t="shared" si="66"/>
        <v>#DIV/0!</v>
      </c>
      <c r="M326" s="58"/>
      <c r="N326" s="59" t="e">
        <f t="shared" si="64"/>
        <v>#DIV/0!</v>
      </c>
      <c r="O326" s="60"/>
      <c r="P326" s="26">
        <f>IF(O326&gt;0,AVERAGE($O$291:O326),0)</f>
        <v>0</v>
      </c>
      <c r="Q326" s="61">
        <v>0</v>
      </c>
      <c r="R326" s="61">
        <v>0</v>
      </c>
      <c r="S326" s="6"/>
    </row>
    <row r="327" spans="2:19" ht="12.75">
      <c r="B327" s="62">
        <f t="shared" si="65"/>
        <v>310</v>
      </c>
      <c r="C327" s="49">
        <v>41584</v>
      </c>
      <c r="D327" s="63"/>
      <c r="E327" s="25">
        <f>IF(D327&gt;0,AVERAGE(D$291:$D327),0)</f>
        <v>0</v>
      </c>
      <c r="F327" s="51">
        <f t="shared" si="74"/>
        <v>0</v>
      </c>
      <c r="G327" s="52">
        <f t="shared" si="72"/>
        <v>0</v>
      </c>
      <c r="H327" s="53">
        <f t="shared" si="75"/>
        <v>0</v>
      </c>
      <c r="I327" s="54">
        <f t="shared" si="73"/>
        <v>0</v>
      </c>
      <c r="J327" s="55">
        <f t="shared" si="67"/>
        <v>0</v>
      </c>
      <c r="K327" s="56" t="e">
        <f t="shared" si="76"/>
        <v>#DIV/0!</v>
      </c>
      <c r="L327" s="57" t="e">
        <f t="shared" si="66"/>
        <v>#DIV/0!</v>
      </c>
      <c r="M327" s="58"/>
      <c r="N327" s="59" t="e">
        <f t="shared" si="64"/>
        <v>#DIV/0!</v>
      </c>
      <c r="O327" s="60"/>
      <c r="P327" s="26">
        <f>IF(O327&gt;0,AVERAGE($O$291:O327),0)</f>
        <v>0</v>
      </c>
      <c r="Q327" s="61">
        <v>0</v>
      </c>
      <c r="R327" s="61">
        <v>0</v>
      </c>
      <c r="S327" s="6"/>
    </row>
    <row r="328" spans="2:19" ht="12.75">
      <c r="B328" s="62">
        <f t="shared" si="65"/>
        <v>311</v>
      </c>
      <c r="C328" s="49">
        <v>41585</v>
      </c>
      <c r="D328" s="63"/>
      <c r="E328" s="25">
        <f>IF(D328&gt;0,AVERAGE(D$291:$D328),0)</f>
        <v>0</v>
      </c>
      <c r="F328" s="51">
        <f t="shared" si="74"/>
        <v>0</v>
      </c>
      <c r="G328" s="52">
        <f t="shared" si="72"/>
        <v>0</v>
      </c>
      <c r="H328" s="53">
        <f t="shared" si="75"/>
        <v>0</v>
      </c>
      <c r="I328" s="54">
        <f t="shared" si="73"/>
        <v>0</v>
      </c>
      <c r="J328" s="55">
        <f t="shared" si="67"/>
        <v>0</v>
      </c>
      <c r="K328" s="56" t="e">
        <f t="shared" si="76"/>
        <v>#DIV/0!</v>
      </c>
      <c r="L328" s="57" t="e">
        <f t="shared" si="66"/>
        <v>#DIV/0!</v>
      </c>
      <c r="M328" s="58"/>
      <c r="N328" s="59" t="e">
        <f aca="true" t="shared" si="77" ref="N328:N382">+L328-$C$9</f>
        <v>#DIV/0!</v>
      </c>
      <c r="O328" s="60"/>
      <c r="P328" s="26">
        <f>IF(O328&gt;0,AVERAGE($O$291:O328),0)</f>
        <v>0</v>
      </c>
      <c r="Q328" s="61">
        <v>0</v>
      </c>
      <c r="R328" s="61">
        <v>0</v>
      </c>
      <c r="S328" s="6"/>
    </row>
    <row r="329" spans="2:19" ht="12.75">
      <c r="B329" s="62">
        <f t="shared" si="65"/>
        <v>312</v>
      </c>
      <c r="C329" s="49">
        <v>41586</v>
      </c>
      <c r="D329" s="63"/>
      <c r="E329" s="25">
        <f>IF(D329&gt;0,AVERAGE(D$291:$D329),0)</f>
        <v>0</v>
      </c>
      <c r="F329" s="51">
        <f t="shared" si="74"/>
        <v>0</v>
      </c>
      <c r="G329" s="52">
        <f t="shared" si="72"/>
        <v>0</v>
      </c>
      <c r="H329" s="53">
        <f t="shared" si="75"/>
        <v>0</v>
      </c>
      <c r="I329" s="54">
        <f t="shared" si="73"/>
        <v>0</v>
      </c>
      <c r="J329" s="55">
        <f t="shared" si="67"/>
        <v>0</v>
      </c>
      <c r="K329" s="56" t="e">
        <f t="shared" si="76"/>
        <v>#DIV/0!</v>
      </c>
      <c r="L329" s="57" t="e">
        <f t="shared" si="66"/>
        <v>#DIV/0!</v>
      </c>
      <c r="M329" s="58"/>
      <c r="N329" s="59" t="e">
        <f t="shared" si="77"/>
        <v>#DIV/0!</v>
      </c>
      <c r="O329" s="60"/>
      <c r="P329" s="26">
        <f>IF(O329&gt;0,AVERAGE($O$291:O329),0)</f>
        <v>0</v>
      </c>
      <c r="Q329" s="61">
        <v>0</v>
      </c>
      <c r="R329" s="61">
        <v>0</v>
      </c>
      <c r="S329" s="6"/>
    </row>
    <row r="330" spans="2:19" ht="12.75">
      <c r="B330" s="62">
        <f t="shared" si="65"/>
        <v>313</v>
      </c>
      <c r="C330" s="49">
        <v>41587</v>
      </c>
      <c r="D330" s="63"/>
      <c r="E330" s="25">
        <f>IF(D330&gt;0,AVERAGE(D$291:$D330),0)</f>
        <v>0</v>
      </c>
      <c r="F330" s="51">
        <f t="shared" si="74"/>
        <v>0</v>
      </c>
      <c r="G330" s="52">
        <f t="shared" si="72"/>
        <v>0</v>
      </c>
      <c r="H330" s="53">
        <f t="shared" si="75"/>
        <v>0</v>
      </c>
      <c r="I330" s="54">
        <f t="shared" si="73"/>
        <v>0</v>
      </c>
      <c r="J330" s="55">
        <f t="shared" si="67"/>
        <v>0</v>
      </c>
      <c r="K330" s="56" t="e">
        <f t="shared" si="76"/>
        <v>#DIV/0!</v>
      </c>
      <c r="L330" s="57" t="e">
        <f t="shared" si="66"/>
        <v>#DIV/0!</v>
      </c>
      <c r="M330" s="58"/>
      <c r="N330" s="59" t="e">
        <f t="shared" si="77"/>
        <v>#DIV/0!</v>
      </c>
      <c r="O330" s="60"/>
      <c r="P330" s="26">
        <f>IF(O330&gt;0,AVERAGE($O$291:O330),0)</f>
        <v>0</v>
      </c>
      <c r="Q330" s="61">
        <v>0</v>
      </c>
      <c r="R330" s="61">
        <v>0</v>
      </c>
      <c r="S330" s="6"/>
    </row>
    <row r="331" spans="2:19" ht="12.75">
      <c r="B331" s="62">
        <f t="shared" si="65"/>
        <v>314</v>
      </c>
      <c r="C331" s="49">
        <v>41588</v>
      </c>
      <c r="D331" s="63"/>
      <c r="E331" s="25">
        <f>IF(D331&gt;0,AVERAGE(D$291:$D331),0)</f>
        <v>0</v>
      </c>
      <c r="F331" s="51">
        <f t="shared" si="74"/>
        <v>0</v>
      </c>
      <c r="G331" s="52">
        <f t="shared" si="72"/>
        <v>0</v>
      </c>
      <c r="H331" s="53">
        <f t="shared" si="75"/>
        <v>0</v>
      </c>
      <c r="I331" s="54">
        <f t="shared" si="73"/>
        <v>0</v>
      </c>
      <c r="J331" s="55">
        <f t="shared" si="67"/>
        <v>0</v>
      </c>
      <c r="K331" s="56" t="e">
        <f t="shared" si="76"/>
        <v>#DIV/0!</v>
      </c>
      <c r="L331" s="57" t="e">
        <f t="shared" si="66"/>
        <v>#DIV/0!</v>
      </c>
      <c r="M331" s="58"/>
      <c r="N331" s="59" t="e">
        <f t="shared" si="77"/>
        <v>#DIV/0!</v>
      </c>
      <c r="O331" s="60"/>
      <c r="P331" s="26">
        <f>IF(O331&gt;0,AVERAGE($O$291:O331),0)</f>
        <v>0</v>
      </c>
      <c r="Q331" s="61">
        <v>0</v>
      </c>
      <c r="R331" s="61">
        <v>0</v>
      </c>
      <c r="S331" s="6"/>
    </row>
    <row r="332" spans="2:19" ht="12.75">
      <c r="B332" s="62">
        <f t="shared" si="65"/>
        <v>315</v>
      </c>
      <c r="C332" s="49">
        <v>41589</v>
      </c>
      <c r="D332" s="63"/>
      <c r="E332" s="25">
        <f>IF(D332&gt;0,AVERAGE(D$291:$D332),0)</f>
        <v>0</v>
      </c>
      <c r="F332" s="51">
        <f t="shared" si="74"/>
        <v>0</v>
      </c>
      <c r="G332" s="52">
        <f t="shared" si="72"/>
        <v>0</v>
      </c>
      <c r="H332" s="53">
        <f t="shared" si="75"/>
        <v>0</v>
      </c>
      <c r="I332" s="54">
        <f t="shared" si="73"/>
        <v>0</v>
      </c>
      <c r="J332" s="55">
        <f t="shared" si="67"/>
        <v>0</v>
      </c>
      <c r="K332" s="56" t="e">
        <f t="shared" si="76"/>
        <v>#DIV/0!</v>
      </c>
      <c r="L332" s="57" t="e">
        <f t="shared" si="66"/>
        <v>#DIV/0!</v>
      </c>
      <c r="M332" s="58"/>
      <c r="N332" s="59" t="e">
        <f t="shared" si="77"/>
        <v>#DIV/0!</v>
      </c>
      <c r="O332" s="60"/>
      <c r="P332" s="26">
        <f>IF(O332&gt;0,AVERAGE($O$291:O332),0)</f>
        <v>0</v>
      </c>
      <c r="Q332" s="61">
        <v>0</v>
      </c>
      <c r="R332" s="61">
        <v>0</v>
      </c>
      <c r="S332" s="6"/>
    </row>
    <row r="333" spans="2:19" ht="12.75">
      <c r="B333" s="62">
        <f t="shared" si="65"/>
        <v>316</v>
      </c>
      <c r="C333" s="49">
        <v>41590</v>
      </c>
      <c r="D333" s="63"/>
      <c r="E333" s="25">
        <f>IF(D333&gt;0,AVERAGE(D$291:$D333),0)</f>
        <v>0</v>
      </c>
      <c r="F333" s="51">
        <f t="shared" si="74"/>
        <v>0</v>
      </c>
      <c r="G333" s="52">
        <f t="shared" si="72"/>
        <v>0</v>
      </c>
      <c r="H333" s="53">
        <f t="shared" si="75"/>
        <v>0</v>
      </c>
      <c r="I333" s="54">
        <f t="shared" si="73"/>
        <v>0</v>
      </c>
      <c r="J333" s="55">
        <f t="shared" si="67"/>
        <v>0</v>
      </c>
      <c r="K333" s="56" t="e">
        <f t="shared" si="76"/>
        <v>#DIV/0!</v>
      </c>
      <c r="L333" s="57" t="e">
        <f t="shared" si="66"/>
        <v>#DIV/0!</v>
      </c>
      <c r="M333" s="58"/>
      <c r="N333" s="59" t="e">
        <f t="shared" si="77"/>
        <v>#DIV/0!</v>
      </c>
      <c r="O333" s="60"/>
      <c r="P333" s="26">
        <f>IF(O333&gt;0,AVERAGE($O$291:O333),0)</f>
        <v>0</v>
      </c>
      <c r="Q333" s="61">
        <v>0</v>
      </c>
      <c r="R333" s="61">
        <v>0</v>
      </c>
      <c r="S333" s="6"/>
    </row>
    <row r="334" spans="2:19" ht="12.75">
      <c r="B334" s="62">
        <f t="shared" si="65"/>
        <v>317</v>
      </c>
      <c r="C334" s="49">
        <v>41591</v>
      </c>
      <c r="D334" s="63"/>
      <c r="E334" s="25">
        <f>IF(D334&gt;0,AVERAGE(D$291:$D334),0)</f>
        <v>0</v>
      </c>
      <c r="F334" s="51">
        <f t="shared" si="74"/>
        <v>0</v>
      </c>
      <c r="G334" s="52">
        <f t="shared" si="72"/>
        <v>0</v>
      </c>
      <c r="H334" s="53">
        <f t="shared" si="75"/>
        <v>0</v>
      </c>
      <c r="I334" s="54">
        <f t="shared" si="73"/>
        <v>0</v>
      </c>
      <c r="J334" s="55">
        <f t="shared" si="67"/>
        <v>0</v>
      </c>
      <c r="K334" s="56" t="e">
        <f t="shared" si="76"/>
        <v>#DIV/0!</v>
      </c>
      <c r="L334" s="57" t="e">
        <f t="shared" si="66"/>
        <v>#DIV/0!</v>
      </c>
      <c r="M334" s="58"/>
      <c r="N334" s="59" t="e">
        <f t="shared" si="77"/>
        <v>#DIV/0!</v>
      </c>
      <c r="O334" s="60"/>
      <c r="P334" s="26">
        <f>IF(O334&gt;0,AVERAGE($O$291:O334),0)</f>
        <v>0</v>
      </c>
      <c r="Q334" s="61">
        <v>0</v>
      </c>
      <c r="R334" s="61">
        <v>0</v>
      </c>
      <c r="S334" s="6"/>
    </row>
    <row r="335" spans="2:19" ht="12.75">
      <c r="B335" s="62">
        <f t="shared" si="65"/>
        <v>318</v>
      </c>
      <c r="C335" s="49">
        <v>41592</v>
      </c>
      <c r="D335" s="63"/>
      <c r="E335" s="25">
        <f>IF(D335&gt;0,AVERAGE(D$291:$D335),0)</f>
        <v>0</v>
      </c>
      <c r="F335" s="51">
        <f t="shared" si="74"/>
        <v>0</v>
      </c>
      <c r="G335" s="52">
        <f t="shared" si="72"/>
        <v>0</v>
      </c>
      <c r="H335" s="53">
        <f t="shared" si="75"/>
        <v>0</v>
      </c>
      <c r="I335" s="54">
        <f t="shared" si="73"/>
        <v>0</v>
      </c>
      <c r="J335" s="55">
        <f t="shared" si="67"/>
        <v>0</v>
      </c>
      <c r="K335" s="56" t="e">
        <f t="shared" si="76"/>
        <v>#DIV/0!</v>
      </c>
      <c r="L335" s="57" t="e">
        <f t="shared" si="66"/>
        <v>#DIV/0!</v>
      </c>
      <c r="M335" s="58"/>
      <c r="N335" s="59" t="e">
        <f t="shared" si="77"/>
        <v>#DIV/0!</v>
      </c>
      <c r="O335" s="60"/>
      <c r="P335" s="26">
        <f>IF(O335&gt;0,AVERAGE($O$291:O335),0)</f>
        <v>0</v>
      </c>
      <c r="Q335" s="61">
        <v>0</v>
      </c>
      <c r="R335" s="61">
        <v>0</v>
      </c>
      <c r="S335" s="6"/>
    </row>
    <row r="336" spans="2:19" ht="12.75">
      <c r="B336" s="62">
        <f t="shared" si="65"/>
        <v>319</v>
      </c>
      <c r="C336" s="49">
        <v>41593</v>
      </c>
      <c r="D336" s="63"/>
      <c r="E336" s="25">
        <f>IF(D336&gt;0,AVERAGE(D$291:$D336),0)</f>
        <v>0</v>
      </c>
      <c r="F336" s="51">
        <f t="shared" si="74"/>
        <v>0</v>
      </c>
      <c r="G336" s="52">
        <f t="shared" si="72"/>
        <v>0</v>
      </c>
      <c r="H336" s="53">
        <f t="shared" si="75"/>
        <v>0</v>
      </c>
      <c r="I336" s="54">
        <f t="shared" si="73"/>
        <v>0</v>
      </c>
      <c r="J336" s="55">
        <f t="shared" si="67"/>
        <v>0</v>
      </c>
      <c r="K336" s="56" t="e">
        <f t="shared" si="76"/>
        <v>#DIV/0!</v>
      </c>
      <c r="L336" s="57" t="e">
        <f t="shared" si="66"/>
        <v>#DIV/0!</v>
      </c>
      <c r="M336" s="58"/>
      <c r="N336" s="59" t="e">
        <f t="shared" si="77"/>
        <v>#DIV/0!</v>
      </c>
      <c r="O336" s="64"/>
      <c r="P336" s="26">
        <f>IF(O336&gt;0,AVERAGE($O$291:O336),0)</f>
        <v>0</v>
      </c>
      <c r="Q336" s="61">
        <v>0</v>
      </c>
      <c r="R336" s="61">
        <v>0</v>
      </c>
      <c r="S336" s="6"/>
    </row>
    <row r="337" spans="2:19" ht="12.75">
      <c r="B337" s="62">
        <f t="shared" si="65"/>
        <v>320</v>
      </c>
      <c r="C337" s="49">
        <v>41594</v>
      </c>
      <c r="D337" s="63"/>
      <c r="E337" s="25">
        <f>IF(D337&gt;0,AVERAGE(D$291:$D337),0)</f>
        <v>0</v>
      </c>
      <c r="F337" s="51">
        <f t="shared" si="74"/>
        <v>0</v>
      </c>
      <c r="G337" s="52">
        <f t="shared" si="72"/>
        <v>0</v>
      </c>
      <c r="H337" s="53">
        <f t="shared" si="75"/>
        <v>0</v>
      </c>
      <c r="I337" s="54">
        <f t="shared" si="73"/>
        <v>0</v>
      </c>
      <c r="J337" s="55">
        <f t="shared" si="67"/>
        <v>0</v>
      </c>
      <c r="K337" s="56" t="e">
        <f t="shared" si="76"/>
        <v>#DIV/0!</v>
      </c>
      <c r="L337" s="57" t="e">
        <f t="shared" si="66"/>
        <v>#DIV/0!</v>
      </c>
      <c r="M337" s="58"/>
      <c r="N337" s="59" t="e">
        <f t="shared" si="77"/>
        <v>#DIV/0!</v>
      </c>
      <c r="O337" s="64"/>
      <c r="P337" s="26">
        <f>IF(O337&gt;0,AVERAGE($O$291:O337),0)</f>
        <v>0</v>
      </c>
      <c r="Q337" s="61">
        <v>0</v>
      </c>
      <c r="R337" s="61">
        <v>0</v>
      </c>
      <c r="S337" s="6"/>
    </row>
    <row r="338" spans="2:19" ht="12.75">
      <c r="B338" s="62">
        <f t="shared" si="65"/>
        <v>321</v>
      </c>
      <c r="C338" s="49">
        <v>41595</v>
      </c>
      <c r="D338" s="63"/>
      <c r="E338" s="25">
        <f>IF(D338&gt;0,AVERAGE(D$291:$D338),0)</f>
        <v>0</v>
      </c>
      <c r="F338" s="51">
        <f t="shared" si="74"/>
        <v>0</v>
      </c>
      <c r="G338" s="52">
        <f t="shared" si="72"/>
        <v>0</v>
      </c>
      <c r="H338" s="53">
        <f t="shared" si="75"/>
        <v>0</v>
      </c>
      <c r="I338" s="54">
        <f t="shared" si="73"/>
        <v>0</v>
      </c>
      <c r="J338" s="55">
        <f t="shared" si="67"/>
        <v>0</v>
      </c>
      <c r="K338" s="56" t="e">
        <f t="shared" si="76"/>
        <v>#DIV/0!</v>
      </c>
      <c r="L338" s="57" t="e">
        <f t="shared" si="66"/>
        <v>#DIV/0!</v>
      </c>
      <c r="M338" s="58"/>
      <c r="N338" s="59" t="e">
        <f t="shared" si="77"/>
        <v>#DIV/0!</v>
      </c>
      <c r="O338" s="64"/>
      <c r="P338" s="26">
        <f>IF(O338&gt;0,AVERAGE($O$291:O338),0)</f>
        <v>0</v>
      </c>
      <c r="Q338" s="61">
        <v>0</v>
      </c>
      <c r="R338" s="61">
        <v>0</v>
      </c>
      <c r="S338" s="6"/>
    </row>
    <row r="339" spans="2:19" ht="12.75">
      <c r="B339" s="62">
        <f aca="true" t="shared" si="78" ref="B339:B382">+B338+1</f>
        <v>322</v>
      </c>
      <c r="C339" s="49">
        <v>41596</v>
      </c>
      <c r="D339" s="63"/>
      <c r="E339" s="25">
        <f>IF(D339&gt;0,AVERAGE(D$291:$D339),0)</f>
        <v>0</v>
      </c>
      <c r="F339" s="51">
        <f t="shared" si="74"/>
        <v>0</v>
      </c>
      <c r="G339" s="52">
        <f t="shared" si="72"/>
        <v>0</v>
      </c>
      <c r="H339" s="53">
        <f t="shared" si="75"/>
        <v>0</v>
      </c>
      <c r="I339" s="54">
        <f t="shared" si="73"/>
        <v>0</v>
      </c>
      <c r="J339" s="55">
        <f t="shared" si="67"/>
        <v>0</v>
      </c>
      <c r="K339" s="56" t="e">
        <f t="shared" si="76"/>
        <v>#DIV/0!</v>
      </c>
      <c r="L339" s="57" t="e">
        <f aca="true" t="shared" si="79" ref="L339:L382">+K339*365</f>
        <v>#DIV/0!</v>
      </c>
      <c r="M339" s="58"/>
      <c r="N339" s="59" t="e">
        <f t="shared" si="77"/>
        <v>#DIV/0!</v>
      </c>
      <c r="O339" s="64"/>
      <c r="P339" s="26">
        <f>IF(O339&gt;0,AVERAGE($O$291:O339),0)</f>
        <v>0</v>
      </c>
      <c r="Q339" s="61">
        <v>0</v>
      </c>
      <c r="R339" s="61">
        <v>0</v>
      </c>
      <c r="S339" s="6"/>
    </row>
    <row r="340" spans="2:19" ht="12.75">
      <c r="B340" s="62">
        <f t="shared" si="78"/>
        <v>323</v>
      </c>
      <c r="C340" s="49">
        <v>41597</v>
      </c>
      <c r="D340" s="63"/>
      <c r="E340" s="25">
        <f>IF(D340&gt;0,AVERAGE(D$291:$D340),0)</f>
        <v>0</v>
      </c>
      <c r="F340" s="51">
        <f t="shared" si="74"/>
        <v>0</v>
      </c>
      <c r="G340" s="52">
        <f t="shared" si="72"/>
        <v>0</v>
      </c>
      <c r="H340" s="53">
        <f t="shared" si="75"/>
        <v>0</v>
      </c>
      <c r="I340" s="54">
        <f t="shared" si="73"/>
        <v>0</v>
      </c>
      <c r="J340" s="55">
        <f t="shared" si="67"/>
        <v>0</v>
      </c>
      <c r="K340" s="56" t="e">
        <f t="shared" si="76"/>
        <v>#DIV/0!</v>
      </c>
      <c r="L340" s="57" t="e">
        <f t="shared" si="79"/>
        <v>#DIV/0!</v>
      </c>
      <c r="M340" s="58"/>
      <c r="N340" s="59" t="e">
        <f t="shared" si="77"/>
        <v>#DIV/0!</v>
      </c>
      <c r="O340" s="64"/>
      <c r="P340" s="26">
        <f>IF(O340&gt;0,AVERAGE($O$291:O340),0)</f>
        <v>0</v>
      </c>
      <c r="Q340" s="61">
        <v>0</v>
      </c>
      <c r="R340" s="61">
        <v>0</v>
      </c>
      <c r="S340" s="6"/>
    </row>
    <row r="341" spans="2:19" ht="12.75">
      <c r="B341" s="62">
        <f t="shared" si="78"/>
        <v>324</v>
      </c>
      <c r="C341" s="49">
        <v>41598</v>
      </c>
      <c r="D341" s="63"/>
      <c r="E341" s="25">
        <f>IF(D341&gt;0,AVERAGE(D$291:$D341),0)</f>
        <v>0</v>
      </c>
      <c r="F341" s="51">
        <f t="shared" si="74"/>
        <v>0</v>
      </c>
      <c r="G341" s="52">
        <f t="shared" si="72"/>
        <v>0</v>
      </c>
      <c r="H341" s="53">
        <f t="shared" si="75"/>
        <v>0</v>
      </c>
      <c r="I341" s="54">
        <f t="shared" si="73"/>
        <v>0</v>
      </c>
      <c r="J341" s="55">
        <f t="shared" si="67"/>
        <v>0</v>
      </c>
      <c r="K341" s="56" t="e">
        <f t="shared" si="76"/>
        <v>#DIV/0!</v>
      </c>
      <c r="L341" s="57" t="e">
        <f t="shared" si="79"/>
        <v>#DIV/0!</v>
      </c>
      <c r="M341" s="58"/>
      <c r="N341" s="59" t="e">
        <f t="shared" si="77"/>
        <v>#DIV/0!</v>
      </c>
      <c r="O341" s="64"/>
      <c r="P341" s="26">
        <f>IF(O341&gt;0,AVERAGE($O$291:O341),0)</f>
        <v>0</v>
      </c>
      <c r="Q341" s="61">
        <v>0</v>
      </c>
      <c r="R341" s="61">
        <v>0</v>
      </c>
      <c r="S341" s="6"/>
    </row>
    <row r="342" spans="2:19" ht="12.75">
      <c r="B342" s="62">
        <f t="shared" si="78"/>
        <v>325</v>
      </c>
      <c r="C342" s="49">
        <v>41599</v>
      </c>
      <c r="D342" s="63"/>
      <c r="E342" s="25">
        <f>IF(D342&gt;0,AVERAGE(D$291:$D342),0)</f>
        <v>0</v>
      </c>
      <c r="F342" s="51">
        <f t="shared" si="74"/>
        <v>0</v>
      </c>
      <c r="G342" s="52">
        <f t="shared" si="72"/>
        <v>0</v>
      </c>
      <c r="H342" s="53">
        <f t="shared" si="75"/>
        <v>0</v>
      </c>
      <c r="I342" s="54">
        <f t="shared" si="73"/>
        <v>0</v>
      </c>
      <c r="J342" s="55">
        <f t="shared" si="67"/>
        <v>0</v>
      </c>
      <c r="K342" s="56" t="e">
        <f t="shared" si="76"/>
        <v>#DIV/0!</v>
      </c>
      <c r="L342" s="57" t="e">
        <f t="shared" si="79"/>
        <v>#DIV/0!</v>
      </c>
      <c r="M342" s="58"/>
      <c r="N342" s="59" t="e">
        <f t="shared" si="77"/>
        <v>#DIV/0!</v>
      </c>
      <c r="O342" s="64"/>
      <c r="P342" s="26">
        <f>IF(O342&gt;0,AVERAGE($O$291:O342),0)</f>
        <v>0</v>
      </c>
      <c r="Q342" s="61">
        <v>0</v>
      </c>
      <c r="R342" s="61">
        <v>0</v>
      </c>
      <c r="S342" s="6"/>
    </row>
    <row r="343" spans="2:19" ht="12.75">
      <c r="B343" s="62">
        <f t="shared" si="78"/>
        <v>326</v>
      </c>
      <c r="C343" s="49">
        <v>41600</v>
      </c>
      <c r="D343" s="63"/>
      <c r="E343" s="25">
        <f>IF(D343&gt;0,AVERAGE(D$291:$D343),0)</f>
        <v>0</v>
      </c>
      <c r="F343" s="51">
        <f t="shared" si="74"/>
        <v>0</v>
      </c>
      <c r="G343" s="52">
        <f t="shared" si="72"/>
        <v>0</v>
      </c>
      <c r="H343" s="53">
        <f t="shared" si="75"/>
        <v>0</v>
      </c>
      <c r="I343" s="54">
        <f t="shared" si="73"/>
        <v>0</v>
      </c>
      <c r="J343" s="55">
        <f aca="true" t="shared" si="80" ref="J343:J382">SUM(F343:I343)</f>
        <v>0</v>
      </c>
      <c r="K343" s="56" t="e">
        <f t="shared" si="76"/>
        <v>#DIV/0!</v>
      </c>
      <c r="L343" s="57" t="e">
        <f t="shared" si="79"/>
        <v>#DIV/0!</v>
      </c>
      <c r="M343" s="58"/>
      <c r="N343" s="59" t="e">
        <f t="shared" si="77"/>
        <v>#DIV/0!</v>
      </c>
      <c r="O343" s="64"/>
      <c r="P343" s="26">
        <f>IF(O343&gt;0,AVERAGE($O$291:O343),0)</f>
        <v>0</v>
      </c>
      <c r="Q343" s="61">
        <v>0</v>
      </c>
      <c r="R343" s="61">
        <v>0</v>
      </c>
      <c r="S343" s="6"/>
    </row>
    <row r="344" spans="2:19" ht="12.75">
      <c r="B344" s="62">
        <f t="shared" si="78"/>
        <v>327</v>
      </c>
      <c r="C344" s="49">
        <v>41601</v>
      </c>
      <c r="D344" s="63"/>
      <c r="E344" s="25">
        <f>IF(D344&gt;0,AVERAGE(D$291:$D344),0)</f>
        <v>0</v>
      </c>
      <c r="F344" s="51">
        <f t="shared" si="74"/>
        <v>0</v>
      </c>
      <c r="G344" s="52">
        <f t="shared" si="72"/>
        <v>0</v>
      </c>
      <c r="H344" s="53">
        <f t="shared" si="75"/>
        <v>0</v>
      </c>
      <c r="I344" s="54">
        <f t="shared" si="73"/>
        <v>0</v>
      </c>
      <c r="J344" s="55">
        <f t="shared" si="80"/>
        <v>0</v>
      </c>
      <c r="K344" s="56" t="e">
        <f t="shared" si="76"/>
        <v>#DIV/0!</v>
      </c>
      <c r="L344" s="57" t="e">
        <f t="shared" si="79"/>
        <v>#DIV/0!</v>
      </c>
      <c r="M344" s="58"/>
      <c r="N344" s="59" t="e">
        <f t="shared" si="77"/>
        <v>#DIV/0!</v>
      </c>
      <c r="O344" s="64"/>
      <c r="P344" s="26">
        <f>IF(O344&gt;0,AVERAGE($O$291:O344),0)</f>
        <v>0</v>
      </c>
      <c r="Q344" s="61">
        <v>0</v>
      </c>
      <c r="R344" s="61">
        <v>0</v>
      </c>
      <c r="S344" s="6"/>
    </row>
    <row r="345" spans="2:19" ht="12.75">
      <c r="B345" s="62">
        <f t="shared" si="78"/>
        <v>328</v>
      </c>
      <c r="C345" s="49">
        <v>41602</v>
      </c>
      <c r="D345" s="63"/>
      <c r="E345" s="25">
        <f>IF(D345&gt;0,AVERAGE(D$291:$D345),0)</f>
        <v>0</v>
      </c>
      <c r="F345" s="51">
        <f t="shared" si="74"/>
        <v>0</v>
      </c>
      <c r="G345" s="52">
        <f t="shared" si="72"/>
        <v>0</v>
      </c>
      <c r="H345" s="53">
        <f t="shared" si="75"/>
        <v>0</v>
      </c>
      <c r="I345" s="54">
        <f t="shared" si="73"/>
        <v>0</v>
      </c>
      <c r="J345" s="55">
        <f t="shared" si="80"/>
        <v>0</v>
      </c>
      <c r="K345" s="56" t="e">
        <f t="shared" si="76"/>
        <v>#DIV/0!</v>
      </c>
      <c r="L345" s="57" t="e">
        <f t="shared" si="79"/>
        <v>#DIV/0!</v>
      </c>
      <c r="M345" s="58"/>
      <c r="N345" s="59" t="e">
        <f t="shared" si="77"/>
        <v>#DIV/0!</v>
      </c>
      <c r="O345" s="64"/>
      <c r="P345" s="26">
        <f>IF(O345&gt;0,AVERAGE($O$291:O345),0)</f>
        <v>0</v>
      </c>
      <c r="Q345" s="61">
        <v>0</v>
      </c>
      <c r="R345" s="61">
        <v>0</v>
      </c>
      <c r="S345" s="6"/>
    </row>
    <row r="346" spans="2:19" ht="12.75">
      <c r="B346" s="62">
        <f t="shared" si="78"/>
        <v>329</v>
      </c>
      <c r="C346" s="49">
        <v>41603</v>
      </c>
      <c r="D346" s="63"/>
      <c r="E346" s="25">
        <f>IF(D346&gt;0,AVERAGE(D$291:$D346),0)</f>
        <v>0</v>
      </c>
      <c r="F346" s="51">
        <f t="shared" si="74"/>
        <v>0</v>
      </c>
      <c r="G346" s="52">
        <f t="shared" si="72"/>
        <v>0</v>
      </c>
      <c r="H346" s="53">
        <f t="shared" si="75"/>
        <v>0</v>
      </c>
      <c r="I346" s="54">
        <f t="shared" si="73"/>
        <v>0</v>
      </c>
      <c r="J346" s="55">
        <f t="shared" si="80"/>
        <v>0</v>
      </c>
      <c r="K346" s="56" t="e">
        <f t="shared" si="76"/>
        <v>#DIV/0!</v>
      </c>
      <c r="L346" s="57" t="e">
        <f t="shared" si="79"/>
        <v>#DIV/0!</v>
      </c>
      <c r="M346" s="58"/>
      <c r="N346" s="59" t="e">
        <f t="shared" si="77"/>
        <v>#DIV/0!</v>
      </c>
      <c r="O346" s="64"/>
      <c r="P346" s="26">
        <f>IF(O346&gt;0,AVERAGE($O$291:O346),0)</f>
        <v>0</v>
      </c>
      <c r="Q346" s="61">
        <v>0</v>
      </c>
      <c r="R346" s="61">
        <v>0</v>
      </c>
      <c r="S346" s="6"/>
    </row>
    <row r="347" spans="2:19" ht="12.75">
      <c r="B347" s="62">
        <f t="shared" si="78"/>
        <v>330</v>
      </c>
      <c r="C347" s="49">
        <v>41604</v>
      </c>
      <c r="D347" s="63"/>
      <c r="E347" s="25">
        <f>IF(D347&gt;0,AVERAGE(D$291:$D347),0)</f>
        <v>0</v>
      </c>
      <c r="F347" s="51">
        <f t="shared" si="74"/>
        <v>0</v>
      </c>
      <c r="G347" s="52">
        <f t="shared" si="72"/>
        <v>0</v>
      </c>
      <c r="H347" s="53">
        <f t="shared" si="75"/>
        <v>0</v>
      </c>
      <c r="I347" s="54">
        <f t="shared" si="73"/>
        <v>0</v>
      </c>
      <c r="J347" s="55">
        <f t="shared" si="80"/>
        <v>0</v>
      </c>
      <c r="K347" s="56" t="e">
        <f t="shared" si="76"/>
        <v>#DIV/0!</v>
      </c>
      <c r="L347" s="57" t="e">
        <f t="shared" si="79"/>
        <v>#DIV/0!</v>
      </c>
      <c r="M347" s="58"/>
      <c r="N347" s="59" t="e">
        <f t="shared" si="77"/>
        <v>#DIV/0!</v>
      </c>
      <c r="O347" s="64"/>
      <c r="P347" s="26">
        <f>IF(O347&gt;0,AVERAGE($O$291:O347),0)</f>
        <v>0</v>
      </c>
      <c r="Q347" s="61">
        <v>0</v>
      </c>
      <c r="R347" s="61">
        <v>0</v>
      </c>
      <c r="S347" s="6"/>
    </row>
    <row r="348" spans="2:19" ht="12.75">
      <c r="B348" s="62">
        <f t="shared" si="78"/>
        <v>331</v>
      </c>
      <c r="C348" s="49">
        <v>41605</v>
      </c>
      <c r="D348" s="63"/>
      <c r="E348" s="25">
        <f>IF(D348&gt;0,AVERAGE(D$291:$D348),0)</f>
        <v>0</v>
      </c>
      <c r="F348" s="51">
        <f t="shared" si="74"/>
        <v>0</v>
      </c>
      <c r="G348" s="52">
        <f t="shared" si="72"/>
        <v>0</v>
      </c>
      <c r="H348" s="53">
        <f t="shared" si="75"/>
        <v>0</v>
      </c>
      <c r="I348" s="54">
        <f t="shared" si="73"/>
        <v>0</v>
      </c>
      <c r="J348" s="55">
        <f t="shared" si="80"/>
        <v>0</v>
      </c>
      <c r="K348" s="56" t="e">
        <f t="shared" si="76"/>
        <v>#DIV/0!</v>
      </c>
      <c r="L348" s="57" t="e">
        <f t="shared" si="79"/>
        <v>#DIV/0!</v>
      </c>
      <c r="M348" s="58"/>
      <c r="N348" s="59" t="e">
        <f t="shared" si="77"/>
        <v>#DIV/0!</v>
      </c>
      <c r="O348" s="64"/>
      <c r="P348" s="26">
        <f>IF(O348&gt;0,AVERAGE($O$291:O348),0)</f>
        <v>0</v>
      </c>
      <c r="Q348" s="61">
        <v>0</v>
      </c>
      <c r="R348" s="61">
        <v>0</v>
      </c>
      <c r="S348" s="6"/>
    </row>
    <row r="349" spans="2:19" ht="12.75">
      <c r="B349" s="62">
        <f t="shared" si="78"/>
        <v>332</v>
      </c>
      <c r="C349" s="49">
        <v>41606</v>
      </c>
      <c r="D349" s="63"/>
      <c r="E349" s="25">
        <f>IF(D349&gt;0,AVERAGE(D$291:$D349),0)</f>
        <v>0</v>
      </c>
      <c r="F349" s="51">
        <f t="shared" si="74"/>
        <v>0</v>
      </c>
      <c r="G349" s="52">
        <f t="shared" si="72"/>
        <v>0</v>
      </c>
      <c r="H349" s="53">
        <f t="shared" si="75"/>
        <v>0</v>
      </c>
      <c r="I349" s="54">
        <f t="shared" si="73"/>
        <v>0</v>
      </c>
      <c r="J349" s="55">
        <f t="shared" si="80"/>
        <v>0</v>
      </c>
      <c r="K349" s="56" t="e">
        <f t="shared" si="76"/>
        <v>#DIV/0!</v>
      </c>
      <c r="L349" s="57" t="e">
        <f t="shared" si="79"/>
        <v>#DIV/0!</v>
      </c>
      <c r="M349" s="58"/>
      <c r="N349" s="59" t="e">
        <f t="shared" si="77"/>
        <v>#DIV/0!</v>
      </c>
      <c r="O349" s="64"/>
      <c r="P349" s="26">
        <f>IF(O349&gt;0,AVERAGE($O$291:O349),0)</f>
        <v>0</v>
      </c>
      <c r="Q349" s="61">
        <v>0</v>
      </c>
      <c r="R349" s="61">
        <v>0</v>
      </c>
      <c r="S349" s="6"/>
    </row>
    <row r="350" spans="2:19" ht="12.75">
      <c r="B350" s="62">
        <f t="shared" si="78"/>
        <v>333</v>
      </c>
      <c r="C350" s="49">
        <v>41607</v>
      </c>
      <c r="D350" s="63"/>
      <c r="E350" s="25">
        <f>IF(D350&gt;0,AVERAGE(D$291:$D350),0)</f>
        <v>0</v>
      </c>
      <c r="F350" s="51">
        <f t="shared" si="74"/>
        <v>0</v>
      </c>
      <c r="G350" s="52">
        <f t="shared" si="72"/>
        <v>0</v>
      </c>
      <c r="H350" s="53">
        <f t="shared" si="75"/>
        <v>0</v>
      </c>
      <c r="I350" s="54">
        <f t="shared" si="73"/>
        <v>0</v>
      </c>
      <c r="J350" s="55">
        <f t="shared" si="80"/>
        <v>0</v>
      </c>
      <c r="K350" s="56" t="e">
        <f t="shared" si="76"/>
        <v>#DIV/0!</v>
      </c>
      <c r="L350" s="57" t="e">
        <f t="shared" si="79"/>
        <v>#DIV/0!</v>
      </c>
      <c r="M350" s="58"/>
      <c r="N350" s="59" t="e">
        <f t="shared" si="77"/>
        <v>#DIV/0!</v>
      </c>
      <c r="O350" s="64"/>
      <c r="P350" s="26">
        <f>IF(O350&gt;0,AVERAGE($O$291:O350),0)</f>
        <v>0</v>
      </c>
      <c r="Q350" s="61">
        <v>0</v>
      </c>
      <c r="R350" s="61">
        <v>0</v>
      </c>
      <c r="S350" s="6"/>
    </row>
    <row r="351" spans="2:19" ht="12.75">
      <c r="B351" s="62">
        <f t="shared" si="78"/>
        <v>334</v>
      </c>
      <c r="C351" s="49">
        <v>41608</v>
      </c>
      <c r="D351" s="63"/>
      <c r="E351" s="25">
        <f>IF(D351&gt;0,AVERAGE(D$291:$D351),0)</f>
        <v>0</v>
      </c>
      <c r="F351" s="51">
        <f t="shared" si="74"/>
        <v>0</v>
      </c>
      <c r="G351" s="52">
        <f t="shared" si="72"/>
        <v>0</v>
      </c>
      <c r="H351" s="53">
        <f t="shared" si="75"/>
        <v>0</v>
      </c>
      <c r="I351" s="54">
        <f t="shared" si="73"/>
        <v>0</v>
      </c>
      <c r="J351" s="55">
        <f t="shared" si="80"/>
        <v>0</v>
      </c>
      <c r="K351" s="56" t="e">
        <f t="shared" si="76"/>
        <v>#DIV/0!</v>
      </c>
      <c r="L351" s="57" t="e">
        <f t="shared" si="79"/>
        <v>#DIV/0!</v>
      </c>
      <c r="M351" s="58"/>
      <c r="N351" s="59" t="e">
        <f t="shared" si="77"/>
        <v>#DIV/0!</v>
      </c>
      <c r="O351" s="64"/>
      <c r="P351" s="26">
        <f>IF(O351&gt;0,AVERAGE($O$291:O351),0)</f>
        <v>0</v>
      </c>
      <c r="Q351" s="61">
        <v>0</v>
      </c>
      <c r="R351" s="61">
        <v>0</v>
      </c>
      <c r="S351" s="6"/>
    </row>
    <row r="352" spans="2:19" ht="12.75">
      <c r="B352" s="62">
        <f t="shared" si="78"/>
        <v>335</v>
      </c>
      <c r="C352" s="49">
        <v>41609</v>
      </c>
      <c r="D352" s="63"/>
      <c r="E352" s="25">
        <f>IF(D352&gt;0,AVERAGE(D$291:$D352),0)</f>
        <v>0</v>
      </c>
      <c r="F352" s="51">
        <f>+$K$14/31</f>
        <v>0</v>
      </c>
      <c r="G352" s="52">
        <f>+$G$14/31</f>
        <v>0</v>
      </c>
      <c r="H352" s="53">
        <f>+$H$14/31+M352</f>
        <v>0</v>
      </c>
      <c r="I352" s="54">
        <f>+$I$12/31</f>
        <v>0</v>
      </c>
      <c r="J352" s="55">
        <f t="shared" si="80"/>
        <v>0</v>
      </c>
      <c r="K352" s="56" t="e">
        <f t="shared" si="76"/>
        <v>#DIV/0!</v>
      </c>
      <c r="L352" s="57" t="e">
        <f t="shared" si="79"/>
        <v>#DIV/0!</v>
      </c>
      <c r="M352" s="58"/>
      <c r="N352" s="59" t="e">
        <f t="shared" si="77"/>
        <v>#DIV/0!</v>
      </c>
      <c r="O352" s="64"/>
      <c r="P352" s="26">
        <f>IF(O352&gt;0,AVERAGE($O$291:O352),0)</f>
        <v>0</v>
      </c>
      <c r="Q352" s="61">
        <v>0</v>
      </c>
      <c r="R352" s="61">
        <v>0</v>
      </c>
      <c r="S352" s="6"/>
    </row>
    <row r="353" spans="2:19" ht="12.75">
      <c r="B353" s="62">
        <f t="shared" si="78"/>
        <v>336</v>
      </c>
      <c r="C353" s="49">
        <v>41610</v>
      </c>
      <c r="D353" s="63"/>
      <c r="E353" s="25">
        <f>IF(D353&gt;0,AVERAGE(D$291:$D353),0)</f>
        <v>0</v>
      </c>
      <c r="F353" s="51">
        <f aca="true" t="shared" si="81" ref="F353:F382">+$K$14/31</f>
        <v>0</v>
      </c>
      <c r="G353" s="52">
        <f aca="true" t="shared" si="82" ref="G353:G382">+$G$14/31</f>
        <v>0</v>
      </c>
      <c r="H353" s="53">
        <f aca="true" t="shared" si="83" ref="H353:H382">+$H$14/31+M353</f>
        <v>0</v>
      </c>
      <c r="I353" s="54">
        <f aca="true" t="shared" si="84" ref="I353:I382">+$I$12/31</f>
        <v>0</v>
      </c>
      <c r="J353" s="55">
        <f t="shared" si="80"/>
        <v>0</v>
      </c>
      <c r="K353" s="56" t="e">
        <f t="shared" si="76"/>
        <v>#DIV/0!</v>
      </c>
      <c r="L353" s="57" t="e">
        <f t="shared" si="79"/>
        <v>#DIV/0!</v>
      </c>
      <c r="M353" s="58"/>
      <c r="N353" s="59" t="e">
        <f t="shared" si="77"/>
        <v>#DIV/0!</v>
      </c>
      <c r="O353" s="64"/>
      <c r="P353" s="26">
        <f>IF(O353&gt;0,AVERAGE($O$291:O353),0)</f>
        <v>0</v>
      </c>
      <c r="Q353" s="61">
        <v>0</v>
      </c>
      <c r="R353" s="61">
        <v>0</v>
      </c>
      <c r="S353" s="6"/>
    </row>
    <row r="354" spans="2:18" ht="12.75">
      <c r="B354" s="62">
        <f t="shared" si="78"/>
        <v>337</v>
      </c>
      <c r="C354" s="49">
        <v>41611</v>
      </c>
      <c r="D354" s="63"/>
      <c r="E354" s="25">
        <f>IF(D354&gt;0,AVERAGE(D$291:$D354),0)</f>
        <v>0</v>
      </c>
      <c r="F354" s="51">
        <f t="shared" si="81"/>
        <v>0</v>
      </c>
      <c r="G354" s="52">
        <f t="shared" si="82"/>
        <v>0</v>
      </c>
      <c r="H354" s="53">
        <f t="shared" si="83"/>
        <v>0</v>
      </c>
      <c r="I354" s="54">
        <f t="shared" si="84"/>
        <v>0</v>
      </c>
      <c r="J354" s="55">
        <f t="shared" si="80"/>
        <v>0</v>
      </c>
      <c r="K354" s="56" t="e">
        <f t="shared" si="76"/>
        <v>#DIV/0!</v>
      </c>
      <c r="L354" s="57" t="e">
        <f t="shared" si="79"/>
        <v>#DIV/0!</v>
      </c>
      <c r="M354" s="58"/>
      <c r="N354" s="59" t="e">
        <f t="shared" si="77"/>
        <v>#DIV/0!</v>
      </c>
      <c r="O354" s="64"/>
      <c r="P354" s="26">
        <f>IF(O354&gt;0,AVERAGE($O$291:O354),0)</f>
        <v>0</v>
      </c>
      <c r="Q354" s="61">
        <v>0</v>
      </c>
      <c r="R354" s="61">
        <v>0</v>
      </c>
    </row>
    <row r="355" spans="2:18" ht="12.75">
      <c r="B355" s="62">
        <f t="shared" si="78"/>
        <v>338</v>
      </c>
      <c r="C355" s="49">
        <v>41612</v>
      </c>
      <c r="D355" s="63"/>
      <c r="E355" s="25">
        <f>IF(D355&gt;0,AVERAGE(D$291:$D355),0)</f>
        <v>0</v>
      </c>
      <c r="F355" s="51">
        <f t="shared" si="81"/>
        <v>0</v>
      </c>
      <c r="G355" s="52">
        <f t="shared" si="82"/>
        <v>0</v>
      </c>
      <c r="H355" s="53">
        <f t="shared" si="83"/>
        <v>0</v>
      </c>
      <c r="I355" s="54">
        <f t="shared" si="84"/>
        <v>0</v>
      </c>
      <c r="J355" s="55">
        <f t="shared" si="80"/>
        <v>0</v>
      </c>
      <c r="K355" s="56" t="e">
        <f t="shared" si="76"/>
        <v>#DIV/0!</v>
      </c>
      <c r="L355" s="57" t="e">
        <f t="shared" si="79"/>
        <v>#DIV/0!</v>
      </c>
      <c r="M355" s="58"/>
      <c r="N355" s="59" t="e">
        <f t="shared" si="77"/>
        <v>#DIV/0!</v>
      </c>
      <c r="O355" s="64"/>
      <c r="P355" s="26">
        <f>IF(O355&gt;0,AVERAGE($O$291:O355),0)</f>
        <v>0</v>
      </c>
      <c r="Q355" s="61">
        <v>0</v>
      </c>
      <c r="R355" s="61">
        <v>0</v>
      </c>
    </row>
    <row r="356" spans="2:18" ht="12.75">
      <c r="B356" s="62">
        <f t="shared" si="78"/>
        <v>339</v>
      </c>
      <c r="C356" s="49">
        <v>41613</v>
      </c>
      <c r="D356" s="63"/>
      <c r="E356" s="25">
        <f>IF(D356&gt;0,AVERAGE(D$291:$D356),0)</f>
        <v>0</v>
      </c>
      <c r="F356" s="51">
        <f t="shared" si="81"/>
        <v>0</v>
      </c>
      <c r="G356" s="52">
        <f t="shared" si="82"/>
        <v>0</v>
      </c>
      <c r="H356" s="53">
        <f t="shared" si="83"/>
        <v>0</v>
      </c>
      <c r="I356" s="54">
        <f t="shared" si="84"/>
        <v>0</v>
      </c>
      <c r="J356" s="55">
        <f t="shared" si="80"/>
        <v>0</v>
      </c>
      <c r="K356" s="56" t="e">
        <f t="shared" si="76"/>
        <v>#DIV/0!</v>
      </c>
      <c r="L356" s="57" t="e">
        <f t="shared" si="79"/>
        <v>#DIV/0!</v>
      </c>
      <c r="M356" s="58"/>
      <c r="N356" s="59" t="e">
        <f t="shared" si="77"/>
        <v>#DIV/0!</v>
      </c>
      <c r="O356" s="64"/>
      <c r="P356" s="26">
        <f>IF(O356&gt;0,AVERAGE($O$291:O356),0)</f>
        <v>0</v>
      </c>
      <c r="Q356" s="61">
        <v>0</v>
      </c>
      <c r="R356" s="61">
        <v>0</v>
      </c>
    </row>
    <row r="357" spans="2:18" ht="12.75">
      <c r="B357" s="62">
        <f t="shared" si="78"/>
        <v>340</v>
      </c>
      <c r="C357" s="49">
        <v>41614</v>
      </c>
      <c r="D357" s="63"/>
      <c r="E357" s="25">
        <f>IF(D357&gt;0,AVERAGE(D$291:$D357),0)</f>
        <v>0</v>
      </c>
      <c r="F357" s="51">
        <f t="shared" si="81"/>
        <v>0</v>
      </c>
      <c r="G357" s="52">
        <f t="shared" si="82"/>
        <v>0</v>
      </c>
      <c r="H357" s="53">
        <f t="shared" si="83"/>
        <v>0</v>
      </c>
      <c r="I357" s="54">
        <f t="shared" si="84"/>
        <v>0</v>
      </c>
      <c r="J357" s="55">
        <f t="shared" si="80"/>
        <v>0</v>
      </c>
      <c r="K357" s="56" t="e">
        <f t="shared" si="76"/>
        <v>#DIV/0!</v>
      </c>
      <c r="L357" s="57" t="e">
        <f t="shared" si="79"/>
        <v>#DIV/0!</v>
      </c>
      <c r="M357" s="58"/>
      <c r="N357" s="59" t="e">
        <f t="shared" si="77"/>
        <v>#DIV/0!</v>
      </c>
      <c r="O357" s="64"/>
      <c r="P357" s="26">
        <f>IF(O357&gt;0,AVERAGE($O$291:O357),0)</f>
        <v>0</v>
      </c>
      <c r="Q357" s="61">
        <v>0</v>
      </c>
      <c r="R357" s="61">
        <v>0</v>
      </c>
    </row>
    <row r="358" spans="2:18" ht="12.75">
      <c r="B358" s="62">
        <f t="shared" si="78"/>
        <v>341</v>
      </c>
      <c r="C358" s="49">
        <v>41615</v>
      </c>
      <c r="D358" s="63"/>
      <c r="E358" s="25">
        <f>IF(D358&gt;0,AVERAGE(D$291:$D358),0)</f>
        <v>0</v>
      </c>
      <c r="F358" s="51">
        <f t="shared" si="81"/>
        <v>0</v>
      </c>
      <c r="G358" s="52">
        <f t="shared" si="82"/>
        <v>0</v>
      </c>
      <c r="H358" s="53">
        <f t="shared" si="83"/>
        <v>0</v>
      </c>
      <c r="I358" s="54">
        <f t="shared" si="84"/>
        <v>0</v>
      </c>
      <c r="J358" s="55">
        <f t="shared" si="80"/>
        <v>0</v>
      </c>
      <c r="K358" s="56" t="e">
        <f t="shared" si="76"/>
        <v>#DIV/0!</v>
      </c>
      <c r="L358" s="57" t="e">
        <f t="shared" si="79"/>
        <v>#DIV/0!</v>
      </c>
      <c r="M358" s="58"/>
      <c r="N358" s="59" t="e">
        <f t="shared" si="77"/>
        <v>#DIV/0!</v>
      </c>
      <c r="O358" s="64"/>
      <c r="P358" s="26">
        <f>IF(O358&gt;0,AVERAGE($O$291:O358),0)</f>
        <v>0</v>
      </c>
      <c r="Q358" s="61">
        <v>0</v>
      </c>
      <c r="R358" s="61">
        <v>0</v>
      </c>
    </row>
    <row r="359" spans="2:18" ht="12.75">
      <c r="B359" s="62">
        <f t="shared" si="78"/>
        <v>342</v>
      </c>
      <c r="C359" s="49">
        <v>41616</v>
      </c>
      <c r="D359" s="63"/>
      <c r="E359" s="25">
        <f>IF(D359&gt;0,AVERAGE(D$291:$D359),0)</f>
        <v>0</v>
      </c>
      <c r="F359" s="51">
        <f t="shared" si="81"/>
        <v>0</v>
      </c>
      <c r="G359" s="52">
        <f t="shared" si="82"/>
        <v>0</v>
      </c>
      <c r="H359" s="53">
        <f t="shared" si="83"/>
        <v>0</v>
      </c>
      <c r="I359" s="54">
        <f t="shared" si="84"/>
        <v>0</v>
      </c>
      <c r="J359" s="55">
        <f t="shared" si="80"/>
        <v>0</v>
      </c>
      <c r="K359" s="56" t="e">
        <f t="shared" si="76"/>
        <v>#DIV/0!</v>
      </c>
      <c r="L359" s="57" t="e">
        <f t="shared" si="79"/>
        <v>#DIV/0!</v>
      </c>
      <c r="M359" s="58"/>
      <c r="N359" s="59" t="e">
        <f t="shared" si="77"/>
        <v>#DIV/0!</v>
      </c>
      <c r="O359" s="64"/>
      <c r="P359" s="26">
        <f>IF(O359&gt;0,AVERAGE($O$291:O359),0)</f>
        <v>0</v>
      </c>
      <c r="Q359" s="61">
        <v>0</v>
      </c>
      <c r="R359" s="61">
        <v>0</v>
      </c>
    </row>
    <row r="360" spans="2:18" ht="12.75">
      <c r="B360" s="62">
        <f t="shared" si="78"/>
        <v>343</v>
      </c>
      <c r="C360" s="49">
        <v>41617</v>
      </c>
      <c r="D360" s="63"/>
      <c r="E360" s="25">
        <f>IF(D360&gt;0,AVERAGE(D$291:$D360),0)</f>
        <v>0</v>
      </c>
      <c r="F360" s="51">
        <f t="shared" si="81"/>
        <v>0</v>
      </c>
      <c r="G360" s="52">
        <f t="shared" si="82"/>
        <v>0</v>
      </c>
      <c r="H360" s="53">
        <f t="shared" si="83"/>
        <v>0</v>
      </c>
      <c r="I360" s="54">
        <f t="shared" si="84"/>
        <v>0</v>
      </c>
      <c r="J360" s="55">
        <f t="shared" si="80"/>
        <v>0</v>
      </c>
      <c r="K360" s="56" t="e">
        <f t="shared" si="76"/>
        <v>#DIV/0!</v>
      </c>
      <c r="L360" s="57" t="e">
        <f t="shared" si="79"/>
        <v>#DIV/0!</v>
      </c>
      <c r="M360" s="58"/>
      <c r="N360" s="59" t="e">
        <f t="shared" si="77"/>
        <v>#DIV/0!</v>
      </c>
      <c r="O360" s="64"/>
      <c r="P360" s="26">
        <f>IF(O360&gt;0,AVERAGE($O$291:O360),0)</f>
        <v>0</v>
      </c>
      <c r="Q360" s="61">
        <v>0</v>
      </c>
      <c r="R360" s="61">
        <v>0</v>
      </c>
    </row>
    <row r="361" spans="2:18" ht="12.75">
      <c r="B361" s="62">
        <f t="shared" si="78"/>
        <v>344</v>
      </c>
      <c r="C361" s="49">
        <v>41618</v>
      </c>
      <c r="D361" s="63"/>
      <c r="E361" s="25">
        <f>IF(D361&gt;0,AVERAGE(D$291:$D361),0)</f>
        <v>0</v>
      </c>
      <c r="F361" s="51">
        <f t="shared" si="81"/>
        <v>0</v>
      </c>
      <c r="G361" s="52">
        <f t="shared" si="82"/>
        <v>0</v>
      </c>
      <c r="H361" s="53">
        <f t="shared" si="83"/>
        <v>0</v>
      </c>
      <c r="I361" s="54">
        <f t="shared" si="84"/>
        <v>0</v>
      </c>
      <c r="J361" s="55">
        <f t="shared" si="80"/>
        <v>0</v>
      </c>
      <c r="K361" s="56" t="e">
        <f t="shared" si="76"/>
        <v>#DIV/0!</v>
      </c>
      <c r="L361" s="57" t="e">
        <f t="shared" si="79"/>
        <v>#DIV/0!</v>
      </c>
      <c r="M361" s="58"/>
      <c r="N361" s="59" t="e">
        <f t="shared" si="77"/>
        <v>#DIV/0!</v>
      </c>
      <c r="O361" s="64"/>
      <c r="P361" s="26">
        <f>IF(O361&gt;0,AVERAGE($O$291:O361),0)</f>
        <v>0</v>
      </c>
      <c r="Q361" s="61">
        <v>0</v>
      </c>
      <c r="R361" s="61">
        <v>0</v>
      </c>
    </row>
    <row r="362" spans="2:18" ht="12.75">
      <c r="B362" s="62">
        <f t="shared" si="78"/>
        <v>345</v>
      </c>
      <c r="C362" s="49">
        <v>41619</v>
      </c>
      <c r="D362" s="63"/>
      <c r="E362" s="25">
        <f>IF(D362&gt;0,AVERAGE(D$291:$D362),0)</f>
        <v>0</v>
      </c>
      <c r="F362" s="51">
        <f t="shared" si="81"/>
        <v>0</v>
      </c>
      <c r="G362" s="52">
        <f t="shared" si="82"/>
        <v>0</v>
      </c>
      <c r="H362" s="53">
        <f t="shared" si="83"/>
        <v>0</v>
      </c>
      <c r="I362" s="54">
        <f t="shared" si="84"/>
        <v>0</v>
      </c>
      <c r="J362" s="55">
        <f t="shared" si="80"/>
        <v>0</v>
      </c>
      <c r="K362" s="56" t="e">
        <f t="shared" si="76"/>
        <v>#DIV/0!</v>
      </c>
      <c r="L362" s="57" t="e">
        <f t="shared" si="79"/>
        <v>#DIV/0!</v>
      </c>
      <c r="M362" s="58"/>
      <c r="N362" s="59" t="e">
        <f t="shared" si="77"/>
        <v>#DIV/0!</v>
      </c>
      <c r="O362" s="64"/>
      <c r="P362" s="26">
        <f>IF(O362&gt;0,AVERAGE($O$291:O362),0)</f>
        <v>0</v>
      </c>
      <c r="Q362" s="61">
        <v>0</v>
      </c>
      <c r="R362" s="61">
        <v>0</v>
      </c>
    </row>
    <row r="363" spans="2:18" ht="12.75">
      <c r="B363" s="62">
        <f t="shared" si="78"/>
        <v>346</v>
      </c>
      <c r="C363" s="49">
        <v>41620</v>
      </c>
      <c r="D363" s="63"/>
      <c r="E363" s="25">
        <f>IF(D363&gt;0,AVERAGE(D$291:$D363),0)</f>
        <v>0</v>
      </c>
      <c r="F363" s="51">
        <f t="shared" si="81"/>
        <v>0</v>
      </c>
      <c r="G363" s="52">
        <f t="shared" si="82"/>
        <v>0</v>
      </c>
      <c r="H363" s="53">
        <f t="shared" si="83"/>
        <v>0</v>
      </c>
      <c r="I363" s="54">
        <f t="shared" si="84"/>
        <v>0</v>
      </c>
      <c r="J363" s="55">
        <f t="shared" si="80"/>
        <v>0</v>
      </c>
      <c r="K363" s="56" t="e">
        <f t="shared" si="76"/>
        <v>#DIV/0!</v>
      </c>
      <c r="L363" s="57" t="e">
        <f t="shared" si="79"/>
        <v>#DIV/0!</v>
      </c>
      <c r="M363" s="58"/>
      <c r="N363" s="59" t="e">
        <f t="shared" si="77"/>
        <v>#DIV/0!</v>
      </c>
      <c r="O363" s="64"/>
      <c r="P363" s="26">
        <f>IF(O363&gt;0,AVERAGE($O$291:O363),0)</f>
        <v>0</v>
      </c>
      <c r="Q363" s="61">
        <v>0</v>
      </c>
      <c r="R363" s="61">
        <v>0</v>
      </c>
    </row>
    <row r="364" spans="2:18" ht="12.75">
      <c r="B364" s="62">
        <f t="shared" si="78"/>
        <v>347</v>
      </c>
      <c r="C364" s="49">
        <v>41621</v>
      </c>
      <c r="D364" s="63"/>
      <c r="E364" s="25">
        <f>IF(D364&gt;0,AVERAGE(D$291:$D364),0)</f>
        <v>0</v>
      </c>
      <c r="F364" s="51">
        <f t="shared" si="81"/>
        <v>0</v>
      </c>
      <c r="G364" s="52">
        <f t="shared" si="82"/>
        <v>0</v>
      </c>
      <c r="H364" s="53">
        <f t="shared" si="83"/>
        <v>0</v>
      </c>
      <c r="I364" s="54">
        <f t="shared" si="84"/>
        <v>0</v>
      </c>
      <c r="J364" s="55">
        <f t="shared" si="80"/>
        <v>0</v>
      </c>
      <c r="K364" s="56" t="e">
        <f t="shared" si="76"/>
        <v>#DIV/0!</v>
      </c>
      <c r="L364" s="57" t="e">
        <f t="shared" si="79"/>
        <v>#DIV/0!</v>
      </c>
      <c r="M364" s="58"/>
      <c r="N364" s="59" t="e">
        <f t="shared" si="77"/>
        <v>#DIV/0!</v>
      </c>
      <c r="O364" s="64"/>
      <c r="P364" s="26">
        <f>IF(O364&gt;0,AVERAGE($O$291:O364),0)</f>
        <v>0</v>
      </c>
      <c r="Q364" s="61">
        <v>0</v>
      </c>
      <c r="R364" s="61">
        <v>0</v>
      </c>
    </row>
    <row r="365" spans="2:18" ht="12.75">
      <c r="B365" s="62">
        <f t="shared" si="78"/>
        <v>348</v>
      </c>
      <c r="C365" s="49">
        <v>41622</v>
      </c>
      <c r="D365" s="63"/>
      <c r="E365" s="25">
        <f>IF(D365&gt;0,AVERAGE(D$291:$D365),0)</f>
        <v>0</v>
      </c>
      <c r="F365" s="51">
        <f t="shared" si="81"/>
        <v>0</v>
      </c>
      <c r="G365" s="52">
        <f t="shared" si="82"/>
        <v>0</v>
      </c>
      <c r="H365" s="53">
        <f t="shared" si="83"/>
        <v>0</v>
      </c>
      <c r="I365" s="54">
        <f t="shared" si="84"/>
        <v>0</v>
      </c>
      <c r="J365" s="55">
        <f t="shared" si="80"/>
        <v>0</v>
      </c>
      <c r="K365" s="56" t="e">
        <f t="shared" si="76"/>
        <v>#DIV/0!</v>
      </c>
      <c r="L365" s="57" t="e">
        <f t="shared" si="79"/>
        <v>#DIV/0!</v>
      </c>
      <c r="M365" s="58"/>
      <c r="N365" s="59" t="e">
        <f t="shared" si="77"/>
        <v>#DIV/0!</v>
      </c>
      <c r="O365" s="64"/>
      <c r="P365" s="26">
        <f>IF(O365&gt;0,AVERAGE($O$291:O365),0)</f>
        <v>0</v>
      </c>
      <c r="Q365" s="61">
        <v>0</v>
      </c>
      <c r="R365" s="61">
        <v>0</v>
      </c>
    </row>
    <row r="366" spans="2:18" ht="12.75">
      <c r="B366" s="62">
        <f t="shared" si="78"/>
        <v>349</v>
      </c>
      <c r="C366" s="49">
        <v>41623</v>
      </c>
      <c r="D366" s="63"/>
      <c r="E366" s="25">
        <f>IF(D366&gt;0,AVERAGE(D$291:$D366),0)</f>
        <v>0</v>
      </c>
      <c r="F366" s="51">
        <f t="shared" si="81"/>
        <v>0</v>
      </c>
      <c r="G366" s="52">
        <f t="shared" si="82"/>
        <v>0</v>
      </c>
      <c r="H366" s="53">
        <f t="shared" si="83"/>
        <v>0</v>
      </c>
      <c r="I366" s="54">
        <f t="shared" si="84"/>
        <v>0</v>
      </c>
      <c r="J366" s="55">
        <f t="shared" si="80"/>
        <v>0</v>
      </c>
      <c r="K366" s="56" t="e">
        <f t="shared" si="76"/>
        <v>#DIV/0!</v>
      </c>
      <c r="L366" s="57" t="e">
        <f t="shared" si="79"/>
        <v>#DIV/0!</v>
      </c>
      <c r="M366" s="58"/>
      <c r="N366" s="59" t="e">
        <f t="shared" si="77"/>
        <v>#DIV/0!</v>
      </c>
      <c r="O366" s="64"/>
      <c r="P366" s="26">
        <f>IF(O366&gt;0,AVERAGE($O$291:O366),0)</f>
        <v>0</v>
      </c>
      <c r="Q366" s="61">
        <v>0</v>
      </c>
      <c r="R366" s="61">
        <v>0</v>
      </c>
    </row>
    <row r="367" spans="2:18" ht="12.75">
      <c r="B367" s="62">
        <f t="shared" si="78"/>
        <v>350</v>
      </c>
      <c r="C367" s="49">
        <v>41624</v>
      </c>
      <c r="D367" s="63"/>
      <c r="E367" s="25">
        <f>IF(D367&gt;0,AVERAGE(D$291:$D367),0)</f>
        <v>0</v>
      </c>
      <c r="F367" s="51">
        <f t="shared" si="81"/>
        <v>0</v>
      </c>
      <c r="G367" s="52">
        <f t="shared" si="82"/>
        <v>0</v>
      </c>
      <c r="H367" s="53">
        <f t="shared" si="83"/>
        <v>0</v>
      </c>
      <c r="I367" s="54">
        <f t="shared" si="84"/>
        <v>0</v>
      </c>
      <c r="J367" s="55">
        <f t="shared" si="80"/>
        <v>0</v>
      </c>
      <c r="K367" s="56" t="e">
        <f t="shared" si="76"/>
        <v>#DIV/0!</v>
      </c>
      <c r="L367" s="57" t="e">
        <f t="shared" si="79"/>
        <v>#DIV/0!</v>
      </c>
      <c r="M367" s="58"/>
      <c r="N367" s="59" t="e">
        <f t="shared" si="77"/>
        <v>#DIV/0!</v>
      </c>
      <c r="O367" s="64"/>
      <c r="P367" s="26">
        <f>IF(O367&gt;0,AVERAGE($O$291:O367),0)</f>
        <v>0</v>
      </c>
      <c r="Q367" s="61">
        <v>0</v>
      </c>
      <c r="R367" s="61">
        <v>0</v>
      </c>
    </row>
    <row r="368" spans="2:18" ht="12.75">
      <c r="B368" s="62">
        <f t="shared" si="78"/>
        <v>351</v>
      </c>
      <c r="C368" s="49">
        <v>41625</v>
      </c>
      <c r="D368" s="63"/>
      <c r="E368" s="25">
        <f>IF(D368&gt;0,AVERAGE(D$291:$D368),0)</f>
        <v>0</v>
      </c>
      <c r="F368" s="51">
        <f t="shared" si="81"/>
        <v>0</v>
      </c>
      <c r="G368" s="52">
        <f t="shared" si="82"/>
        <v>0</v>
      </c>
      <c r="H368" s="53">
        <f t="shared" si="83"/>
        <v>0</v>
      </c>
      <c r="I368" s="54">
        <f t="shared" si="84"/>
        <v>0</v>
      </c>
      <c r="J368" s="55">
        <f t="shared" si="80"/>
        <v>0</v>
      </c>
      <c r="K368" s="56" t="e">
        <f t="shared" si="76"/>
        <v>#DIV/0!</v>
      </c>
      <c r="L368" s="57" t="e">
        <f t="shared" si="79"/>
        <v>#DIV/0!</v>
      </c>
      <c r="M368" s="58"/>
      <c r="N368" s="59" t="e">
        <f t="shared" si="77"/>
        <v>#DIV/0!</v>
      </c>
      <c r="O368" s="64"/>
      <c r="P368" s="26">
        <f>IF(O368&gt;0,AVERAGE($O$291:O368),0)</f>
        <v>0</v>
      </c>
      <c r="Q368" s="61">
        <v>0</v>
      </c>
      <c r="R368" s="61">
        <v>0</v>
      </c>
    </row>
    <row r="369" spans="2:18" ht="12.75">
      <c r="B369" s="62">
        <f t="shared" si="78"/>
        <v>352</v>
      </c>
      <c r="C369" s="49">
        <v>41626</v>
      </c>
      <c r="D369" s="63"/>
      <c r="E369" s="25">
        <f>IF(D369&gt;0,AVERAGE(D$291:$D369),0)</f>
        <v>0</v>
      </c>
      <c r="F369" s="51">
        <f t="shared" si="81"/>
        <v>0</v>
      </c>
      <c r="G369" s="52">
        <f t="shared" si="82"/>
        <v>0</v>
      </c>
      <c r="H369" s="53">
        <f t="shared" si="83"/>
        <v>0</v>
      </c>
      <c r="I369" s="54">
        <f t="shared" si="84"/>
        <v>0</v>
      </c>
      <c r="J369" s="55">
        <f t="shared" si="80"/>
        <v>0</v>
      </c>
      <c r="K369" s="56" t="e">
        <f t="shared" si="76"/>
        <v>#DIV/0!</v>
      </c>
      <c r="L369" s="57" t="e">
        <f t="shared" si="79"/>
        <v>#DIV/0!</v>
      </c>
      <c r="M369" s="58"/>
      <c r="N369" s="59" t="e">
        <f t="shared" si="77"/>
        <v>#DIV/0!</v>
      </c>
      <c r="O369" s="64"/>
      <c r="P369" s="26">
        <f>IF(O369&gt;0,AVERAGE($O$291:O369),0)</f>
        <v>0</v>
      </c>
      <c r="Q369" s="61">
        <v>0</v>
      </c>
      <c r="R369" s="61">
        <v>0</v>
      </c>
    </row>
    <row r="370" spans="2:18" ht="12.75">
      <c r="B370" s="62">
        <f t="shared" si="78"/>
        <v>353</v>
      </c>
      <c r="C370" s="49">
        <v>41627</v>
      </c>
      <c r="D370" s="63"/>
      <c r="E370" s="25">
        <f>IF(D370&gt;0,AVERAGE(D$291:$D370),0)</f>
        <v>0</v>
      </c>
      <c r="F370" s="51">
        <f t="shared" si="81"/>
        <v>0</v>
      </c>
      <c r="G370" s="52">
        <f t="shared" si="82"/>
        <v>0</v>
      </c>
      <c r="H370" s="53">
        <f t="shared" si="83"/>
        <v>0</v>
      </c>
      <c r="I370" s="54">
        <f t="shared" si="84"/>
        <v>0</v>
      </c>
      <c r="J370" s="55">
        <f t="shared" si="80"/>
        <v>0</v>
      </c>
      <c r="K370" s="56" t="e">
        <f t="shared" si="76"/>
        <v>#DIV/0!</v>
      </c>
      <c r="L370" s="57" t="e">
        <f t="shared" si="79"/>
        <v>#DIV/0!</v>
      </c>
      <c r="M370" s="58"/>
      <c r="N370" s="59" t="e">
        <f t="shared" si="77"/>
        <v>#DIV/0!</v>
      </c>
      <c r="O370" s="64"/>
      <c r="P370" s="26">
        <f>IF(O370&gt;0,AVERAGE($O$291:O370),0)</f>
        <v>0</v>
      </c>
      <c r="Q370" s="61">
        <v>0</v>
      </c>
      <c r="R370" s="61">
        <v>0</v>
      </c>
    </row>
    <row r="371" spans="2:18" ht="12.75">
      <c r="B371" s="62">
        <f t="shared" si="78"/>
        <v>354</v>
      </c>
      <c r="C371" s="49">
        <v>41628</v>
      </c>
      <c r="D371" s="63"/>
      <c r="E371" s="25">
        <f>IF(D371&gt;0,AVERAGE(D$291:$D371),0)</f>
        <v>0</v>
      </c>
      <c r="F371" s="51">
        <f t="shared" si="81"/>
        <v>0</v>
      </c>
      <c r="G371" s="52">
        <f t="shared" si="82"/>
        <v>0</v>
      </c>
      <c r="H371" s="53">
        <f t="shared" si="83"/>
        <v>0</v>
      </c>
      <c r="I371" s="54">
        <f t="shared" si="84"/>
        <v>0</v>
      </c>
      <c r="J371" s="55">
        <f t="shared" si="80"/>
        <v>0</v>
      </c>
      <c r="K371" s="56" t="e">
        <f t="shared" si="76"/>
        <v>#DIV/0!</v>
      </c>
      <c r="L371" s="57" t="e">
        <f t="shared" si="79"/>
        <v>#DIV/0!</v>
      </c>
      <c r="M371" s="58"/>
      <c r="N371" s="59" t="e">
        <f t="shared" si="77"/>
        <v>#DIV/0!</v>
      </c>
      <c r="O371" s="64"/>
      <c r="P371" s="26">
        <f>IF(O371&gt;0,AVERAGE($O$291:O371),0)</f>
        <v>0</v>
      </c>
      <c r="Q371" s="61">
        <v>0</v>
      </c>
      <c r="R371" s="61">
        <v>0</v>
      </c>
    </row>
    <row r="372" spans="2:18" ht="12.75">
      <c r="B372" s="62">
        <f t="shared" si="78"/>
        <v>355</v>
      </c>
      <c r="C372" s="49">
        <v>41629</v>
      </c>
      <c r="D372" s="63"/>
      <c r="E372" s="25">
        <f>IF(D372&gt;0,AVERAGE(D$291:$D372),0)</f>
        <v>0</v>
      </c>
      <c r="F372" s="51">
        <f t="shared" si="81"/>
        <v>0</v>
      </c>
      <c r="G372" s="52">
        <f t="shared" si="82"/>
        <v>0</v>
      </c>
      <c r="H372" s="53">
        <f t="shared" si="83"/>
        <v>0</v>
      </c>
      <c r="I372" s="54">
        <f t="shared" si="84"/>
        <v>0</v>
      </c>
      <c r="J372" s="55">
        <f t="shared" si="80"/>
        <v>0</v>
      </c>
      <c r="K372" s="56" t="e">
        <f t="shared" si="76"/>
        <v>#DIV/0!</v>
      </c>
      <c r="L372" s="57" t="e">
        <f t="shared" si="79"/>
        <v>#DIV/0!</v>
      </c>
      <c r="M372" s="58"/>
      <c r="N372" s="59" t="e">
        <f t="shared" si="77"/>
        <v>#DIV/0!</v>
      </c>
      <c r="O372" s="64"/>
      <c r="P372" s="26">
        <f>IF(O372&gt;0,AVERAGE($O$291:O372),0)</f>
        <v>0</v>
      </c>
      <c r="Q372" s="61">
        <v>0</v>
      </c>
      <c r="R372" s="61">
        <v>0</v>
      </c>
    </row>
    <row r="373" spans="2:18" ht="12.75">
      <c r="B373" s="62">
        <f t="shared" si="78"/>
        <v>356</v>
      </c>
      <c r="C373" s="49">
        <v>41630</v>
      </c>
      <c r="D373" s="63"/>
      <c r="E373" s="25">
        <f>IF(D373&gt;0,AVERAGE(D$291:$D373),0)</f>
        <v>0</v>
      </c>
      <c r="F373" s="51">
        <f t="shared" si="81"/>
        <v>0</v>
      </c>
      <c r="G373" s="52">
        <f t="shared" si="82"/>
        <v>0</v>
      </c>
      <c r="H373" s="53">
        <f t="shared" si="83"/>
        <v>0</v>
      </c>
      <c r="I373" s="54">
        <f t="shared" si="84"/>
        <v>0</v>
      </c>
      <c r="J373" s="55">
        <f t="shared" si="80"/>
        <v>0</v>
      </c>
      <c r="K373" s="56" t="e">
        <f t="shared" si="76"/>
        <v>#DIV/0!</v>
      </c>
      <c r="L373" s="57" t="e">
        <f t="shared" si="79"/>
        <v>#DIV/0!</v>
      </c>
      <c r="M373" s="58"/>
      <c r="N373" s="59" t="e">
        <f t="shared" si="77"/>
        <v>#DIV/0!</v>
      </c>
      <c r="O373" s="64"/>
      <c r="P373" s="26">
        <f>IF(O373&gt;0,AVERAGE($O$291:O373),0)</f>
        <v>0</v>
      </c>
      <c r="Q373" s="61">
        <v>0</v>
      </c>
      <c r="R373" s="61">
        <v>0</v>
      </c>
    </row>
    <row r="374" spans="2:18" ht="12.75">
      <c r="B374" s="62">
        <f t="shared" si="78"/>
        <v>357</v>
      </c>
      <c r="C374" s="49">
        <v>41631</v>
      </c>
      <c r="D374" s="63"/>
      <c r="E374" s="25">
        <f>IF(D374&gt;0,AVERAGE(D$291:$D374),0)</f>
        <v>0</v>
      </c>
      <c r="F374" s="51">
        <f t="shared" si="81"/>
        <v>0</v>
      </c>
      <c r="G374" s="52">
        <f t="shared" si="82"/>
        <v>0</v>
      </c>
      <c r="H374" s="53">
        <f t="shared" si="83"/>
        <v>0</v>
      </c>
      <c r="I374" s="54">
        <f t="shared" si="84"/>
        <v>0</v>
      </c>
      <c r="J374" s="55">
        <f t="shared" si="80"/>
        <v>0</v>
      </c>
      <c r="K374" s="56" t="e">
        <f t="shared" si="76"/>
        <v>#DIV/0!</v>
      </c>
      <c r="L374" s="57" t="e">
        <f t="shared" si="79"/>
        <v>#DIV/0!</v>
      </c>
      <c r="M374" s="58"/>
      <c r="N374" s="59" t="e">
        <f t="shared" si="77"/>
        <v>#DIV/0!</v>
      </c>
      <c r="O374" s="64"/>
      <c r="P374" s="26">
        <f>IF(O374&gt;0,AVERAGE($O$291:O374),0)</f>
        <v>0</v>
      </c>
      <c r="Q374" s="61">
        <v>0</v>
      </c>
      <c r="R374" s="61">
        <v>0</v>
      </c>
    </row>
    <row r="375" spans="2:18" ht="12.75">
      <c r="B375" s="62">
        <f t="shared" si="78"/>
        <v>358</v>
      </c>
      <c r="C375" s="49">
        <v>41632</v>
      </c>
      <c r="D375" s="63"/>
      <c r="E375" s="25">
        <f>IF(D375&gt;0,AVERAGE(D$291:$D375),0)</f>
        <v>0</v>
      </c>
      <c r="F375" s="51">
        <f t="shared" si="81"/>
        <v>0</v>
      </c>
      <c r="G375" s="52">
        <f t="shared" si="82"/>
        <v>0</v>
      </c>
      <c r="H375" s="53">
        <f t="shared" si="83"/>
        <v>0</v>
      </c>
      <c r="I375" s="54">
        <f t="shared" si="84"/>
        <v>0</v>
      </c>
      <c r="J375" s="55">
        <f t="shared" si="80"/>
        <v>0</v>
      </c>
      <c r="K375" s="56" t="e">
        <f t="shared" si="76"/>
        <v>#DIV/0!</v>
      </c>
      <c r="L375" s="57" t="e">
        <f t="shared" si="79"/>
        <v>#DIV/0!</v>
      </c>
      <c r="M375" s="58"/>
      <c r="N375" s="59" t="e">
        <f t="shared" si="77"/>
        <v>#DIV/0!</v>
      </c>
      <c r="O375" s="64"/>
      <c r="P375" s="26">
        <f>IF(O375&gt;0,AVERAGE($O$291:O375),0)</f>
        <v>0</v>
      </c>
      <c r="Q375" s="61">
        <v>0</v>
      </c>
      <c r="R375" s="61">
        <v>0</v>
      </c>
    </row>
    <row r="376" spans="2:18" ht="12.75">
      <c r="B376" s="62">
        <f t="shared" si="78"/>
        <v>359</v>
      </c>
      <c r="C376" s="49">
        <v>41633</v>
      </c>
      <c r="D376" s="63"/>
      <c r="E376" s="25">
        <f>IF(D376&gt;0,AVERAGE(D$291:$D376),0)</f>
        <v>0</v>
      </c>
      <c r="F376" s="51">
        <f t="shared" si="81"/>
        <v>0</v>
      </c>
      <c r="G376" s="52">
        <f t="shared" si="82"/>
        <v>0</v>
      </c>
      <c r="H376" s="53">
        <f t="shared" si="83"/>
        <v>0</v>
      </c>
      <c r="I376" s="54">
        <f t="shared" si="84"/>
        <v>0</v>
      </c>
      <c r="J376" s="55">
        <f t="shared" si="80"/>
        <v>0</v>
      </c>
      <c r="K376" s="56" t="e">
        <f t="shared" si="76"/>
        <v>#DIV/0!</v>
      </c>
      <c r="L376" s="57" t="e">
        <f t="shared" si="79"/>
        <v>#DIV/0!</v>
      </c>
      <c r="M376" s="58"/>
      <c r="N376" s="59" t="e">
        <f t="shared" si="77"/>
        <v>#DIV/0!</v>
      </c>
      <c r="O376" s="64"/>
      <c r="P376" s="26">
        <f>IF(O376&gt;0,AVERAGE($O$291:O376),0)</f>
        <v>0</v>
      </c>
      <c r="Q376" s="61">
        <v>0</v>
      </c>
      <c r="R376" s="61">
        <v>0</v>
      </c>
    </row>
    <row r="377" spans="2:18" ht="12.75">
      <c r="B377" s="62">
        <f t="shared" si="78"/>
        <v>360</v>
      </c>
      <c r="C377" s="49">
        <v>41634</v>
      </c>
      <c r="D377" s="63"/>
      <c r="E377" s="25">
        <f>IF(D377&gt;0,AVERAGE(D$291:$D377),0)</f>
        <v>0</v>
      </c>
      <c r="F377" s="51">
        <f t="shared" si="81"/>
        <v>0</v>
      </c>
      <c r="G377" s="52">
        <f t="shared" si="82"/>
        <v>0</v>
      </c>
      <c r="H377" s="53">
        <f t="shared" si="83"/>
        <v>0</v>
      </c>
      <c r="I377" s="54">
        <f t="shared" si="84"/>
        <v>0</v>
      </c>
      <c r="J377" s="55">
        <f t="shared" si="80"/>
        <v>0</v>
      </c>
      <c r="K377" s="56" t="e">
        <f t="shared" si="76"/>
        <v>#DIV/0!</v>
      </c>
      <c r="L377" s="57" t="e">
        <f t="shared" si="79"/>
        <v>#DIV/0!</v>
      </c>
      <c r="M377" s="58"/>
      <c r="N377" s="59" t="e">
        <f t="shared" si="77"/>
        <v>#DIV/0!</v>
      </c>
      <c r="O377" s="64"/>
      <c r="P377" s="26">
        <f>IF(O377&gt;0,AVERAGE($O$291:O377),0)</f>
        <v>0</v>
      </c>
      <c r="Q377" s="61">
        <v>0</v>
      </c>
      <c r="R377" s="61">
        <v>0</v>
      </c>
    </row>
    <row r="378" spans="2:18" ht="12.75">
      <c r="B378" s="62">
        <f t="shared" si="78"/>
        <v>361</v>
      </c>
      <c r="C378" s="49">
        <v>41635</v>
      </c>
      <c r="D378" s="63"/>
      <c r="E378" s="25">
        <f>IF(D378&gt;0,AVERAGE(D$291:$D378),0)</f>
        <v>0</v>
      </c>
      <c r="F378" s="51">
        <f t="shared" si="81"/>
        <v>0</v>
      </c>
      <c r="G378" s="52">
        <f t="shared" si="82"/>
        <v>0</v>
      </c>
      <c r="H378" s="53">
        <f t="shared" si="83"/>
        <v>0</v>
      </c>
      <c r="I378" s="54">
        <f t="shared" si="84"/>
        <v>0</v>
      </c>
      <c r="J378" s="55">
        <f t="shared" si="80"/>
        <v>0</v>
      </c>
      <c r="K378" s="56" t="e">
        <f t="shared" si="76"/>
        <v>#DIV/0!</v>
      </c>
      <c r="L378" s="57" t="e">
        <f t="shared" si="79"/>
        <v>#DIV/0!</v>
      </c>
      <c r="M378" s="58"/>
      <c r="N378" s="59" t="e">
        <f t="shared" si="77"/>
        <v>#DIV/0!</v>
      </c>
      <c r="O378" s="64"/>
      <c r="P378" s="26">
        <f>IF(O378&gt;0,AVERAGE($O$291:O378),0)</f>
        <v>0</v>
      </c>
      <c r="Q378" s="61">
        <v>0</v>
      </c>
      <c r="R378" s="61">
        <v>0</v>
      </c>
    </row>
    <row r="379" spans="2:18" ht="12.75">
      <c r="B379" s="62">
        <f t="shared" si="78"/>
        <v>362</v>
      </c>
      <c r="C379" s="49">
        <v>41636</v>
      </c>
      <c r="D379" s="63"/>
      <c r="E379" s="25">
        <f>IF(D379&gt;0,AVERAGE(D$291:$D379),0)</f>
        <v>0</v>
      </c>
      <c r="F379" s="51">
        <f t="shared" si="81"/>
        <v>0</v>
      </c>
      <c r="G379" s="52">
        <f t="shared" si="82"/>
        <v>0</v>
      </c>
      <c r="H379" s="53">
        <f t="shared" si="83"/>
        <v>0</v>
      </c>
      <c r="I379" s="54">
        <f t="shared" si="84"/>
        <v>0</v>
      </c>
      <c r="J379" s="55">
        <f t="shared" si="80"/>
        <v>0</v>
      </c>
      <c r="K379" s="56" t="e">
        <f t="shared" si="76"/>
        <v>#DIV/0!</v>
      </c>
      <c r="L379" s="57" t="e">
        <f t="shared" si="79"/>
        <v>#DIV/0!</v>
      </c>
      <c r="M379" s="58"/>
      <c r="N379" s="59" t="e">
        <f t="shared" si="77"/>
        <v>#DIV/0!</v>
      </c>
      <c r="O379" s="64"/>
      <c r="P379" s="26">
        <f>IF(O379&gt;0,AVERAGE($O$291:O379),0)</f>
        <v>0</v>
      </c>
      <c r="Q379" s="61">
        <v>0</v>
      </c>
      <c r="R379" s="61">
        <v>0</v>
      </c>
    </row>
    <row r="380" spans="2:18" ht="12.75">
      <c r="B380" s="62">
        <f t="shared" si="78"/>
        <v>363</v>
      </c>
      <c r="C380" s="49">
        <v>41637</v>
      </c>
      <c r="D380" s="63"/>
      <c r="E380" s="25">
        <f>IF(D380&gt;0,AVERAGE(D$291:$D380),0)</f>
        <v>0</v>
      </c>
      <c r="F380" s="51">
        <f t="shared" si="81"/>
        <v>0</v>
      </c>
      <c r="G380" s="52">
        <f t="shared" si="82"/>
        <v>0</v>
      </c>
      <c r="H380" s="53">
        <f t="shared" si="83"/>
        <v>0</v>
      </c>
      <c r="I380" s="54">
        <f t="shared" si="84"/>
        <v>0</v>
      </c>
      <c r="J380" s="55">
        <f t="shared" si="80"/>
        <v>0</v>
      </c>
      <c r="K380" s="56" t="e">
        <f t="shared" si="76"/>
        <v>#DIV/0!</v>
      </c>
      <c r="L380" s="57" t="e">
        <f t="shared" si="79"/>
        <v>#DIV/0!</v>
      </c>
      <c r="M380" s="58"/>
      <c r="N380" s="59" t="e">
        <f t="shared" si="77"/>
        <v>#DIV/0!</v>
      </c>
      <c r="O380" s="64"/>
      <c r="P380" s="26">
        <f>IF(O380&gt;0,AVERAGE($O$291:O380),0)</f>
        <v>0</v>
      </c>
      <c r="Q380" s="61">
        <v>0</v>
      </c>
      <c r="R380" s="61">
        <v>0</v>
      </c>
    </row>
    <row r="381" spans="2:18" ht="12.75">
      <c r="B381" s="62">
        <f t="shared" si="78"/>
        <v>364</v>
      </c>
      <c r="C381" s="49">
        <v>41638</v>
      </c>
      <c r="D381" s="63"/>
      <c r="E381" s="25">
        <f>IF(D381&gt;0,AVERAGE(D$291:$D381),0)</f>
        <v>0</v>
      </c>
      <c r="F381" s="51">
        <f t="shared" si="81"/>
        <v>0</v>
      </c>
      <c r="G381" s="52">
        <f t="shared" si="82"/>
        <v>0</v>
      </c>
      <c r="H381" s="53">
        <f t="shared" si="83"/>
        <v>0</v>
      </c>
      <c r="I381" s="54">
        <f t="shared" si="84"/>
        <v>0</v>
      </c>
      <c r="J381" s="55">
        <f t="shared" si="80"/>
        <v>0</v>
      </c>
      <c r="K381" s="56" t="e">
        <f t="shared" si="76"/>
        <v>#DIV/0!</v>
      </c>
      <c r="L381" s="57" t="e">
        <f t="shared" si="79"/>
        <v>#DIV/0!</v>
      </c>
      <c r="M381" s="58"/>
      <c r="N381" s="59" t="e">
        <f t="shared" si="77"/>
        <v>#DIV/0!</v>
      </c>
      <c r="O381" s="64"/>
      <c r="P381" s="26">
        <f>IF(O381&gt;0,AVERAGE($O$291:O381),0)</f>
        <v>0</v>
      </c>
      <c r="Q381" s="61">
        <v>0</v>
      </c>
      <c r="R381" s="61">
        <v>0</v>
      </c>
    </row>
    <row r="382" spans="2:18" ht="12.75">
      <c r="B382" s="62">
        <f t="shared" si="78"/>
        <v>365</v>
      </c>
      <c r="C382" s="49">
        <v>41639</v>
      </c>
      <c r="D382" s="65"/>
      <c r="E382" s="25">
        <f>IF(D382&gt;0,AVERAGE(D$291:$D382),0)</f>
        <v>0</v>
      </c>
      <c r="F382" s="66">
        <f t="shared" si="81"/>
        <v>0</v>
      </c>
      <c r="G382" s="67">
        <f t="shared" si="82"/>
        <v>0</v>
      </c>
      <c r="H382" s="68">
        <f t="shared" si="83"/>
        <v>0</v>
      </c>
      <c r="I382" s="69">
        <f t="shared" si="84"/>
        <v>0</v>
      </c>
      <c r="J382" s="70">
        <f t="shared" si="80"/>
        <v>0</v>
      </c>
      <c r="K382" s="71" t="e">
        <f t="shared" si="76"/>
        <v>#DIV/0!</v>
      </c>
      <c r="L382" s="57" t="e">
        <f t="shared" si="79"/>
        <v>#DIV/0!</v>
      </c>
      <c r="M382" s="72"/>
      <c r="N382" s="59" t="e">
        <f t="shared" si="77"/>
        <v>#DIV/0!</v>
      </c>
      <c r="O382" s="73"/>
      <c r="P382" s="26">
        <f>IF(O382&gt;0,AVERAGE($O$291:O382),0)</f>
        <v>0</v>
      </c>
      <c r="Q382" s="61">
        <v>0</v>
      </c>
      <c r="R382" s="61">
        <v>0</v>
      </c>
    </row>
    <row r="383" spans="17:18" ht="12.75">
      <c r="Q383" s="75"/>
      <c r="R383" s="75"/>
    </row>
    <row r="384" spans="17:18" ht="12.75">
      <c r="Q384" s="75"/>
      <c r="R384" s="75"/>
    </row>
    <row r="385" spans="17:18" ht="12.75">
      <c r="Q385" s="75"/>
      <c r="R385" s="75"/>
    </row>
    <row r="386" spans="17:18" ht="12.75">
      <c r="Q386" s="75"/>
      <c r="R386" s="75"/>
    </row>
    <row r="387" spans="17:18" ht="12.75">
      <c r="Q387" s="75"/>
      <c r="R387" s="75"/>
    </row>
    <row r="388" spans="17:18" ht="12.75">
      <c r="Q388" s="75"/>
      <c r="R388" s="75"/>
    </row>
    <row r="389" spans="17:18" ht="12.75">
      <c r="Q389" s="75"/>
      <c r="R389" s="75"/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7480314960629921" right="0.7480314960629921" top="0.3937007874015748" bottom="0.3937007874015748" header="0" footer="0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39"/>
  <sheetViews>
    <sheetView zoomScalePageLayoutView="0" workbookViewId="0" topLeftCell="A155">
      <selection activeCell="C9" sqref="C9:F192"/>
    </sheetView>
  </sheetViews>
  <sheetFormatPr defaultColWidth="11.421875" defaultRowHeight="12.75"/>
  <cols>
    <col min="5" max="5" width="14.00390625" style="0" customWidth="1"/>
    <col min="6" max="6" width="21.00390625" style="0" customWidth="1"/>
  </cols>
  <sheetData>
    <row r="1" spans="3:6" ht="12.75">
      <c r="C1" s="92"/>
      <c r="D1" t="s">
        <v>24</v>
      </c>
      <c r="F1" s="95" t="s">
        <v>33</v>
      </c>
    </row>
    <row r="2" spans="3:6" ht="38.25">
      <c r="C2" s="92"/>
      <c r="F2" s="94" t="s">
        <v>32</v>
      </c>
    </row>
    <row r="3" spans="3:6" ht="12.75">
      <c r="C3" s="92"/>
      <c r="F3" s="93"/>
    </row>
    <row r="4" spans="3:6" ht="12.75">
      <c r="C4" s="92"/>
      <c r="F4" s="93"/>
    </row>
    <row r="5" spans="3:6" ht="12.75">
      <c r="C5" s="92"/>
      <c r="F5" s="93"/>
    </row>
    <row r="6" spans="2:6" ht="12.75">
      <c r="B6" t="s">
        <v>31</v>
      </c>
      <c r="C6" s="92">
        <v>41547</v>
      </c>
      <c r="D6" t="s">
        <v>25</v>
      </c>
      <c r="F6" s="93"/>
    </row>
    <row r="7" spans="3:6" ht="12.75">
      <c r="C7" s="92"/>
      <c r="D7" t="s">
        <v>24</v>
      </c>
      <c r="F7" t="str">
        <f>+$F$1</f>
        <v>7262-1</v>
      </c>
    </row>
    <row r="8" spans="3:6" ht="12.75">
      <c r="C8" s="92"/>
      <c r="D8" s="95" t="s">
        <v>26</v>
      </c>
      <c r="F8" t="s">
        <v>27</v>
      </c>
    </row>
    <row r="9" spans="3:6" ht="12.75">
      <c r="C9" s="92">
        <v>41456</v>
      </c>
      <c r="D9" t="s">
        <v>28</v>
      </c>
      <c r="F9" t="s">
        <v>39</v>
      </c>
    </row>
    <row r="10" spans="3:6" ht="12.75">
      <c r="C10" s="92"/>
      <c r="D10" t="s">
        <v>29</v>
      </c>
      <c r="E10" t="s">
        <v>30</v>
      </c>
      <c r="F10" s="96">
        <f>VLOOKUP(C9,PICTON!$C$18:$L$382,10,0)</f>
        <v>0.04261155186469443</v>
      </c>
    </row>
    <row r="11" spans="3:6" ht="12.75">
      <c r="C11" s="92">
        <v>41457</v>
      </c>
      <c r="D11" t="s">
        <v>28</v>
      </c>
      <c r="F11" t="s">
        <v>39</v>
      </c>
    </row>
    <row r="12" spans="3:6" ht="12.75">
      <c r="C12" s="92"/>
      <c r="D12" t="s">
        <v>29</v>
      </c>
      <c r="E12" t="s">
        <v>30</v>
      </c>
      <c r="F12" s="96">
        <f>VLOOKUP(C11,PICTON!$C$18:$L$382,10,0)</f>
        <v>0.04261142339499068</v>
      </c>
    </row>
    <row r="13" spans="3:6" ht="12.75">
      <c r="C13" s="92">
        <v>41458</v>
      </c>
      <c r="D13" t="s">
        <v>28</v>
      </c>
      <c r="F13" t="s">
        <v>39</v>
      </c>
    </row>
    <row r="14" spans="3:6" ht="12.75">
      <c r="C14" s="92"/>
      <c r="D14" t="s">
        <v>29</v>
      </c>
      <c r="E14" t="s">
        <v>30</v>
      </c>
      <c r="F14" s="96">
        <f>VLOOKUP(C13,PICTON!$C$18:$L$382,10,0)</f>
        <v>0.04261129476008155</v>
      </c>
    </row>
    <row r="15" spans="3:6" ht="12.75">
      <c r="C15" s="92">
        <v>41459</v>
      </c>
      <c r="D15" t="s">
        <v>28</v>
      </c>
      <c r="F15" t="s">
        <v>39</v>
      </c>
    </row>
    <row r="16" spans="3:6" ht="12.75">
      <c r="C16" s="92"/>
      <c r="D16" t="s">
        <v>29</v>
      </c>
      <c r="E16" t="s">
        <v>30</v>
      </c>
      <c r="F16" s="96">
        <f>VLOOKUP(C15,PICTON!$C$18:$L$382,10,0)</f>
        <v>0.042611166208938574</v>
      </c>
    </row>
    <row r="17" spans="3:6" ht="12.75">
      <c r="C17" s="92">
        <v>41460</v>
      </c>
      <c r="D17" t="s">
        <v>28</v>
      </c>
      <c r="F17" t="s">
        <v>39</v>
      </c>
    </row>
    <row r="18" spans="3:6" ht="12.75">
      <c r="C18" s="92"/>
      <c r="D18" t="s">
        <v>29</v>
      </c>
      <c r="E18" t="s">
        <v>30</v>
      </c>
      <c r="F18" s="96">
        <f>VLOOKUP(C17,PICTON!$C$18:$L$382,10,0)</f>
        <v>0.04261103769176684</v>
      </c>
    </row>
    <row r="19" spans="3:6" ht="12.75">
      <c r="C19" s="92">
        <v>41461</v>
      </c>
      <c r="D19" t="s">
        <v>28</v>
      </c>
      <c r="F19" t="s">
        <v>39</v>
      </c>
    </row>
    <row r="20" spans="3:6" ht="12.75">
      <c r="C20" s="92"/>
      <c r="D20" t="s">
        <v>29</v>
      </c>
      <c r="E20" t="s">
        <v>30</v>
      </c>
      <c r="F20" s="96">
        <f>VLOOKUP(C19,PICTON!$C$18:$L$382,10,0)</f>
        <v>0.04261090919196802</v>
      </c>
    </row>
    <row r="21" spans="3:6" ht="12.75">
      <c r="C21" s="92">
        <v>41462</v>
      </c>
      <c r="D21" t="s">
        <v>28</v>
      </c>
      <c r="F21" t="s">
        <v>39</v>
      </c>
    </row>
    <row r="22" spans="3:6" ht="12.75">
      <c r="C22" s="92"/>
      <c r="D22" t="s">
        <v>29</v>
      </c>
      <c r="E22" t="s">
        <v>30</v>
      </c>
      <c r="F22" s="96">
        <f>VLOOKUP(C21,PICTON!$C$18:$L$382,10,0)</f>
        <v>0.04261078070242857</v>
      </c>
    </row>
    <row r="23" spans="3:6" ht="12.75">
      <c r="C23" s="92">
        <v>41463</v>
      </c>
      <c r="D23" t="s">
        <v>28</v>
      </c>
      <c r="F23" t="s">
        <v>39</v>
      </c>
    </row>
    <row r="24" spans="3:6" ht="12.75">
      <c r="C24" s="92"/>
      <c r="D24" t="s">
        <v>29</v>
      </c>
      <c r="E24" t="s">
        <v>30</v>
      </c>
      <c r="F24" s="96">
        <f>VLOOKUP(C23,PICTON!$C$18:$L$382,10,0)</f>
        <v>0.0426106522195917</v>
      </c>
    </row>
    <row r="25" spans="3:6" ht="12.75">
      <c r="C25" s="92">
        <v>41464</v>
      </c>
      <c r="D25" t="s">
        <v>28</v>
      </c>
      <c r="F25" t="s">
        <v>39</v>
      </c>
    </row>
    <row r="26" spans="3:6" ht="12.75">
      <c r="C26" s="92"/>
      <c r="D26" t="s">
        <v>29</v>
      </c>
      <c r="E26" t="s">
        <v>30</v>
      </c>
      <c r="F26" s="96">
        <f>VLOOKUP(C25,PICTON!$C$18:$L$382,10,0)</f>
        <v>0.0426105237414814</v>
      </c>
    </row>
    <row r="27" spans="3:6" ht="12.75">
      <c r="C27" s="92">
        <v>41465</v>
      </c>
      <c r="D27" t="s">
        <v>28</v>
      </c>
      <c r="F27" t="s">
        <v>39</v>
      </c>
    </row>
    <row r="28" spans="3:6" ht="12.75">
      <c r="C28" s="92"/>
      <c r="D28" t="s">
        <v>29</v>
      </c>
      <c r="E28" t="s">
        <v>30</v>
      </c>
      <c r="F28" s="96">
        <f>VLOOKUP(C27,PICTON!$C$18:$L$382,10,0)</f>
        <v>0.04261134332589275</v>
      </c>
    </row>
    <row r="29" spans="3:6" ht="12.75">
      <c r="C29" s="92">
        <v>41466</v>
      </c>
      <c r="D29" t="s">
        <v>28</v>
      </c>
      <c r="F29" t="s">
        <v>39</v>
      </c>
    </row>
    <row r="30" spans="3:6" ht="12.75">
      <c r="C30" s="92"/>
      <c r="D30" t="s">
        <v>29</v>
      </c>
      <c r="E30" t="s">
        <v>30</v>
      </c>
      <c r="F30" s="96">
        <f>VLOOKUP(C29,PICTON!$C$18:$L$382,10,0)</f>
        <v>0.04261199055971562</v>
      </c>
    </row>
    <row r="31" spans="3:6" ht="12.75">
      <c r="C31" s="92">
        <v>41467</v>
      </c>
      <c r="D31" t="s">
        <v>28</v>
      </c>
      <c r="F31" t="s">
        <v>39</v>
      </c>
    </row>
    <row r="32" spans="3:6" ht="12.75">
      <c r="C32" s="92"/>
      <c r="D32" t="s">
        <v>29</v>
      </c>
      <c r="E32" t="s">
        <v>30</v>
      </c>
      <c r="F32" s="96">
        <f>VLOOKUP(C31,PICTON!$C$18:$L$382,10,0)</f>
        <v>0.04261250848210304</v>
      </c>
    </row>
    <row r="33" spans="3:6" ht="12.75">
      <c r="C33" s="92">
        <v>41468</v>
      </c>
      <c r="D33" t="s">
        <v>28</v>
      </c>
      <c r="F33" t="s">
        <v>39</v>
      </c>
    </row>
    <row r="34" spans="3:6" ht="12.75">
      <c r="C34" s="92"/>
      <c r="D34" t="s">
        <v>29</v>
      </c>
      <c r="E34" t="s">
        <v>30</v>
      </c>
      <c r="F34" s="96">
        <f>VLOOKUP(C33,PICTON!$C$18:$L$382,10,0)</f>
        <v>0.04261292696804268</v>
      </c>
    </row>
    <row r="35" spans="3:6" ht="12.75">
      <c r="C35" s="92">
        <v>41469</v>
      </c>
      <c r="D35" t="s">
        <v>28</v>
      </c>
      <c r="F35" t="s">
        <v>39</v>
      </c>
    </row>
    <row r="36" spans="3:6" ht="12.75">
      <c r="C36" s="92"/>
      <c r="D36" t="s">
        <v>29</v>
      </c>
      <c r="E36" t="s">
        <v>30</v>
      </c>
      <c r="F36" s="96">
        <f>VLOOKUP(C35,PICTON!$C$18:$L$382,10,0)</f>
        <v>0.04261326732246312</v>
      </c>
    </row>
    <row r="37" spans="3:6" ht="12.75">
      <c r="C37" s="92">
        <v>41470</v>
      </c>
      <c r="D37" t="s">
        <v>28</v>
      </c>
      <c r="F37" t="s">
        <v>39</v>
      </c>
    </row>
    <row r="38" spans="3:6" ht="12.75">
      <c r="C38" s="92"/>
      <c r="D38" t="s">
        <v>29</v>
      </c>
      <c r="E38" t="s">
        <v>30</v>
      </c>
      <c r="F38" s="96">
        <f>VLOOKUP(C37,PICTON!$C$18:$L$382,10,0)</f>
        <v>0.04261354663051564</v>
      </c>
    </row>
    <row r="39" spans="3:6" ht="12.75">
      <c r="C39" s="92">
        <v>41471</v>
      </c>
      <c r="D39" t="s">
        <v>28</v>
      </c>
      <c r="F39" t="s">
        <v>39</v>
      </c>
    </row>
    <row r="40" spans="3:6" ht="12.75">
      <c r="C40" s="92"/>
      <c r="D40" t="s">
        <v>29</v>
      </c>
      <c r="E40" t="s">
        <v>30</v>
      </c>
      <c r="F40" s="96">
        <f>VLOOKUP(C39,PICTON!$C$18:$L$382,10,0)</f>
        <v>0.04261377496762205</v>
      </c>
    </row>
    <row r="41" spans="3:6" ht="12.75">
      <c r="C41" s="92">
        <v>41472</v>
      </c>
      <c r="D41" t="s">
        <v>28</v>
      </c>
      <c r="F41" t="s">
        <v>39</v>
      </c>
    </row>
    <row r="42" spans="3:6" ht="12.75">
      <c r="C42" s="92"/>
      <c r="D42" t="s">
        <v>29</v>
      </c>
      <c r="E42" t="s">
        <v>30</v>
      </c>
      <c r="F42" s="96">
        <f>VLOOKUP(C41,PICTON!$C$18:$L$382,10,0)</f>
        <v>0.04261396132772857</v>
      </c>
    </row>
    <row r="43" spans="3:6" ht="12.75">
      <c r="C43" s="92">
        <v>41473</v>
      </c>
      <c r="D43" t="s">
        <v>28</v>
      </c>
      <c r="F43" t="s">
        <v>39</v>
      </c>
    </row>
    <row r="44" spans="3:6" ht="12.75">
      <c r="C44" s="92"/>
      <c r="D44" t="s">
        <v>29</v>
      </c>
      <c r="E44" t="s">
        <v>30</v>
      </c>
      <c r="F44" s="96">
        <f>VLOOKUP(C43,PICTON!$C$18:$L$382,10,0)</f>
        <v>0.04261411270634987</v>
      </c>
    </row>
    <row r="45" spans="3:6" ht="12.75">
      <c r="C45" s="92">
        <v>41474</v>
      </c>
      <c r="D45" t="s">
        <v>28</v>
      </c>
      <c r="F45" t="s">
        <v>39</v>
      </c>
    </row>
    <row r="46" spans="3:6" ht="12.75">
      <c r="C46" s="92"/>
      <c r="D46" t="s">
        <v>29</v>
      </c>
      <c r="E46" t="s">
        <v>30</v>
      </c>
      <c r="F46" s="96">
        <f>VLOOKUP(C45,PICTON!$C$18:$L$382,10,0)</f>
        <v>0.04261423462641647</v>
      </c>
    </row>
    <row r="47" spans="3:6" ht="12.75">
      <c r="C47" s="92">
        <v>41475</v>
      </c>
      <c r="D47" t="s">
        <v>28</v>
      </c>
      <c r="F47" t="s">
        <v>39</v>
      </c>
    </row>
    <row r="48" spans="3:6" ht="12.75">
      <c r="C48" s="92"/>
      <c r="D48" t="s">
        <v>29</v>
      </c>
      <c r="E48" t="s">
        <v>30</v>
      </c>
      <c r="F48" s="96">
        <f>VLOOKUP(C47,PICTON!$C$18:$L$382,10,0)</f>
        <v>0.04261433148148323</v>
      </c>
    </row>
    <row r="49" spans="3:6" ht="12.75">
      <c r="C49" s="92">
        <v>41476</v>
      </c>
      <c r="D49" t="s">
        <v>28</v>
      </c>
      <c r="F49" t="s">
        <v>39</v>
      </c>
    </row>
    <row r="50" spans="3:6" ht="12.75">
      <c r="C50" s="92"/>
      <c r="D50" t="s">
        <v>29</v>
      </c>
      <c r="E50" t="s">
        <v>30</v>
      </c>
      <c r="F50" s="96">
        <f>VLOOKUP(C49,PICTON!$C$18:$L$382,10,0)</f>
        <v>0.0426144068757474</v>
      </c>
    </row>
    <row r="51" spans="3:6" ht="12.75">
      <c r="C51" s="92">
        <v>41477</v>
      </c>
      <c r="D51" t="s">
        <v>28</v>
      </c>
      <c r="F51" t="s">
        <v>39</v>
      </c>
    </row>
    <row r="52" spans="3:6" ht="12.75">
      <c r="C52" s="92"/>
      <c r="D52" t="s">
        <v>29</v>
      </c>
      <c r="E52" t="s">
        <v>30</v>
      </c>
      <c r="F52" s="96">
        <f>VLOOKUP(C51,PICTON!$C$18:$L$382,10,0)</f>
        <v>0.042614463735520414</v>
      </c>
    </row>
    <row r="53" spans="3:6" ht="12.75">
      <c r="C53" s="92">
        <v>41478</v>
      </c>
      <c r="D53" t="s">
        <v>28</v>
      </c>
      <c r="F53" t="s">
        <v>39</v>
      </c>
    </row>
    <row r="54" spans="3:6" ht="12.75">
      <c r="C54" s="92"/>
      <c r="D54" t="s">
        <v>29</v>
      </c>
      <c r="E54" t="s">
        <v>30</v>
      </c>
      <c r="F54" s="96">
        <f>VLOOKUP(C53,PICTON!$C$18:$L$382,10,0)</f>
        <v>0.04261450447823447</v>
      </c>
    </row>
    <row r="55" spans="3:6" ht="12.75">
      <c r="C55" s="92">
        <v>41479</v>
      </c>
      <c r="D55" t="s">
        <v>28</v>
      </c>
      <c r="F55" t="s">
        <v>39</v>
      </c>
    </row>
    <row r="56" spans="3:6" ht="12.75">
      <c r="C56" s="92"/>
      <c r="D56" t="s">
        <v>29</v>
      </c>
      <c r="E56" t="s">
        <v>30</v>
      </c>
      <c r="F56" s="96">
        <f>VLOOKUP(C55,PICTON!$C$18:$L$382,10,0)</f>
        <v>0.04261419911055596</v>
      </c>
    </row>
    <row r="57" spans="3:6" ht="12.75">
      <c r="C57" s="92">
        <v>41480</v>
      </c>
      <c r="D57" t="s">
        <v>28</v>
      </c>
      <c r="F57" t="s">
        <v>39</v>
      </c>
    </row>
    <row r="58" spans="3:6" ht="12.75">
      <c r="C58" s="92"/>
      <c r="D58" t="s">
        <v>29</v>
      </c>
      <c r="E58" t="s">
        <v>30</v>
      </c>
      <c r="F58" s="96">
        <f>VLOOKUP(C57,PICTON!$C$18:$L$382,10,0)</f>
        <v>0.042613908495012016</v>
      </c>
    </row>
    <row r="59" spans="3:6" ht="12.75">
      <c r="C59" s="92">
        <v>41481</v>
      </c>
      <c r="D59" t="s">
        <v>28</v>
      </c>
      <c r="F59" t="s">
        <v>39</v>
      </c>
    </row>
    <row r="60" spans="3:6" ht="12.75">
      <c r="C60" s="92"/>
      <c r="D60" t="s">
        <v>29</v>
      </c>
      <c r="E60" t="s">
        <v>30</v>
      </c>
      <c r="F60" s="96">
        <f>VLOOKUP(C59,PICTON!$C$18:$L$382,10,0)</f>
        <v>0.042613630354747</v>
      </c>
    </row>
    <row r="61" spans="3:6" ht="12.75">
      <c r="C61" s="92">
        <v>41482</v>
      </c>
      <c r="D61" t="s">
        <v>28</v>
      </c>
      <c r="F61" t="s">
        <v>39</v>
      </c>
    </row>
    <row r="62" spans="3:6" ht="12.75">
      <c r="C62" s="92"/>
      <c r="D62" t="s">
        <v>29</v>
      </c>
      <c r="E62" t="s">
        <v>30</v>
      </c>
      <c r="F62" s="96">
        <f>VLOOKUP(C61,PICTON!$C$18:$L$382,10,0)</f>
        <v>0.042613363303587656</v>
      </c>
    </row>
    <row r="63" spans="3:6" ht="12.75">
      <c r="C63" s="92">
        <v>41483</v>
      </c>
      <c r="D63" t="s">
        <v>28</v>
      </c>
      <c r="F63" t="s">
        <v>39</v>
      </c>
    </row>
    <row r="64" spans="3:6" ht="12.75">
      <c r="C64" s="92"/>
      <c r="D64" t="s">
        <v>29</v>
      </c>
      <c r="E64" t="s">
        <v>30</v>
      </c>
      <c r="F64" s="96">
        <f>VLOOKUP(C63,PICTON!$C$18:$L$382,10,0)</f>
        <v>0.042613106135616544</v>
      </c>
    </row>
    <row r="65" spans="3:6" ht="12.75">
      <c r="C65" s="92">
        <v>41484</v>
      </c>
      <c r="D65" t="s">
        <v>28</v>
      </c>
      <c r="F65" t="s">
        <v>39</v>
      </c>
    </row>
    <row r="66" spans="3:6" ht="12.75">
      <c r="C66" s="92"/>
      <c r="D66" t="s">
        <v>29</v>
      </c>
      <c r="E66" t="s">
        <v>30</v>
      </c>
      <c r="F66" s="96">
        <f>VLOOKUP(C65,PICTON!$C$18:$L$382,10,0)</f>
        <v>0.042612857845606596</v>
      </c>
    </row>
    <row r="67" spans="3:6" ht="12.75">
      <c r="C67" s="92">
        <v>41485</v>
      </c>
      <c r="D67" t="s">
        <v>28</v>
      </c>
      <c r="F67" t="s">
        <v>39</v>
      </c>
    </row>
    <row r="68" spans="3:6" ht="12.75">
      <c r="C68" s="92"/>
      <c r="D68" t="s">
        <v>29</v>
      </c>
      <c r="E68" t="s">
        <v>30</v>
      </c>
      <c r="F68" s="96">
        <f>VLOOKUP(C67,PICTON!$C$18:$L$382,10,0)</f>
        <v>0.042612617661964815</v>
      </c>
    </row>
    <row r="69" spans="3:6" ht="12.75">
      <c r="C69" s="92">
        <v>41486</v>
      </c>
      <c r="D69" t="s">
        <v>28</v>
      </c>
      <c r="F69" t="s">
        <v>39</v>
      </c>
    </row>
    <row r="70" spans="3:6" ht="12.75">
      <c r="C70" s="92"/>
      <c r="D70" t="s">
        <v>29</v>
      </c>
      <c r="E70" t="s">
        <v>30</v>
      </c>
      <c r="F70" s="96">
        <f>VLOOKUP(C69,PICTON!$C$18:$L$382,10,0)</f>
        <v>0.04261238528212042</v>
      </c>
    </row>
    <row r="71" spans="3:6" ht="12.75">
      <c r="C71" s="92">
        <v>41487</v>
      </c>
      <c r="D71" t="s">
        <v>28</v>
      </c>
      <c r="F71" t="s">
        <v>39</v>
      </c>
    </row>
    <row r="72" spans="3:6" ht="12.75">
      <c r="C72" s="92"/>
      <c r="D72" t="s">
        <v>29</v>
      </c>
      <c r="E72" t="s">
        <v>30</v>
      </c>
      <c r="F72" s="96">
        <f>VLOOKUP(C71,PICTON!$C$18:$L$382,10,0)</f>
        <v>0.07319359834567374</v>
      </c>
    </row>
    <row r="73" spans="3:6" ht="12.75">
      <c r="C73" s="92">
        <v>41488</v>
      </c>
      <c r="D73" t="s">
        <v>28</v>
      </c>
      <c r="F73" t="s">
        <v>39</v>
      </c>
    </row>
    <row r="74" spans="3:6" ht="12.75">
      <c r="C74" s="92"/>
      <c r="D74" t="s">
        <v>29</v>
      </c>
      <c r="E74" t="s">
        <v>30</v>
      </c>
      <c r="F74" s="96">
        <f>VLOOKUP(C73,PICTON!$C$18:$L$382,10,0)</f>
        <v>0.07319322044598175</v>
      </c>
    </row>
    <row r="75" spans="3:6" ht="12.75">
      <c r="C75" s="92">
        <v>41489</v>
      </c>
      <c r="D75" t="s">
        <v>28</v>
      </c>
      <c r="F75" t="s">
        <v>39</v>
      </c>
    </row>
    <row r="76" spans="3:6" ht="12.75">
      <c r="C76" s="92"/>
      <c r="D76" t="s">
        <v>29</v>
      </c>
      <c r="E76" t="s">
        <v>30</v>
      </c>
      <c r="F76" s="96">
        <f>VLOOKUP(C75,PICTON!$C$18:$L$382,10,0)</f>
        <v>0.0731928517986032</v>
      </c>
    </row>
    <row r="77" spans="3:6" ht="12.75">
      <c r="C77" s="92">
        <v>41490</v>
      </c>
      <c r="D77" t="s">
        <v>28</v>
      </c>
      <c r="F77" t="s">
        <v>39</v>
      </c>
    </row>
    <row r="78" spans="3:6" ht="12.75">
      <c r="C78" s="92"/>
      <c r="D78" t="s">
        <v>29</v>
      </c>
      <c r="E78" t="s">
        <v>30</v>
      </c>
      <c r="F78" s="96">
        <f>VLOOKUP(C77,PICTON!$C$18:$L$382,10,0)</f>
        <v>0.07319249161054527</v>
      </c>
    </row>
    <row r="79" spans="3:6" ht="12.75">
      <c r="C79" s="92">
        <v>41491</v>
      </c>
      <c r="D79" t="s">
        <v>28</v>
      </c>
      <c r="F79" t="s">
        <v>39</v>
      </c>
    </row>
    <row r="80" spans="3:6" ht="12.75">
      <c r="C80" s="92"/>
      <c r="D80" t="s">
        <v>29</v>
      </c>
      <c r="E80" t="s">
        <v>30</v>
      </c>
      <c r="F80" s="96">
        <f>VLOOKUP(C79,PICTON!$C$18:$L$382,10,0)</f>
        <v>0.07319251928714712</v>
      </c>
    </row>
    <row r="81" spans="3:6" ht="12.75">
      <c r="C81" s="92">
        <v>41492</v>
      </c>
      <c r="D81" t="s">
        <v>28</v>
      </c>
      <c r="F81" t="s">
        <v>39</v>
      </c>
    </row>
    <row r="82" spans="3:6" ht="12.75">
      <c r="C82" s="92"/>
      <c r="D82" t="s">
        <v>29</v>
      </c>
      <c r="E82" t="s">
        <v>30</v>
      </c>
      <c r="F82" s="96">
        <f>VLOOKUP(C81,PICTON!$C$18:$L$382,10,0)</f>
        <v>0.07319253356279587</v>
      </c>
    </row>
    <row r="83" spans="3:6" ht="12.75">
      <c r="C83" s="92">
        <v>41493</v>
      </c>
      <c r="D83" t="s">
        <v>28</v>
      </c>
      <c r="F83" t="s">
        <v>39</v>
      </c>
    </row>
    <row r="84" spans="3:6" ht="12.75">
      <c r="C84" s="92"/>
      <c r="D84" t="s">
        <v>29</v>
      </c>
      <c r="E84" t="s">
        <v>30</v>
      </c>
      <c r="F84" s="96">
        <f>VLOOKUP(C83,PICTON!$C$18:$L$382,10,0)</f>
        <v>0.07319253549544731</v>
      </c>
    </row>
    <row r="85" spans="3:6" ht="12.75">
      <c r="C85" s="92">
        <v>41494</v>
      </c>
      <c r="D85" t="s">
        <v>28</v>
      </c>
      <c r="F85" t="s">
        <v>39</v>
      </c>
    </row>
    <row r="86" spans="3:6" ht="12.75">
      <c r="C86" s="92"/>
      <c r="D86" t="s">
        <v>29</v>
      </c>
      <c r="E86" t="s">
        <v>30</v>
      </c>
      <c r="F86" s="96">
        <f>VLOOKUP(C85,PICTON!$C$18:$L$382,10,0)</f>
        <v>0.07319252594683713</v>
      </c>
    </row>
    <row r="87" spans="3:6" ht="12.75">
      <c r="C87" s="92">
        <v>41495</v>
      </c>
      <c r="D87" t="s">
        <v>28</v>
      </c>
      <c r="F87" t="s">
        <v>39</v>
      </c>
    </row>
    <row r="88" spans="3:6" ht="12.75">
      <c r="C88" s="92"/>
      <c r="D88" t="s">
        <v>29</v>
      </c>
      <c r="E88" t="s">
        <v>30</v>
      </c>
      <c r="F88" s="96">
        <f>VLOOKUP(C87,PICTON!$C$18:$L$382,10,0)</f>
        <v>0.07319257033231308</v>
      </c>
    </row>
    <row r="89" spans="3:6" ht="12.75">
      <c r="C89" s="92">
        <v>41496</v>
      </c>
      <c r="D89" t="s">
        <v>28</v>
      </c>
      <c r="F89" t="s">
        <v>39</v>
      </c>
    </row>
    <row r="90" spans="3:6" ht="12.75">
      <c r="C90" s="92"/>
      <c r="D90" t="s">
        <v>29</v>
      </c>
      <c r="E90" t="s">
        <v>30</v>
      </c>
      <c r="F90" s="96">
        <f>VLOOKUP(C89,PICTON!$C$18:$L$382,10,0)</f>
        <v>0.0731926017883305</v>
      </c>
    </row>
    <row r="91" spans="3:6" ht="12.75">
      <c r="C91" s="92">
        <v>41497</v>
      </c>
      <c r="D91" t="s">
        <v>28</v>
      </c>
      <c r="F91" t="s">
        <v>39</v>
      </c>
    </row>
    <row r="92" spans="3:6" ht="12.75">
      <c r="C92" s="92"/>
      <c r="D92" t="s">
        <v>29</v>
      </c>
      <c r="E92" t="s">
        <v>30</v>
      </c>
      <c r="F92" s="96">
        <f>VLOOKUP(C91,PICTON!$C$18:$L$382,10,0)</f>
        <v>0.07319262121802846</v>
      </c>
    </row>
    <row r="93" spans="3:6" ht="12.75">
      <c r="C93" s="92">
        <v>41498</v>
      </c>
      <c r="D93" t="s">
        <v>28</v>
      </c>
      <c r="F93" t="s">
        <v>39</v>
      </c>
    </row>
    <row r="94" spans="3:6" ht="12.75">
      <c r="C94" s="92"/>
      <c r="D94" t="s">
        <v>29</v>
      </c>
      <c r="E94" t="s">
        <v>30</v>
      </c>
      <c r="F94" s="96">
        <f>VLOOKUP(C93,PICTON!$C$18:$L$382,10,0)</f>
        <v>0.07319262946043528</v>
      </c>
    </row>
    <row r="95" spans="3:6" ht="12.75">
      <c r="C95" s="92">
        <v>41499</v>
      </c>
      <c r="D95" t="s">
        <v>28</v>
      </c>
      <c r="F95" t="s">
        <v>39</v>
      </c>
    </row>
    <row r="96" spans="3:6" ht="12.75">
      <c r="C96" s="92"/>
      <c r="D96" t="s">
        <v>29</v>
      </c>
      <c r="E96" t="s">
        <v>30</v>
      </c>
      <c r="F96" s="96">
        <f>VLOOKUP(C95,PICTON!$C$18:$L$382,10,0)</f>
        <v>0.07319262756989624</v>
      </c>
    </row>
    <row r="97" spans="3:6" ht="12.75">
      <c r="C97" s="92">
        <v>41500</v>
      </c>
      <c r="D97" t="s">
        <v>28</v>
      </c>
      <c r="F97" t="s">
        <v>39</v>
      </c>
    </row>
    <row r="98" spans="3:6" ht="12.75">
      <c r="C98" s="92"/>
      <c r="D98" t="s">
        <v>29</v>
      </c>
      <c r="E98" t="s">
        <v>30</v>
      </c>
      <c r="F98" s="96">
        <f>VLOOKUP(C97,PICTON!$C$18:$L$382,10,0)</f>
        <v>0.07319264570157519</v>
      </c>
    </row>
    <row r="99" spans="3:6" ht="12.75">
      <c r="C99" s="92">
        <v>41501</v>
      </c>
      <c r="D99" t="s">
        <v>28</v>
      </c>
      <c r="F99" t="s">
        <v>39</v>
      </c>
    </row>
    <row r="100" spans="3:6" ht="12.75">
      <c r="C100" s="92"/>
      <c r="D100" t="s">
        <v>29</v>
      </c>
      <c r="E100" t="s">
        <v>30</v>
      </c>
      <c r="F100" s="96">
        <f>VLOOKUP(C99,PICTON!$C$18:$L$382,10,0)</f>
        <v>0.07319265343199777</v>
      </c>
    </row>
    <row r="101" spans="3:6" ht="12.75">
      <c r="C101" s="92">
        <v>41502</v>
      </c>
      <c r="D101" t="s">
        <v>28</v>
      </c>
      <c r="F101" t="s">
        <v>39</v>
      </c>
    </row>
    <row r="102" spans="3:6" ht="12.75">
      <c r="C102" s="92"/>
      <c r="D102" t="s">
        <v>29</v>
      </c>
      <c r="E102" t="s">
        <v>30</v>
      </c>
      <c r="F102" s="96">
        <f>VLOOKUP(C101,PICTON!$C$18:$L$382,10,0)</f>
        <v>0.07319265146146396</v>
      </c>
    </row>
    <row r="103" spans="3:6" ht="12.75">
      <c r="C103" s="92">
        <v>41503</v>
      </c>
      <c r="D103" t="s">
        <v>28</v>
      </c>
      <c r="F103" t="s">
        <v>39</v>
      </c>
    </row>
    <row r="104" spans="3:6" ht="12.75">
      <c r="C104" s="92"/>
      <c r="D104" t="s">
        <v>29</v>
      </c>
      <c r="E104" t="s">
        <v>30</v>
      </c>
      <c r="F104" s="96">
        <f>VLOOKUP(C103,PICTON!$C$18:$L$382,10,0)</f>
        <v>0.07319264037846597</v>
      </c>
    </row>
    <row r="105" spans="3:6" ht="12.75">
      <c r="C105" s="92">
        <v>41504</v>
      </c>
      <c r="D105" t="s">
        <v>28</v>
      </c>
      <c r="F105" t="s">
        <v>39</v>
      </c>
    </row>
    <row r="106" spans="3:6" ht="12.75">
      <c r="C106" s="92"/>
      <c r="D106" t="s">
        <v>29</v>
      </c>
      <c r="E106" t="s">
        <v>30</v>
      </c>
      <c r="F106" s="96">
        <f>VLOOKUP(C105,PICTON!$C$18:$L$382,10,0)</f>
        <v>0.07319262074091773</v>
      </c>
    </row>
    <row r="107" spans="3:6" ht="12.75">
      <c r="C107" s="92">
        <v>41505</v>
      </c>
      <c r="D107" t="s">
        <v>28</v>
      </c>
      <c r="F107" t="s">
        <v>39</v>
      </c>
    </row>
    <row r="108" spans="3:6" ht="12.75">
      <c r="C108" s="92"/>
      <c r="D108" t="s">
        <v>29</v>
      </c>
      <c r="E108" t="s">
        <v>30</v>
      </c>
      <c r="F108" s="96">
        <f>VLOOKUP(C107,PICTON!$C$18:$L$382,10,0)</f>
        <v>0.07319259313053034</v>
      </c>
    </row>
    <row r="109" spans="3:6" ht="12.75">
      <c r="C109" s="92">
        <v>41506</v>
      </c>
      <c r="D109" t="s">
        <v>28</v>
      </c>
      <c r="F109" t="s">
        <v>39</v>
      </c>
    </row>
    <row r="110" spans="3:6" ht="12.75">
      <c r="C110" s="92"/>
      <c r="D110" t="s">
        <v>29</v>
      </c>
      <c r="E110" t="s">
        <v>30</v>
      </c>
      <c r="F110" s="96">
        <f>VLOOKUP(C109,PICTON!$C$18:$L$382,10,0)</f>
        <v>0.07319255793245891</v>
      </c>
    </row>
    <row r="111" spans="3:6" ht="12.75">
      <c r="C111" s="92">
        <v>41507</v>
      </c>
      <c r="D111" t="s">
        <v>28</v>
      </c>
      <c r="F111" t="s">
        <v>39</v>
      </c>
    </row>
    <row r="112" spans="3:6" ht="12.75">
      <c r="C112" s="92"/>
      <c r="D112" t="s">
        <v>29</v>
      </c>
      <c r="E112" t="s">
        <v>30</v>
      </c>
      <c r="F112" s="96">
        <f>VLOOKUP(C111,PICTON!$C$18:$L$382,10,0)</f>
        <v>0.07319251560092516</v>
      </c>
    </row>
    <row r="113" spans="3:6" ht="12.75">
      <c r="C113" s="92">
        <v>41508</v>
      </c>
      <c r="D113" t="s">
        <v>28</v>
      </c>
      <c r="F113" t="s">
        <v>39</v>
      </c>
    </row>
    <row r="114" spans="3:6" ht="12.75">
      <c r="C114" s="92"/>
      <c r="D114" t="s">
        <v>29</v>
      </c>
      <c r="E114" t="s">
        <v>30</v>
      </c>
      <c r="F114" s="96">
        <f>VLOOKUP(C113,PICTON!$C$18:$L$382,10,0)</f>
        <v>0.07319246650746042</v>
      </c>
    </row>
    <row r="115" spans="3:6" ht="12.75">
      <c r="C115" s="92">
        <v>41509</v>
      </c>
      <c r="D115" t="s">
        <v>28</v>
      </c>
      <c r="F115" t="s">
        <v>39</v>
      </c>
    </row>
    <row r="116" spans="3:6" ht="12.75">
      <c r="C116" s="92"/>
      <c r="D116" t="s">
        <v>29</v>
      </c>
      <c r="E116" t="s">
        <v>30</v>
      </c>
      <c r="F116" s="96">
        <f>VLOOKUP(C115,PICTON!$C$18:$L$382,10,0)</f>
        <v>0.07319241102775688</v>
      </c>
    </row>
    <row r="117" spans="3:6" ht="12.75">
      <c r="C117" s="92">
        <v>41510</v>
      </c>
      <c r="D117" t="s">
        <v>28</v>
      </c>
      <c r="F117" t="s">
        <v>39</v>
      </c>
    </row>
    <row r="118" spans="3:6" ht="12.75">
      <c r="C118" s="92"/>
      <c r="D118" t="s">
        <v>29</v>
      </c>
      <c r="E118" t="s">
        <v>30</v>
      </c>
      <c r="F118" s="96">
        <f>VLOOKUP(C117,PICTON!$C$18:$L$382,10,0)</f>
        <v>0.07319234954128871</v>
      </c>
    </row>
    <row r="119" spans="3:6" ht="12.75">
      <c r="C119" s="92">
        <v>41511</v>
      </c>
      <c r="D119" t="s">
        <v>28</v>
      </c>
      <c r="F119" t="s">
        <v>39</v>
      </c>
    </row>
    <row r="120" spans="3:6" ht="12.75">
      <c r="C120" s="92"/>
      <c r="D120" t="s">
        <v>29</v>
      </c>
      <c r="E120" t="s">
        <v>30</v>
      </c>
      <c r="F120" s="96">
        <f>VLOOKUP(C119,PICTON!$C$18:$L$382,10,0)</f>
        <v>0.07319228236988105</v>
      </c>
    </row>
    <row r="121" spans="3:6" ht="12.75">
      <c r="C121" s="92">
        <v>41512</v>
      </c>
      <c r="D121" t="s">
        <v>28</v>
      </c>
      <c r="F121" t="s">
        <v>39</v>
      </c>
    </row>
    <row r="122" spans="3:6" ht="12.75">
      <c r="C122" s="92"/>
      <c r="D122" t="s">
        <v>29</v>
      </c>
      <c r="E122" t="s">
        <v>30</v>
      </c>
      <c r="F122" s="96">
        <f>VLOOKUP(C121,PICTON!$C$18:$L$382,10,0)</f>
        <v>0.07319220981277737</v>
      </c>
    </row>
    <row r="123" spans="3:6" ht="12.75">
      <c r="C123" s="92">
        <v>41513</v>
      </c>
      <c r="D123" t="s">
        <v>28</v>
      </c>
      <c r="F123" t="s">
        <v>39</v>
      </c>
    </row>
    <row r="124" spans="3:6" ht="12.75">
      <c r="C124" s="92"/>
      <c r="D124" t="s">
        <v>29</v>
      </c>
      <c r="E124" t="s">
        <v>30</v>
      </c>
      <c r="F124" s="96">
        <f>VLOOKUP(C123,PICTON!$C$18:$L$382,10,0)</f>
        <v>0.07319213219282543</v>
      </c>
    </row>
    <row r="125" spans="3:6" ht="12.75">
      <c r="C125" s="92">
        <v>41514</v>
      </c>
      <c r="D125" t="s">
        <v>28</v>
      </c>
      <c r="F125" t="s">
        <v>39</v>
      </c>
    </row>
    <row r="126" spans="3:6" ht="12.75">
      <c r="C126" s="92"/>
      <c r="D126" t="s">
        <v>29</v>
      </c>
      <c r="E126" t="s">
        <v>30</v>
      </c>
      <c r="F126" s="96">
        <f>VLOOKUP(C125,PICTON!$C$18:$L$382,10,0)</f>
        <v>0.07319204970951101</v>
      </c>
    </row>
    <row r="127" spans="3:6" ht="12.75">
      <c r="C127" s="92">
        <v>41515</v>
      </c>
      <c r="D127" t="s">
        <v>28</v>
      </c>
      <c r="F127" t="s">
        <v>39</v>
      </c>
    </row>
    <row r="128" spans="3:6" ht="12.75">
      <c r="C128" s="92"/>
      <c r="D128" t="s">
        <v>29</v>
      </c>
      <c r="E128" t="s">
        <v>30</v>
      </c>
      <c r="F128" s="96">
        <f>VLOOKUP(C127,PICTON!$C$18:$L$382,10,0)</f>
        <v>0.07318537071634736</v>
      </c>
    </row>
    <row r="129" spans="3:6" ht="12.75">
      <c r="C129" s="92">
        <v>41516</v>
      </c>
      <c r="D129" t="s">
        <v>28</v>
      </c>
      <c r="F129" t="s">
        <v>39</v>
      </c>
    </row>
    <row r="130" spans="3:6" ht="12.75">
      <c r="C130" s="92"/>
      <c r="D130" t="s">
        <v>29</v>
      </c>
      <c r="E130" t="s">
        <v>30</v>
      </c>
      <c r="F130" s="96">
        <f>VLOOKUP(C129,PICTON!$C$18:$L$382,10,0)</f>
        <v>0.08913921623542354</v>
      </c>
    </row>
    <row r="131" spans="3:6" ht="12.75">
      <c r="C131" s="92">
        <v>41517</v>
      </c>
      <c r="D131" t="s">
        <v>28</v>
      </c>
      <c r="F131" t="s">
        <v>39</v>
      </c>
    </row>
    <row r="132" spans="3:6" ht="12.75">
      <c r="C132" s="92"/>
      <c r="D132" t="s">
        <v>29</v>
      </c>
      <c r="E132" t="s">
        <v>30</v>
      </c>
      <c r="F132" s="96">
        <f>VLOOKUP(C131,PICTON!$C$18:$L$382,10,0)</f>
        <v>0.09096817496752364</v>
      </c>
    </row>
    <row r="133" spans="3:6" ht="12.75">
      <c r="C133" s="92">
        <v>41518</v>
      </c>
      <c r="D133" t="s">
        <v>28</v>
      </c>
      <c r="F133" t="s">
        <v>39</v>
      </c>
    </row>
    <row r="134" spans="3:6" ht="12.75">
      <c r="C134" s="92"/>
      <c r="D134" t="s">
        <v>29</v>
      </c>
      <c r="E134" t="s">
        <v>30</v>
      </c>
      <c r="F134" s="96">
        <f>VLOOKUP(C133,PICTON!$C$18:$L$382,10,0)</f>
        <v>0.0941672849546206</v>
      </c>
    </row>
    <row r="135" spans="3:6" ht="12.75">
      <c r="C135" s="92">
        <v>41519</v>
      </c>
      <c r="D135" t="s">
        <v>28</v>
      </c>
      <c r="F135" t="s">
        <v>39</v>
      </c>
    </row>
    <row r="136" spans="3:6" ht="12.75">
      <c r="C136" s="92"/>
      <c r="D136" t="s">
        <v>29</v>
      </c>
      <c r="E136" t="s">
        <v>30</v>
      </c>
      <c r="F136" s="96">
        <f>VLOOKUP(C135,PICTON!$C$18:$L$382,10,0)</f>
        <v>0.09388478737518059</v>
      </c>
    </row>
    <row r="137" spans="3:6" ht="12.75">
      <c r="C137" s="92">
        <v>41520</v>
      </c>
      <c r="D137" t="s">
        <v>28</v>
      </c>
      <c r="F137" t="s">
        <v>39</v>
      </c>
    </row>
    <row r="138" spans="3:6" ht="12.75">
      <c r="C138" s="92"/>
      <c r="D138" t="s">
        <v>29</v>
      </c>
      <c r="E138" t="s">
        <v>30</v>
      </c>
      <c r="F138" s="96">
        <f>VLOOKUP(C137,PICTON!$C$18:$L$382,10,0)</f>
        <v>0.09635923599656757</v>
      </c>
    </row>
    <row r="139" spans="3:6" ht="12.75">
      <c r="C139" s="92">
        <v>41521</v>
      </c>
      <c r="D139" t="s">
        <v>28</v>
      </c>
      <c r="F139" t="s">
        <v>39</v>
      </c>
    </row>
    <row r="140" spans="3:6" ht="12.75">
      <c r="C140" s="92"/>
      <c r="D140" t="s">
        <v>29</v>
      </c>
      <c r="E140" t="s">
        <v>30</v>
      </c>
      <c r="F140" s="96">
        <f>VLOOKUP(C139,PICTON!$C$18:$L$382,10,0)</f>
        <v>0.09275909378216304</v>
      </c>
    </row>
    <row r="141" spans="3:6" ht="12.75">
      <c r="C141" s="92">
        <v>41522</v>
      </c>
      <c r="D141" t="s">
        <v>28</v>
      </c>
      <c r="F141" t="s">
        <v>39</v>
      </c>
    </row>
    <row r="142" spans="3:6" ht="12.75">
      <c r="C142" s="92"/>
      <c r="D142" t="s">
        <v>29</v>
      </c>
      <c r="E142" t="s">
        <v>30</v>
      </c>
      <c r="F142" s="96">
        <f>VLOOKUP(C141,PICTON!$C$18:$L$382,10,0)</f>
        <v>0.09258363170599922</v>
      </c>
    </row>
    <row r="143" spans="3:6" ht="12.75">
      <c r="C143" s="92">
        <v>41523</v>
      </c>
      <c r="D143" t="s">
        <v>28</v>
      </c>
      <c r="F143" t="s">
        <v>39</v>
      </c>
    </row>
    <row r="144" spans="3:6" ht="12.75">
      <c r="C144" s="92"/>
      <c r="D144" t="s">
        <v>29</v>
      </c>
      <c r="E144" t="s">
        <v>30</v>
      </c>
      <c r="F144" s="96">
        <f>VLOOKUP(C143,PICTON!$C$18:$L$382,10,0)</f>
        <v>0.09257818260777595</v>
      </c>
    </row>
    <row r="145" spans="3:6" ht="12.75">
      <c r="C145" s="92">
        <v>41524</v>
      </c>
      <c r="D145" t="s">
        <v>28</v>
      </c>
      <c r="F145" t="s">
        <v>39</v>
      </c>
    </row>
    <row r="146" spans="3:6" ht="12.75">
      <c r="C146" s="92"/>
      <c r="D146" t="s">
        <v>29</v>
      </c>
      <c r="E146" t="s">
        <v>30</v>
      </c>
      <c r="F146" s="96">
        <f>VLOOKUP(C145,PICTON!$C$18:$L$382,10,0)</f>
        <v>0.09290304741534575</v>
      </c>
    </row>
    <row r="147" spans="3:6" ht="12.75">
      <c r="C147" s="92">
        <v>41525</v>
      </c>
      <c r="D147" t="s">
        <v>28</v>
      </c>
      <c r="F147" t="s">
        <v>39</v>
      </c>
    </row>
    <row r="148" spans="3:6" ht="12.75">
      <c r="C148" s="92"/>
      <c r="D148" t="s">
        <v>29</v>
      </c>
      <c r="E148" t="s">
        <v>30</v>
      </c>
      <c r="F148" s="96">
        <f>VLOOKUP(C147,PICTON!$C$18:$L$382,10,0)</f>
        <v>0.09278473073955476</v>
      </c>
    </row>
    <row r="149" spans="3:6" ht="12.75">
      <c r="C149" s="92">
        <v>41526</v>
      </c>
      <c r="D149" t="s">
        <v>28</v>
      </c>
      <c r="F149" t="s">
        <v>39</v>
      </c>
    </row>
    <row r="150" spans="3:6" ht="12.75">
      <c r="C150" s="92"/>
      <c r="D150" t="s">
        <v>29</v>
      </c>
      <c r="E150" t="s">
        <v>30</v>
      </c>
      <c r="F150" s="96">
        <f>VLOOKUP(C149,PICTON!$C$18:$L$382,10,0)</f>
        <v>0.0921723971962994</v>
      </c>
    </row>
    <row r="151" spans="3:6" ht="12.75">
      <c r="C151" s="92">
        <v>41527</v>
      </c>
      <c r="D151" t="s">
        <v>28</v>
      </c>
      <c r="F151" t="s">
        <v>39</v>
      </c>
    </row>
    <row r="152" spans="3:6" ht="12.75">
      <c r="C152" s="92"/>
      <c r="D152" t="s">
        <v>29</v>
      </c>
      <c r="E152" t="s">
        <v>30</v>
      </c>
      <c r="F152" s="96">
        <f>VLOOKUP(C151,PICTON!$C$18:$L$382,10,0)</f>
        <v>0.09455266203358176</v>
      </c>
    </row>
    <row r="153" spans="3:6" ht="12.75">
      <c r="C153" s="92">
        <v>41528</v>
      </c>
      <c r="D153" t="s">
        <v>28</v>
      </c>
      <c r="F153" t="s">
        <v>39</v>
      </c>
    </row>
    <row r="154" spans="3:6" ht="12.75">
      <c r="C154" s="92"/>
      <c r="D154" t="s">
        <v>29</v>
      </c>
      <c r="E154" t="s">
        <v>30</v>
      </c>
      <c r="F154" s="96">
        <f>VLOOKUP(C153,PICTON!$C$18:$L$382,10,0)</f>
        <v>0.09413109231245273</v>
      </c>
    </row>
    <row r="155" spans="3:6" ht="12.75">
      <c r="C155" s="92">
        <v>41529</v>
      </c>
      <c r="D155" t="s">
        <v>28</v>
      </c>
      <c r="F155" t="s">
        <v>39</v>
      </c>
    </row>
    <row r="156" spans="3:6" ht="12.75">
      <c r="C156" s="92"/>
      <c r="D156" t="s">
        <v>29</v>
      </c>
      <c r="E156" t="s">
        <v>30</v>
      </c>
      <c r="F156" s="96">
        <f>VLOOKUP(C155,PICTON!$C$18:$L$382,10,0)</f>
        <v>0.09498658205713205</v>
      </c>
    </row>
    <row r="157" spans="3:6" ht="12.75">
      <c r="C157" s="92">
        <v>41530</v>
      </c>
      <c r="D157" t="s">
        <v>28</v>
      </c>
      <c r="F157" t="s">
        <v>39</v>
      </c>
    </row>
    <row r="158" spans="3:6" ht="12.75">
      <c r="C158" s="92"/>
      <c r="D158" t="s">
        <v>29</v>
      </c>
      <c r="E158" t="s">
        <v>30</v>
      </c>
      <c r="F158" s="96">
        <f>VLOOKUP(C157,PICTON!$C$18:$L$382,10,0)</f>
        <v>0.09953712958904984</v>
      </c>
    </row>
    <row r="159" spans="3:6" ht="12.75">
      <c r="C159" s="92">
        <v>41531</v>
      </c>
      <c r="D159" t="s">
        <v>28</v>
      </c>
      <c r="F159" t="s">
        <v>39</v>
      </c>
    </row>
    <row r="160" spans="3:6" ht="12.75">
      <c r="C160" s="92"/>
      <c r="D160" t="s">
        <v>29</v>
      </c>
      <c r="E160" t="s">
        <v>30</v>
      </c>
      <c r="F160" s="96">
        <f>VLOOKUP(C159,PICTON!$C$18:$L$382,10,0)</f>
        <v>0.09436766806705174</v>
      </c>
    </row>
    <row r="161" spans="3:6" ht="12.75">
      <c r="C161" s="92">
        <v>41532</v>
      </c>
      <c r="D161" t="s">
        <v>28</v>
      </c>
      <c r="F161" t="s">
        <v>39</v>
      </c>
    </row>
    <row r="162" spans="3:6" ht="12.75">
      <c r="C162" s="92"/>
      <c r="D162" t="s">
        <v>29</v>
      </c>
      <c r="E162" t="s">
        <v>30</v>
      </c>
      <c r="F162" s="96">
        <f>VLOOKUP(C161,PICTON!$C$18:$L$382,10,0)</f>
        <v>0.09489417247536658</v>
      </c>
    </row>
    <row r="163" spans="3:6" ht="12.75">
      <c r="C163" s="92">
        <v>41533</v>
      </c>
      <c r="D163" t="s">
        <v>28</v>
      </c>
      <c r="F163" t="s">
        <v>39</v>
      </c>
    </row>
    <row r="164" spans="3:6" ht="12.75">
      <c r="C164" s="92"/>
      <c r="D164" t="s">
        <v>29</v>
      </c>
      <c r="E164" t="s">
        <v>30</v>
      </c>
      <c r="F164" s="96">
        <f>VLOOKUP(C163,PICTON!$C$18:$L$382,10,0)</f>
        <v>0.09563219147173192</v>
      </c>
    </row>
    <row r="165" spans="3:6" ht="12.75">
      <c r="C165" s="92">
        <v>41534</v>
      </c>
      <c r="D165" t="s">
        <v>28</v>
      </c>
      <c r="F165" t="s">
        <v>39</v>
      </c>
    </row>
    <row r="166" spans="3:6" ht="12.75">
      <c r="C166" s="92"/>
      <c r="D166" t="s">
        <v>29</v>
      </c>
      <c r="E166" t="s">
        <v>30</v>
      </c>
      <c r="F166" s="96">
        <f>VLOOKUP(C165,PICTON!$C$18:$L$382,10,0)</f>
        <v>0.09729433762347943</v>
      </c>
    </row>
    <row r="167" spans="3:6" ht="12.75">
      <c r="C167" s="92">
        <v>41535</v>
      </c>
      <c r="D167" t="s">
        <v>28</v>
      </c>
      <c r="F167" t="s">
        <v>39</v>
      </c>
    </row>
    <row r="168" spans="3:6" ht="12.75">
      <c r="C168" s="92"/>
      <c r="D168" t="s">
        <v>29</v>
      </c>
      <c r="E168" t="s">
        <v>30</v>
      </c>
      <c r="F168" s="96">
        <f>VLOOKUP(C167,PICTON!$C$18:$L$382,10,0)</f>
        <v>0.09712561795668552</v>
      </c>
    </row>
    <row r="169" spans="3:6" ht="12.75">
      <c r="C169" s="92">
        <v>41536</v>
      </c>
      <c r="D169" t="s">
        <v>28</v>
      </c>
      <c r="F169" t="s">
        <v>39</v>
      </c>
    </row>
    <row r="170" spans="3:6" ht="12.75">
      <c r="C170" s="92"/>
      <c r="D170" t="s">
        <v>29</v>
      </c>
      <c r="E170" t="s">
        <v>30</v>
      </c>
      <c r="F170" s="96">
        <f>VLOOKUP(C169,PICTON!$C$18:$L$382,10,0)</f>
        <v>0.09728512523850048</v>
      </c>
    </row>
    <row r="171" spans="3:6" ht="12.75">
      <c r="C171" s="92">
        <v>41537</v>
      </c>
      <c r="D171" t="s">
        <v>28</v>
      </c>
      <c r="F171" t="s">
        <v>39</v>
      </c>
    </row>
    <row r="172" spans="3:6" ht="12.75">
      <c r="C172" s="92"/>
      <c r="D172" t="s">
        <v>29</v>
      </c>
      <c r="E172" t="s">
        <v>30</v>
      </c>
      <c r="F172" s="96">
        <f>VLOOKUP(C171,PICTON!$C$18:$L$382,10,0)</f>
        <v>0.09716887334537842</v>
      </c>
    </row>
    <row r="173" spans="3:6" ht="12.75">
      <c r="C173" s="92">
        <v>41538</v>
      </c>
      <c r="D173" t="s">
        <v>28</v>
      </c>
      <c r="F173" t="s">
        <v>39</v>
      </c>
    </row>
    <row r="174" spans="3:6" ht="12.75">
      <c r="C174" s="92"/>
      <c r="D174" t="s">
        <v>29</v>
      </c>
      <c r="E174" t="s">
        <v>30</v>
      </c>
      <c r="F174" s="96">
        <f>VLOOKUP(C173,PICTON!$C$18:$L$382,10,0)</f>
        <v>0.09716452665684326</v>
      </c>
    </row>
    <row r="175" spans="3:6" ht="12.75">
      <c r="C175" s="92">
        <v>41539</v>
      </c>
      <c r="D175" t="s">
        <v>28</v>
      </c>
      <c r="F175" t="s">
        <v>39</v>
      </c>
    </row>
    <row r="176" spans="3:6" ht="12.75">
      <c r="C176" s="92"/>
      <c r="D176" t="s">
        <v>29</v>
      </c>
      <c r="E176" t="s">
        <v>30</v>
      </c>
      <c r="F176" s="96">
        <f>VLOOKUP(C175,PICTON!$C$18:$L$382,10,0)</f>
        <v>0.09716027032781296</v>
      </c>
    </row>
    <row r="177" spans="3:6" ht="12.75">
      <c r="C177" s="92">
        <v>41540</v>
      </c>
      <c r="D177" t="s">
        <v>28</v>
      </c>
      <c r="F177" t="s">
        <v>39</v>
      </c>
    </row>
    <row r="178" spans="3:6" ht="12.75">
      <c r="C178" s="92"/>
      <c r="D178" t="s">
        <v>29</v>
      </c>
      <c r="E178" t="s">
        <v>30</v>
      </c>
      <c r="F178" s="96">
        <f>VLOOKUP(C177,PICTON!$C$18:$L$382,10,0)</f>
        <v>0.08952132157999863</v>
      </c>
    </row>
    <row r="179" spans="3:6" ht="12.75">
      <c r="C179" s="92">
        <v>41541</v>
      </c>
      <c r="D179" t="s">
        <v>28</v>
      </c>
      <c r="F179" t="s">
        <v>39</v>
      </c>
    </row>
    <row r="180" spans="3:6" ht="12.75">
      <c r="C180" s="92"/>
      <c r="D180" t="s">
        <v>29</v>
      </c>
      <c r="E180" t="s">
        <v>30</v>
      </c>
      <c r="F180" s="96">
        <f>VLOOKUP(C179,PICTON!$C$18:$L$382,10,0)</f>
        <v>0.08970373356555018</v>
      </c>
    </row>
    <row r="181" spans="3:6" ht="12.75">
      <c r="C181" s="92">
        <v>41542</v>
      </c>
      <c r="D181" t="s">
        <v>28</v>
      </c>
      <c r="F181" t="s">
        <v>39</v>
      </c>
    </row>
    <row r="182" spans="3:6" ht="12.75">
      <c r="C182" s="92"/>
      <c r="D182" t="s">
        <v>29</v>
      </c>
      <c r="E182" t="s">
        <v>30</v>
      </c>
      <c r="F182" s="96">
        <f>VLOOKUP(C181,PICTON!$C$18:$L$382,10,0)</f>
        <v>0.0898140253798096</v>
      </c>
    </row>
    <row r="183" spans="3:6" ht="12.75">
      <c r="C183" s="92">
        <v>41543</v>
      </c>
      <c r="D183" t="s">
        <v>28</v>
      </c>
      <c r="F183" t="s">
        <v>39</v>
      </c>
    </row>
    <row r="184" spans="3:6" ht="12.75">
      <c r="C184" s="92"/>
      <c r="D184" t="s">
        <v>29</v>
      </c>
      <c r="E184" t="s">
        <v>30</v>
      </c>
      <c r="F184" s="96">
        <f>VLOOKUP(C183,PICTON!$C$18:$L$382,10,0)</f>
        <v>0.0896398611626046</v>
      </c>
    </row>
    <row r="185" spans="3:6" ht="12.75">
      <c r="C185" s="92">
        <v>41544</v>
      </c>
      <c r="D185" t="s">
        <v>28</v>
      </c>
      <c r="F185" t="s">
        <v>39</v>
      </c>
    </row>
    <row r="186" spans="3:6" ht="12.75">
      <c r="C186" s="92"/>
      <c r="D186" t="s">
        <v>29</v>
      </c>
      <c r="E186" t="s">
        <v>30</v>
      </c>
      <c r="F186" s="96">
        <f>VLOOKUP(C185,PICTON!$C$18:$L$382,10,0)</f>
        <v>0.09431865455247154</v>
      </c>
    </row>
    <row r="187" spans="3:6" ht="12.75">
      <c r="C187" s="92">
        <v>41545</v>
      </c>
      <c r="D187" t="s">
        <v>28</v>
      </c>
      <c r="F187" t="s">
        <v>39</v>
      </c>
    </row>
    <row r="188" spans="3:6" ht="12.75">
      <c r="C188" s="92"/>
      <c r="D188" t="s">
        <v>29</v>
      </c>
      <c r="E188" t="s">
        <v>30</v>
      </c>
      <c r="F188" s="96">
        <f>VLOOKUP(C187,PICTON!$C$18:$L$382,10,0)</f>
        <v>0.08867539291496769</v>
      </c>
    </row>
    <row r="189" spans="3:6" ht="12.75">
      <c r="C189" s="92">
        <v>41546</v>
      </c>
      <c r="D189" t="s">
        <v>28</v>
      </c>
      <c r="F189" t="s">
        <v>39</v>
      </c>
    </row>
    <row r="190" spans="3:6" ht="12.75">
      <c r="C190" s="92"/>
      <c r="D190" t="s">
        <v>29</v>
      </c>
      <c r="E190" t="s">
        <v>30</v>
      </c>
      <c r="F190" s="96">
        <f>VLOOKUP(C189,PICTON!$C$18:$L$382,10,0)</f>
        <v>0.0886720595932913</v>
      </c>
    </row>
    <row r="191" spans="3:6" ht="12.75">
      <c r="C191" s="92">
        <v>41547</v>
      </c>
      <c r="D191" t="s">
        <v>28</v>
      </c>
      <c r="F191" t="s">
        <v>39</v>
      </c>
    </row>
    <row r="192" spans="3:6" ht="12.75">
      <c r="C192" s="92"/>
      <c r="D192" t="s">
        <v>29</v>
      </c>
      <c r="E192" t="s">
        <v>30</v>
      </c>
      <c r="F192" s="96">
        <f>VLOOKUP(C191,PICTON!$C$18:$L$382,10,0)</f>
        <v>0.09024896258943273</v>
      </c>
    </row>
    <row r="193" ht="12.75">
      <c r="C193" s="92"/>
    </row>
    <row r="194" spans="3:6" ht="12.75">
      <c r="C194" s="92"/>
      <c r="F194" s="96"/>
    </row>
    <row r="195" ht="12.75">
      <c r="C195" s="92"/>
    </row>
    <row r="196" spans="3:6" ht="12.75">
      <c r="C196" s="92"/>
      <c r="F196" s="96"/>
    </row>
    <row r="197" ht="12.75">
      <c r="C197" s="92"/>
    </row>
    <row r="198" spans="3:6" ht="12.75">
      <c r="C198" s="92"/>
      <c r="F198" s="96"/>
    </row>
    <row r="199" ht="12.75">
      <c r="C199" s="92"/>
    </row>
    <row r="200" spans="3:4" ht="12.75">
      <c r="C200" s="92"/>
      <c r="D200" s="95"/>
    </row>
    <row r="201" ht="12.75">
      <c r="C201" s="92"/>
    </row>
    <row r="202" spans="3:6" ht="12.75">
      <c r="C202" s="92"/>
      <c r="F202" s="96"/>
    </row>
    <row r="203" ht="12.75">
      <c r="C203" s="92"/>
    </row>
    <row r="204" spans="3:4" ht="12.75">
      <c r="C204" s="92"/>
      <c r="D204" s="95"/>
    </row>
    <row r="205" ht="12.75">
      <c r="C205" s="92"/>
    </row>
    <row r="206" spans="3:6" ht="12.75">
      <c r="C206" s="92"/>
      <c r="F206" s="96"/>
    </row>
    <row r="207" ht="12.75">
      <c r="C207" s="92"/>
    </row>
    <row r="208" spans="3:4" ht="12.75">
      <c r="C208" s="92"/>
      <c r="D208" s="95"/>
    </row>
    <row r="209" ht="12.75">
      <c r="C209" s="92"/>
    </row>
    <row r="210" spans="3:6" ht="12.75">
      <c r="C210" s="92"/>
      <c r="F210" s="96"/>
    </row>
    <row r="211" ht="12.75">
      <c r="C211" s="92"/>
    </row>
    <row r="212" spans="3:4" ht="12.75">
      <c r="C212" s="92"/>
      <c r="D212" s="95"/>
    </row>
    <row r="213" ht="12.75">
      <c r="C213" s="92"/>
    </row>
    <row r="214" spans="3:6" ht="12.75">
      <c r="C214" s="92"/>
      <c r="F214" s="96"/>
    </row>
    <row r="215" ht="12.75">
      <c r="C215" s="92"/>
    </row>
    <row r="216" spans="3:4" ht="12.75">
      <c r="C216" s="92"/>
      <c r="D216" s="95"/>
    </row>
    <row r="217" ht="12.75">
      <c r="C217" s="92"/>
    </row>
    <row r="218" spans="3:6" ht="12.75">
      <c r="C218" s="92"/>
      <c r="F218" s="96"/>
    </row>
    <row r="219" ht="12.75">
      <c r="C219" s="92"/>
    </row>
    <row r="220" spans="3:4" ht="12.75">
      <c r="C220" s="92"/>
      <c r="D220" s="95"/>
    </row>
    <row r="221" ht="12.75">
      <c r="C221" s="92"/>
    </row>
    <row r="222" ht="12.75">
      <c r="C222" s="92"/>
    </row>
    <row r="223" ht="12.75">
      <c r="C223" s="92"/>
    </row>
    <row r="224" ht="12.75">
      <c r="C224" s="92"/>
    </row>
    <row r="225" ht="12.75">
      <c r="C225" s="92"/>
    </row>
    <row r="226" ht="12.75">
      <c r="C226" s="92"/>
    </row>
    <row r="227" ht="12.75">
      <c r="C227" s="92"/>
    </row>
    <row r="228" ht="12.75">
      <c r="C228" s="92"/>
    </row>
    <row r="229" ht="12.75">
      <c r="C229" s="92"/>
    </row>
    <row r="230" ht="12.75">
      <c r="C230" s="92"/>
    </row>
    <row r="231" ht="12.75">
      <c r="C231" s="92"/>
    </row>
    <row r="232" ht="12.75">
      <c r="C232" s="92"/>
    </row>
    <row r="233" ht="12.75">
      <c r="C233" s="92"/>
    </row>
    <row r="234" ht="12.75">
      <c r="C234" s="92"/>
    </row>
    <row r="235" ht="12.75">
      <c r="C235" s="92"/>
    </row>
    <row r="236" ht="12.75">
      <c r="C236" s="92"/>
    </row>
    <row r="237" ht="12.75">
      <c r="C237" s="92"/>
    </row>
    <row r="238" ht="12.75">
      <c r="C238" s="92"/>
    </row>
    <row r="239" ht="12.75">
      <c r="C239" s="92"/>
    </row>
    <row r="240" ht="12.75">
      <c r="C240" s="92"/>
    </row>
    <row r="241" ht="12.75">
      <c r="C241" s="92"/>
    </row>
    <row r="242" ht="12.75">
      <c r="C242" s="92"/>
    </row>
    <row r="243" ht="12.75">
      <c r="C243" s="92"/>
    </row>
    <row r="244" ht="12.75">
      <c r="C244" s="92"/>
    </row>
    <row r="245" ht="12.75">
      <c r="C245" s="92"/>
    </row>
    <row r="246" ht="12.75">
      <c r="C246" s="92"/>
    </row>
    <row r="247" ht="12.75">
      <c r="C247" s="92"/>
    </row>
    <row r="248" ht="12.75">
      <c r="C248" s="92"/>
    </row>
    <row r="249" ht="12.75">
      <c r="C249" s="92"/>
    </row>
    <row r="250" ht="12.75">
      <c r="C250" s="92"/>
    </row>
    <row r="251" ht="12.75">
      <c r="C251" s="92"/>
    </row>
    <row r="252" ht="12.75">
      <c r="C252" s="92"/>
    </row>
    <row r="253" ht="12.75">
      <c r="C253" s="92"/>
    </row>
    <row r="254" ht="12.75">
      <c r="C254" s="92"/>
    </row>
    <row r="255" ht="12.75">
      <c r="C255" s="92"/>
    </row>
    <row r="256" ht="12.75">
      <c r="C256" s="92"/>
    </row>
    <row r="257" ht="12.75">
      <c r="C257" s="92"/>
    </row>
    <row r="258" ht="12.75">
      <c r="C258" s="92"/>
    </row>
    <row r="259" ht="12.75">
      <c r="C259" s="92"/>
    </row>
    <row r="260" ht="12.75">
      <c r="C260" s="92"/>
    </row>
    <row r="261" ht="12.75">
      <c r="C261" s="92"/>
    </row>
    <row r="262" ht="12.75">
      <c r="C262" s="92"/>
    </row>
    <row r="263" ht="12.75">
      <c r="C263" s="92"/>
    </row>
    <row r="264" ht="12.75">
      <c r="C264" s="92"/>
    </row>
    <row r="265" ht="12.75">
      <c r="C265" s="92"/>
    </row>
    <row r="266" ht="12.75">
      <c r="C266" s="92"/>
    </row>
    <row r="267" ht="12.75">
      <c r="C267" s="92"/>
    </row>
    <row r="268" ht="12.75">
      <c r="C268" s="92"/>
    </row>
    <row r="269" ht="12.75">
      <c r="C269" s="92"/>
    </row>
    <row r="270" ht="12.75">
      <c r="C270" s="92"/>
    </row>
    <row r="271" ht="12.75">
      <c r="C271" s="92"/>
    </row>
    <row r="272" ht="12.75">
      <c r="C272" s="92"/>
    </row>
    <row r="273" ht="12.75">
      <c r="C273" s="92"/>
    </row>
    <row r="274" ht="12.75">
      <c r="C274" s="92"/>
    </row>
    <row r="275" ht="12.75">
      <c r="C275" s="92"/>
    </row>
    <row r="276" ht="12.75">
      <c r="C276" s="92"/>
    </row>
    <row r="277" ht="12.75">
      <c r="C277" s="92"/>
    </row>
    <row r="278" ht="12.75">
      <c r="C278" s="92"/>
    </row>
    <row r="279" ht="12.75">
      <c r="C279" s="92"/>
    </row>
    <row r="280" ht="12.75">
      <c r="C280" s="92"/>
    </row>
    <row r="281" ht="12.75">
      <c r="C281" s="92"/>
    </row>
    <row r="282" ht="12.75">
      <c r="C282" s="92"/>
    </row>
    <row r="283" ht="12.75">
      <c r="C283" s="92"/>
    </row>
    <row r="284" ht="12.75">
      <c r="C284" s="92"/>
    </row>
    <row r="285" ht="12.75">
      <c r="C285" s="92"/>
    </row>
    <row r="286" ht="12.75">
      <c r="C286" s="92"/>
    </row>
    <row r="287" ht="12.75">
      <c r="C287" s="92"/>
    </row>
    <row r="288" ht="12.75">
      <c r="C288" s="92"/>
    </row>
    <row r="289" ht="12.75">
      <c r="C289" s="92"/>
    </row>
    <row r="290" ht="12.75">
      <c r="C290" s="92"/>
    </row>
    <row r="291" ht="12.75">
      <c r="C291" s="92"/>
    </row>
    <row r="292" ht="12.75">
      <c r="C292" s="92"/>
    </row>
    <row r="293" ht="12.75">
      <c r="C293" s="92"/>
    </row>
    <row r="294" ht="12.75">
      <c r="C294" s="92"/>
    </row>
    <row r="295" ht="12.75">
      <c r="C295" s="92"/>
    </row>
    <row r="296" ht="12.75">
      <c r="C296" s="92"/>
    </row>
    <row r="297" ht="12.75">
      <c r="C297" s="92"/>
    </row>
    <row r="298" ht="12.75">
      <c r="C298" s="92"/>
    </row>
    <row r="299" ht="12.75">
      <c r="C299" s="92"/>
    </row>
    <row r="300" ht="12.75">
      <c r="C300" s="92"/>
    </row>
    <row r="301" ht="12.75">
      <c r="C301" s="92"/>
    </row>
    <row r="302" ht="12.75">
      <c r="C302" s="92"/>
    </row>
    <row r="303" ht="12.75">
      <c r="C303" s="92"/>
    </row>
    <row r="304" ht="12.75">
      <c r="C304" s="92"/>
    </row>
    <row r="305" ht="12.75">
      <c r="C305" s="92"/>
    </row>
    <row r="306" ht="12.75">
      <c r="C306" s="92"/>
    </row>
    <row r="307" ht="12.75">
      <c r="C307" s="92"/>
    </row>
    <row r="308" ht="12.75">
      <c r="C308" s="92"/>
    </row>
    <row r="309" ht="12.75">
      <c r="C309" s="92"/>
    </row>
    <row r="310" ht="12.75">
      <c r="C310" s="92"/>
    </row>
    <row r="311" ht="12.75">
      <c r="C311" s="92"/>
    </row>
    <row r="312" ht="12.75">
      <c r="C312" s="92"/>
    </row>
    <row r="313" ht="12.75">
      <c r="C313" s="92"/>
    </row>
    <row r="314" ht="12.75">
      <c r="C314" s="92"/>
    </row>
    <row r="315" ht="12.75">
      <c r="C315" s="92"/>
    </row>
    <row r="316" ht="12.75">
      <c r="C316" s="92"/>
    </row>
    <row r="317" ht="12.75">
      <c r="C317" s="92"/>
    </row>
    <row r="318" ht="12.75">
      <c r="C318" s="92"/>
    </row>
    <row r="319" ht="12.75">
      <c r="C319" s="92"/>
    </row>
    <row r="320" ht="12.75">
      <c r="C320" s="92"/>
    </row>
    <row r="321" ht="12.75">
      <c r="C321" s="92"/>
    </row>
    <row r="322" ht="12.75">
      <c r="C322" s="92"/>
    </row>
    <row r="323" ht="12.75">
      <c r="C323" s="92"/>
    </row>
    <row r="324" ht="12.75">
      <c r="C324" s="92"/>
    </row>
    <row r="325" ht="12.75">
      <c r="C325" s="92"/>
    </row>
    <row r="326" ht="12.75">
      <c r="C326" s="92"/>
    </row>
    <row r="327" ht="12.75">
      <c r="C327" s="92"/>
    </row>
    <row r="328" ht="12.75">
      <c r="C328" s="92"/>
    </row>
    <row r="329" ht="12.75">
      <c r="C329" s="92"/>
    </row>
    <row r="330" ht="12.75">
      <c r="C330" s="92"/>
    </row>
    <row r="331" ht="12.75">
      <c r="C331" s="92"/>
    </row>
    <row r="332" ht="12.75">
      <c r="C332" s="92"/>
    </row>
    <row r="333" ht="12.75">
      <c r="C333" s="92"/>
    </row>
    <row r="334" ht="12.75">
      <c r="C334" s="92"/>
    </row>
    <row r="335" ht="12.75">
      <c r="C335" s="92"/>
    </row>
    <row r="336" ht="12.75">
      <c r="C336" s="92"/>
    </row>
    <row r="337" ht="12.75">
      <c r="C337" s="92"/>
    </row>
    <row r="338" ht="12.75">
      <c r="C338" s="92"/>
    </row>
    <row r="339" ht="12.75">
      <c r="C339" s="92"/>
    </row>
    <row r="340" ht="12.75">
      <c r="C340" s="92"/>
    </row>
    <row r="341" ht="12.75">
      <c r="C341" s="92"/>
    </row>
    <row r="342" ht="12.75">
      <c r="C342" s="92"/>
    </row>
    <row r="343" ht="12.75">
      <c r="C343" s="92"/>
    </row>
    <row r="344" ht="12.75">
      <c r="C344" s="92"/>
    </row>
    <row r="345" ht="12.75">
      <c r="C345" s="92"/>
    </row>
    <row r="346" ht="12.75">
      <c r="C346" s="92"/>
    </row>
    <row r="347" ht="12.75">
      <c r="C347" s="92"/>
    </row>
    <row r="348" ht="12.75">
      <c r="C348" s="92"/>
    </row>
    <row r="349" ht="12.75">
      <c r="C349" s="92"/>
    </row>
    <row r="350" ht="12.75">
      <c r="C350" s="92"/>
    </row>
    <row r="351" ht="12.75">
      <c r="C351" s="92"/>
    </row>
    <row r="352" ht="12.75">
      <c r="C352" s="92"/>
    </row>
    <row r="353" ht="12.75">
      <c r="C353" s="92"/>
    </row>
    <row r="354" ht="12.75">
      <c r="C354" s="92"/>
    </row>
    <row r="355" ht="12.75">
      <c r="C355" s="92"/>
    </row>
    <row r="356" ht="12.75">
      <c r="C356" s="92"/>
    </row>
    <row r="357" ht="12.75">
      <c r="C357" s="92"/>
    </row>
    <row r="358" ht="12.75">
      <c r="C358" s="92"/>
    </row>
    <row r="359" ht="12.75">
      <c r="C359" s="92"/>
    </row>
    <row r="360" ht="12.75">
      <c r="C360" s="92"/>
    </row>
    <row r="361" ht="12.75">
      <c r="C361" s="92"/>
    </row>
    <row r="362" ht="12.75">
      <c r="C362" s="92"/>
    </row>
    <row r="363" ht="12.75">
      <c r="C363" s="92"/>
    </row>
    <row r="364" ht="12.75">
      <c r="C364" s="92"/>
    </row>
    <row r="365" ht="12.75">
      <c r="C365" s="92"/>
    </row>
    <row r="366" ht="12.75">
      <c r="C366" s="92"/>
    </row>
    <row r="367" ht="12.75">
      <c r="C367" s="92"/>
    </row>
    <row r="368" ht="12.75">
      <c r="C368" s="92"/>
    </row>
    <row r="369" ht="12.75">
      <c r="C369" s="92"/>
    </row>
    <row r="370" ht="12.75">
      <c r="C370" s="92"/>
    </row>
    <row r="371" ht="12.75">
      <c r="C371" s="92"/>
    </row>
    <row r="372" ht="12.75">
      <c r="C372" s="92"/>
    </row>
    <row r="373" ht="12.75">
      <c r="C373" s="92"/>
    </row>
    <row r="374" ht="12.75">
      <c r="C374" s="92"/>
    </row>
    <row r="375" ht="12.75">
      <c r="C375" s="92"/>
    </row>
    <row r="376" ht="12.75">
      <c r="C376" s="92"/>
    </row>
    <row r="377" ht="12.75">
      <c r="C377" s="92"/>
    </row>
    <row r="378" ht="12.75">
      <c r="C378" s="92"/>
    </row>
    <row r="379" ht="12.75">
      <c r="C379" s="92"/>
    </row>
    <row r="380" ht="12.75">
      <c r="C380" s="92"/>
    </row>
    <row r="381" ht="12.75">
      <c r="C381" s="92"/>
    </row>
    <row r="382" ht="12.75">
      <c r="C382" s="92"/>
    </row>
    <row r="383" ht="12.75">
      <c r="C383" s="92"/>
    </row>
    <row r="384" ht="12.75">
      <c r="C384" s="92"/>
    </row>
    <row r="385" ht="12.75">
      <c r="C385" s="92"/>
    </row>
    <row r="386" ht="12.75">
      <c r="C386" s="92"/>
    </row>
    <row r="387" ht="12.75">
      <c r="C387" s="92"/>
    </row>
    <row r="388" ht="12.75">
      <c r="C388" s="92"/>
    </row>
    <row r="389" ht="12.75">
      <c r="C389" s="92"/>
    </row>
    <row r="390" ht="12.75">
      <c r="C390" s="92"/>
    </row>
    <row r="391" ht="12.75">
      <c r="C391" s="92"/>
    </row>
    <row r="392" ht="12.75">
      <c r="C392" s="92"/>
    </row>
    <row r="393" ht="12.75">
      <c r="C393" s="92"/>
    </row>
    <row r="394" ht="12.75">
      <c r="C394" s="92"/>
    </row>
    <row r="395" ht="12.75">
      <c r="C395" s="92"/>
    </row>
    <row r="396" ht="12.75">
      <c r="C396" s="92"/>
    </row>
    <row r="397" ht="12.75">
      <c r="C397" s="92"/>
    </row>
    <row r="398" ht="12.75">
      <c r="C398" s="92"/>
    </row>
    <row r="399" ht="12.75">
      <c r="C399" s="92"/>
    </row>
    <row r="400" ht="12.75">
      <c r="C400" s="92"/>
    </row>
    <row r="401" ht="12.75">
      <c r="C401" s="92"/>
    </row>
    <row r="402" ht="12.75">
      <c r="C402" s="92"/>
    </row>
    <row r="403" ht="12.75">
      <c r="C403" s="92"/>
    </row>
    <row r="404" ht="12.75">
      <c r="C404" s="92"/>
    </row>
    <row r="405" ht="12.75">
      <c r="C405" s="92"/>
    </row>
    <row r="406" ht="12.75">
      <c r="C406" s="92"/>
    </row>
    <row r="407" ht="12.75">
      <c r="C407" s="92"/>
    </row>
    <row r="408" ht="12.75">
      <c r="C408" s="92"/>
    </row>
    <row r="409" ht="12.75">
      <c r="C409" s="92"/>
    </row>
    <row r="410" ht="12.75">
      <c r="C410" s="92"/>
    </row>
    <row r="411" ht="12.75">
      <c r="C411" s="92"/>
    </row>
    <row r="412" ht="12.75">
      <c r="C412" s="92"/>
    </row>
    <row r="413" ht="12.75">
      <c r="C413" s="92"/>
    </row>
    <row r="414" ht="12.75">
      <c r="C414" s="92"/>
    </row>
    <row r="415" ht="12.75">
      <c r="C415" s="92"/>
    </row>
    <row r="416" ht="12.75">
      <c r="C416" s="92"/>
    </row>
    <row r="417" ht="12.75">
      <c r="C417" s="92"/>
    </row>
    <row r="418" ht="12.75">
      <c r="C418" s="92"/>
    </row>
    <row r="419" ht="12.75">
      <c r="C419" s="92"/>
    </row>
    <row r="420" ht="12.75">
      <c r="C420" s="92"/>
    </row>
    <row r="421" ht="12.75">
      <c r="C421" s="92"/>
    </row>
    <row r="422" ht="12.75">
      <c r="C422" s="92"/>
    </row>
    <row r="423" ht="12.75">
      <c r="C423" s="92"/>
    </row>
    <row r="424" ht="12.75">
      <c r="C424" s="92"/>
    </row>
    <row r="425" ht="12.75">
      <c r="C425" s="92"/>
    </row>
    <row r="426" ht="12.75">
      <c r="C426" s="92"/>
    </row>
    <row r="427" ht="12.75">
      <c r="C427" s="92"/>
    </row>
    <row r="428" ht="12.75">
      <c r="C428" s="92"/>
    </row>
    <row r="429" ht="12.75">
      <c r="C429" s="92"/>
    </row>
    <row r="430" ht="12.75">
      <c r="C430" s="92"/>
    </row>
    <row r="431" ht="12.75">
      <c r="C431" s="92"/>
    </row>
    <row r="432" ht="12.75">
      <c r="C432" s="92"/>
    </row>
    <row r="433" ht="12.75">
      <c r="C433" s="92"/>
    </row>
    <row r="434" ht="12.75">
      <c r="C434" s="92"/>
    </row>
    <row r="435" ht="12.75">
      <c r="C435" s="92"/>
    </row>
    <row r="436" ht="12.75">
      <c r="C436" s="92"/>
    </row>
    <row r="437" ht="12.75">
      <c r="C437" s="92"/>
    </row>
    <row r="438" ht="12.75">
      <c r="C438" s="92"/>
    </row>
    <row r="439" ht="12.75">
      <c r="C439" s="92"/>
    </row>
    <row r="440" ht="12.75">
      <c r="C440" s="92"/>
    </row>
    <row r="441" ht="12.75">
      <c r="C441" s="92"/>
    </row>
    <row r="442" ht="12.75">
      <c r="C442" s="92"/>
    </row>
    <row r="443" ht="12.75">
      <c r="C443" s="92"/>
    </row>
    <row r="444" ht="12.75">
      <c r="C444" s="92"/>
    </row>
    <row r="445" ht="12.75">
      <c r="C445" s="92"/>
    </row>
    <row r="446" ht="12.75">
      <c r="C446" s="92"/>
    </row>
    <row r="447" ht="12.75">
      <c r="C447" s="92"/>
    </row>
    <row r="448" ht="12.75">
      <c r="C448" s="92"/>
    </row>
    <row r="449" ht="12.75">
      <c r="C449" s="92"/>
    </row>
    <row r="450" ht="12.75">
      <c r="C450" s="92"/>
    </row>
    <row r="451" ht="12.75">
      <c r="C451" s="92"/>
    </row>
    <row r="452" ht="12.75">
      <c r="C452" s="92"/>
    </row>
    <row r="453" ht="12.75">
      <c r="C453" s="92"/>
    </row>
    <row r="454" ht="12.75">
      <c r="C454" s="92"/>
    </row>
    <row r="455" ht="12.75">
      <c r="C455" s="92"/>
    </row>
    <row r="456" ht="12.75">
      <c r="C456" s="92"/>
    </row>
    <row r="457" ht="12.75">
      <c r="C457" s="92"/>
    </row>
    <row r="458" ht="12.75">
      <c r="C458" s="92"/>
    </row>
    <row r="459" ht="12.75">
      <c r="C459" s="92"/>
    </row>
    <row r="460" ht="12.75">
      <c r="C460" s="92"/>
    </row>
    <row r="461" ht="12.75">
      <c r="C461" s="92"/>
    </row>
    <row r="462" ht="12.75">
      <c r="C462" s="92"/>
    </row>
    <row r="463" ht="12.75">
      <c r="C463" s="92"/>
    </row>
    <row r="464" ht="12.75">
      <c r="C464" s="92"/>
    </row>
    <row r="465" ht="12.75">
      <c r="C465" s="92"/>
    </row>
    <row r="466" ht="12.75">
      <c r="C466" s="92"/>
    </row>
    <row r="467" ht="12.75">
      <c r="C467" s="92"/>
    </row>
    <row r="468" ht="12.75">
      <c r="C468" s="92"/>
    </row>
    <row r="469" ht="12.75">
      <c r="C469" s="92"/>
    </row>
    <row r="470" ht="12.75">
      <c r="C470" s="92"/>
    </row>
    <row r="471" ht="12.75">
      <c r="C471" s="92"/>
    </row>
    <row r="472" ht="12.75">
      <c r="C472" s="92"/>
    </row>
    <row r="473" ht="12.75">
      <c r="C473" s="92"/>
    </row>
    <row r="474" ht="12.75">
      <c r="C474" s="92"/>
    </row>
    <row r="475" ht="12.75">
      <c r="C475" s="92"/>
    </row>
    <row r="476" ht="12.75">
      <c r="C476" s="92"/>
    </row>
    <row r="477" ht="12.75">
      <c r="C477" s="92"/>
    </row>
    <row r="478" ht="12.75">
      <c r="C478" s="92"/>
    </row>
    <row r="479" ht="12.75">
      <c r="C479" s="92"/>
    </row>
    <row r="480" ht="12.75">
      <c r="C480" s="92"/>
    </row>
    <row r="481" ht="12.75">
      <c r="C481" s="92"/>
    </row>
    <row r="482" ht="12.75">
      <c r="C482" s="92"/>
    </row>
    <row r="483" ht="12.75">
      <c r="C483" s="92"/>
    </row>
    <row r="484" ht="12.75">
      <c r="C484" s="92"/>
    </row>
    <row r="485" ht="12.75">
      <c r="C485" s="92"/>
    </row>
    <row r="486" ht="12.75">
      <c r="C486" s="92"/>
    </row>
    <row r="487" ht="12.75">
      <c r="C487" s="92"/>
    </row>
    <row r="488" ht="12.75">
      <c r="C488" s="92"/>
    </row>
    <row r="489" ht="12.75">
      <c r="C489" s="92"/>
    </row>
    <row r="490" ht="12.75">
      <c r="C490" s="92"/>
    </row>
    <row r="491" ht="12.75">
      <c r="C491" s="92"/>
    </row>
    <row r="492" ht="12.75">
      <c r="C492" s="92"/>
    </row>
    <row r="493" ht="12.75">
      <c r="C493" s="92"/>
    </row>
    <row r="494" ht="12.75">
      <c r="C494" s="92"/>
    </row>
    <row r="495" ht="12.75">
      <c r="C495" s="92"/>
    </row>
    <row r="496" ht="12.75">
      <c r="C496" s="92"/>
    </row>
    <row r="497" ht="12.75">
      <c r="C497" s="92"/>
    </row>
    <row r="498" ht="12.75">
      <c r="C498" s="92"/>
    </row>
    <row r="499" ht="12.75">
      <c r="C499" s="92"/>
    </row>
    <row r="500" ht="12.75">
      <c r="C500" s="92"/>
    </row>
    <row r="501" ht="12.75">
      <c r="C501" s="92"/>
    </row>
    <row r="502" ht="12.75">
      <c r="C502" s="92"/>
    </row>
    <row r="503" ht="12.75">
      <c r="C503" s="92"/>
    </row>
    <row r="504" ht="12.75">
      <c r="C504" s="92"/>
    </row>
    <row r="505" ht="12.75">
      <c r="C505" s="92"/>
    </row>
    <row r="506" ht="12.75">
      <c r="C506" s="92"/>
    </row>
    <row r="507" ht="12.75">
      <c r="C507" s="92"/>
    </row>
    <row r="508" ht="12.75">
      <c r="C508" s="92"/>
    </row>
    <row r="509" ht="12.75">
      <c r="C509" s="92"/>
    </row>
    <row r="510" ht="12.75">
      <c r="C510" s="92"/>
    </row>
    <row r="511" ht="12.75">
      <c r="C511" s="92"/>
    </row>
    <row r="512" ht="12.75">
      <c r="C512" s="92"/>
    </row>
    <row r="513" ht="12.75">
      <c r="C513" s="92"/>
    </row>
    <row r="514" ht="12.75">
      <c r="C514" s="92"/>
    </row>
    <row r="515" ht="12.75">
      <c r="C515" s="92"/>
    </row>
    <row r="516" ht="12.75">
      <c r="C516" s="92"/>
    </row>
    <row r="517" ht="12.75">
      <c r="C517" s="92"/>
    </row>
    <row r="518" ht="12.75">
      <c r="C518" s="92"/>
    </row>
    <row r="519" ht="12.75">
      <c r="C519" s="92"/>
    </row>
    <row r="520" ht="12.75">
      <c r="C520" s="92"/>
    </row>
    <row r="521" ht="12.75">
      <c r="C521" s="92"/>
    </row>
    <row r="522" ht="12.75">
      <c r="C522" s="92"/>
    </row>
    <row r="523" ht="12.75">
      <c r="C523" s="92"/>
    </row>
    <row r="524" ht="12.75">
      <c r="C524" s="92"/>
    </row>
    <row r="525" ht="12.75">
      <c r="C525" s="92"/>
    </row>
    <row r="526" ht="12.75">
      <c r="C526" s="92"/>
    </row>
    <row r="527" ht="12.75">
      <c r="C527" s="92"/>
    </row>
    <row r="528" ht="12.75">
      <c r="C528" s="92"/>
    </row>
    <row r="529" ht="12.75">
      <c r="C529" s="92"/>
    </row>
    <row r="530" ht="12.75">
      <c r="C530" s="92"/>
    </row>
    <row r="531" ht="12.75">
      <c r="C531" s="92"/>
    </row>
    <row r="532" ht="12.75">
      <c r="C532" s="92"/>
    </row>
    <row r="533" ht="12.75">
      <c r="C533" s="92"/>
    </row>
    <row r="534" ht="12.75">
      <c r="C534" s="92"/>
    </row>
    <row r="535" ht="12.75">
      <c r="C535" s="92"/>
    </row>
    <row r="536" ht="12.75">
      <c r="C536" s="92"/>
    </row>
    <row r="537" ht="12.75">
      <c r="C537" s="92"/>
    </row>
    <row r="538" ht="12.75">
      <c r="C538" s="92"/>
    </row>
    <row r="539" ht="12.75">
      <c r="C539" s="92"/>
    </row>
    <row r="540" ht="12.75">
      <c r="C540" s="92"/>
    </row>
    <row r="541" ht="12.75">
      <c r="C541" s="92"/>
    </row>
    <row r="542" ht="12.75">
      <c r="C542" s="92"/>
    </row>
    <row r="543" ht="12.75">
      <c r="C543" s="92"/>
    </row>
    <row r="544" ht="12.75">
      <c r="C544" s="92"/>
    </row>
    <row r="545" ht="12.75">
      <c r="C545" s="92"/>
    </row>
    <row r="546" ht="12.75">
      <c r="C546" s="92"/>
    </row>
    <row r="547" ht="12.75">
      <c r="C547" s="92"/>
    </row>
    <row r="548" ht="12.75">
      <c r="C548" s="92"/>
    </row>
    <row r="549" ht="12.75">
      <c r="C549" s="92"/>
    </row>
    <row r="550" ht="12.75">
      <c r="C550" s="92"/>
    </row>
    <row r="551" ht="12.75">
      <c r="C551" s="92"/>
    </row>
    <row r="552" ht="12.75">
      <c r="C552" s="92"/>
    </row>
    <row r="553" ht="12.75">
      <c r="C553" s="92"/>
    </row>
    <row r="554" ht="12.75">
      <c r="C554" s="92"/>
    </row>
    <row r="555" ht="12.75">
      <c r="C555" s="92"/>
    </row>
    <row r="556" ht="12.75">
      <c r="C556" s="92"/>
    </row>
    <row r="557" ht="12.75">
      <c r="C557" s="92"/>
    </row>
    <row r="558" ht="12.75">
      <c r="C558" s="92"/>
    </row>
    <row r="559" ht="12.75">
      <c r="C559" s="92"/>
    </row>
    <row r="560" ht="12.75">
      <c r="C560" s="92"/>
    </row>
    <row r="561" ht="12.75">
      <c r="C561" s="92"/>
    </row>
    <row r="562" ht="12.75">
      <c r="C562" s="92"/>
    </row>
    <row r="563" ht="12.75">
      <c r="C563" s="92"/>
    </row>
    <row r="564" ht="12.75">
      <c r="C564" s="92"/>
    </row>
    <row r="565" ht="12.75">
      <c r="C565" s="92"/>
    </row>
    <row r="566" ht="12.75">
      <c r="C566" s="92"/>
    </row>
    <row r="567" ht="12.75">
      <c r="C567" s="92"/>
    </row>
    <row r="568" ht="12.75">
      <c r="C568" s="92"/>
    </row>
    <row r="569" ht="12.75">
      <c r="C569" s="92"/>
    </row>
    <row r="570" ht="12.75">
      <c r="C570" s="92"/>
    </row>
    <row r="571" ht="12.75">
      <c r="C571" s="92"/>
    </row>
    <row r="572" ht="12.75">
      <c r="C572" s="92"/>
    </row>
    <row r="573" ht="12.75">
      <c r="C573" s="92"/>
    </row>
    <row r="574" ht="12.75">
      <c r="C574" s="92"/>
    </row>
    <row r="575" ht="12.75">
      <c r="C575" s="92"/>
    </row>
    <row r="576" ht="12.75">
      <c r="C576" s="92"/>
    </row>
    <row r="577" ht="12.75">
      <c r="C577" s="92"/>
    </row>
    <row r="578" ht="12.75">
      <c r="C578" s="92"/>
    </row>
    <row r="579" ht="12.75">
      <c r="C579" s="92"/>
    </row>
    <row r="580" ht="12.75">
      <c r="C580" s="92"/>
    </row>
    <row r="581" ht="12.75">
      <c r="C581" s="92"/>
    </row>
    <row r="582" ht="12.75">
      <c r="C582" s="92"/>
    </row>
    <row r="583" ht="12.75">
      <c r="C583" s="92"/>
    </row>
    <row r="584" ht="12.75">
      <c r="C584" s="92"/>
    </row>
    <row r="585" ht="12.75">
      <c r="C585" s="92"/>
    </row>
    <row r="586" ht="12.75">
      <c r="C586" s="92"/>
    </row>
    <row r="587" ht="12.75">
      <c r="C587" s="92"/>
    </row>
    <row r="588" ht="12.75">
      <c r="C588" s="92"/>
    </row>
    <row r="589" ht="12.75">
      <c r="C589" s="92"/>
    </row>
    <row r="590" ht="12.75">
      <c r="C590" s="92"/>
    </row>
    <row r="591" ht="12.75">
      <c r="C591" s="92"/>
    </row>
    <row r="592" ht="12.75">
      <c r="C592" s="92"/>
    </row>
    <row r="593" ht="12.75">
      <c r="C593" s="92"/>
    </row>
    <row r="594" ht="12.75">
      <c r="C594" s="92"/>
    </row>
    <row r="595" ht="12.75">
      <c r="C595" s="92"/>
    </row>
    <row r="596" ht="12.75">
      <c r="C596" s="92"/>
    </row>
    <row r="597" ht="12.75">
      <c r="C597" s="92"/>
    </row>
    <row r="598" ht="12.75">
      <c r="C598" s="92"/>
    </row>
    <row r="599" ht="12.75">
      <c r="C599" s="92"/>
    </row>
    <row r="600" ht="12.75">
      <c r="C600" s="92"/>
    </row>
    <row r="601" ht="12.75">
      <c r="C601" s="92"/>
    </row>
    <row r="602" ht="12.75">
      <c r="C602" s="92"/>
    </row>
    <row r="603" ht="12.75">
      <c r="C603" s="92"/>
    </row>
    <row r="604" ht="12.75">
      <c r="C604" s="92"/>
    </row>
    <row r="605" ht="12.75">
      <c r="C605" s="92"/>
    </row>
    <row r="606" ht="12.75">
      <c r="C606" s="92"/>
    </row>
    <row r="607" ht="12.75">
      <c r="C607" s="92"/>
    </row>
    <row r="608" ht="12.75">
      <c r="C608" s="92"/>
    </row>
    <row r="609" ht="12.75">
      <c r="C609" s="92"/>
    </row>
    <row r="610" ht="12.75">
      <c r="C610" s="92"/>
    </row>
    <row r="611" ht="12.75">
      <c r="C611" s="92"/>
    </row>
    <row r="612" ht="12.75">
      <c r="C612" s="92"/>
    </row>
    <row r="613" ht="12.75">
      <c r="C613" s="92"/>
    </row>
    <row r="614" ht="12.75">
      <c r="C614" s="92"/>
    </row>
    <row r="615" ht="12.75">
      <c r="C615" s="92"/>
    </row>
    <row r="616" ht="12.75">
      <c r="C616" s="92"/>
    </row>
    <row r="617" ht="12.75">
      <c r="C617" s="92"/>
    </row>
    <row r="618" ht="12.75">
      <c r="C618" s="92"/>
    </row>
    <row r="619" ht="12.75">
      <c r="C619" s="92"/>
    </row>
    <row r="620" ht="12.75">
      <c r="C620" s="92"/>
    </row>
    <row r="621" ht="12.75">
      <c r="C621" s="92"/>
    </row>
    <row r="622" ht="12.75">
      <c r="C622" s="92"/>
    </row>
    <row r="623" ht="12.75">
      <c r="C623" s="92"/>
    </row>
    <row r="624" ht="12.75">
      <c r="C624" s="92"/>
    </row>
    <row r="625" ht="12.75">
      <c r="C625" s="92"/>
    </row>
    <row r="626" ht="12.75">
      <c r="C626" s="92"/>
    </row>
    <row r="627" ht="12.75">
      <c r="C627" s="92"/>
    </row>
    <row r="628" ht="12.75">
      <c r="C628" s="92"/>
    </row>
    <row r="629" ht="12.75">
      <c r="C629" s="92"/>
    </row>
    <row r="630" ht="12.75">
      <c r="C630" s="92"/>
    </row>
    <row r="631" ht="12.75">
      <c r="C631" s="92"/>
    </row>
    <row r="632" ht="12.75">
      <c r="C632" s="92"/>
    </row>
    <row r="633" ht="12.75">
      <c r="C633" s="92"/>
    </row>
    <row r="634" ht="12.75">
      <c r="C634" s="92"/>
    </row>
    <row r="635" ht="12.75">
      <c r="C635" s="92"/>
    </row>
    <row r="636" ht="12.75">
      <c r="C636" s="92"/>
    </row>
    <row r="637" ht="12.75">
      <c r="C637" s="92"/>
    </row>
    <row r="638" ht="12.75">
      <c r="C638" s="92"/>
    </row>
    <row r="639" ht="12.75">
      <c r="C639" s="92"/>
    </row>
    <row r="640" ht="12.75">
      <c r="C640" s="92"/>
    </row>
    <row r="641" ht="12.75">
      <c r="C641" s="92"/>
    </row>
    <row r="642" ht="12.75">
      <c r="C642" s="92"/>
    </row>
    <row r="643" ht="12.75">
      <c r="C643" s="92"/>
    </row>
    <row r="644" ht="12.75">
      <c r="C644" s="92"/>
    </row>
    <row r="645" ht="12.75">
      <c r="C645" s="92"/>
    </row>
    <row r="646" ht="12.75">
      <c r="C646" s="92"/>
    </row>
    <row r="647" ht="12.75">
      <c r="C647" s="92"/>
    </row>
    <row r="648" ht="12.75">
      <c r="C648" s="92"/>
    </row>
    <row r="649" ht="12.75">
      <c r="C649" s="92"/>
    </row>
    <row r="650" ht="12.75">
      <c r="C650" s="92"/>
    </row>
    <row r="651" ht="12.75">
      <c r="C651" s="92"/>
    </row>
    <row r="652" ht="12.75">
      <c r="C652" s="92"/>
    </row>
    <row r="653" ht="12.75">
      <c r="C653" s="92"/>
    </row>
    <row r="654" ht="12.75">
      <c r="C654" s="92"/>
    </row>
    <row r="655" ht="12.75">
      <c r="C655" s="92"/>
    </row>
    <row r="656" ht="12.75">
      <c r="C656" s="92"/>
    </row>
    <row r="657" ht="12.75">
      <c r="C657" s="92"/>
    </row>
    <row r="658" ht="12.75">
      <c r="C658" s="92"/>
    </row>
    <row r="659" ht="12.75">
      <c r="C659" s="92"/>
    </row>
    <row r="660" ht="12.75">
      <c r="C660" s="92"/>
    </row>
    <row r="661" ht="12.75">
      <c r="C661" s="92"/>
    </row>
    <row r="662" ht="12.75">
      <c r="C662" s="92"/>
    </row>
    <row r="663" ht="12.75">
      <c r="C663" s="92"/>
    </row>
    <row r="664" ht="12.75">
      <c r="C664" s="92"/>
    </row>
    <row r="665" ht="12.75">
      <c r="C665" s="92"/>
    </row>
    <row r="666" ht="12.75">
      <c r="C666" s="92"/>
    </row>
    <row r="667" ht="12.75">
      <c r="C667" s="92"/>
    </row>
    <row r="668" ht="12.75">
      <c r="C668" s="92"/>
    </row>
    <row r="669" ht="12.75">
      <c r="C669" s="92"/>
    </row>
    <row r="670" ht="12.75">
      <c r="C670" s="92"/>
    </row>
    <row r="671" ht="12.75">
      <c r="C671" s="92"/>
    </row>
    <row r="672" ht="12.75">
      <c r="C672" s="92"/>
    </row>
    <row r="673" ht="12.75">
      <c r="C673" s="92"/>
    </row>
    <row r="674" ht="12.75">
      <c r="C674" s="92"/>
    </row>
    <row r="675" ht="12.75">
      <c r="C675" s="92"/>
    </row>
    <row r="676" ht="12.75">
      <c r="C676" s="92"/>
    </row>
    <row r="677" ht="12.75">
      <c r="C677" s="92"/>
    </row>
    <row r="678" ht="12.75">
      <c r="C678" s="92"/>
    </row>
    <row r="679" ht="12.75">
      <c r="C679" s="92"/>
    </row>
    <row r="680" ht="12.75">
      <c r="C680" s="92"/>
    </row>
    <row r="681" ht="12.75">
      <c r="C681" s="92"/>
    </row>
    <row r="682" ht="12.75">
      <c r="C682" s="92"/>
    </row>
    <row r="683" ht="12.75">
      <c r="C683" s="92"/>
    </row>
    <row r="684" ht="12.75">
      <c r="C684" s="92"/>
    </row>
    <row r="685" ht="12.75">
      <c r="C685" s="92"/>
    </row>
    <row r="686" ht="12.75">
      <c r="C686" s="92"/>
    </row>
    <row r="687" ht="12.75">
      <c r="C687" s="92"/>
    </row>
    <row r="688" ht="12.75">
      <c r="C688" s="92"/>
    </row>
    <row r="689" ht="12.75">
      <c r="C689" s="92"/>
    </row>
    <row r="690" ht="12.75">
      <c r="C690" s="92"/>
    </row>
    <row r="691" ht="12.75">
      <c r="C691" s="92"/>
    </row>
    <row r="692" ht="12.75">
      <c r="C692" s="92"/>
    </row>
    <row r="693" ht="12.75">
      <c r="C693" s="92"/>
    </row>
    <row r="694" ht="12.75">
      <c r="C694" s="92"/>
    </row>
    <row r="695" ht="12.75">
      <c r="C695" s="92"/>
    </row>
    <row r="696" ht="12.75">
      <c r="C696" s="92"/>
    </row>
    <row r="697" ht="12.75">
      <c r="C697" s="92"/>
    </row>
    <row r="698" ht="12.75">
      <c r="C698" s="92"/>
    </row>
    <row r="699" ht="12.75">
      <c r="C699" s="92"/>
    </row>
    <row r="700" ht="12.75">
      <c r="C700" s="92"/>
    </row>
    <row r="701" ht="12.75">
      <c r="C701" s="92"/>
    </row>
    <row r="702" ht="12.75">
      <c r="C702" s="92"/>
    </row>
    <row r="703" ht="12.75">
      <c r="C703" s="92"/>
    </row>
    <row r="704" ht="12.75">
      <c r="C704" s="92"/>
    </row>
    <row r="705" ht="12.75">
      <c r="C705" s="92"/>
    </row>
    <row r="706" ht="12.75">
      <c r="C706" s="92"/>
    </row>
    <row r="707" ht="12.75">
      <c r="C707" s="92"/>
    </row>
    <row r="708" ht="12.75">
      <c r="C708" s="92"/>
    </row>
    <row r="709" ht="12.75">
      <c r="C709" s="92"/>
    </row>
    <row r="710" ht="12.75">
      <c r="C710" s="92"/>
    </row>
    <row r="711" ht="12.75">
      <c r="C711" s="92"/>
    </row>
    <row r="712" ht="12.75">
      <c r="C712" s="92"/>
    </row>
    <row r="713" ht="12.75">
      <c r="C713" s="92"/>
    </row>
    <row r="714" ht="12.75">
      <c r="C714" s="92"/>
    </row>
    <row r="715" ht="12.75">
      <c r="C715" s="92"/>
    </row>
    <row r="716" ht="12.75">
      <c r="C716" s="92"/>
    </row>
    <row r="717" ht="12.75">
      <c r="C717" s="92"/>
    </row>
    <row r="718" ht="12.75">
      <c r="C718" s="92"/>
    </row>
    <row r="719" ht="12.75">
      <c r="C719" s="92"/>
    </row>
    <row r="720" ht="12.75">
      <c r="C720" s="92"/>
    </row>
    <row r="721" ht="12.75">
      <c r="C721" s="92"/>
    </row>
    <row r="722" ht="12.75">
      <c r="C722" s="92"/>
    </row>
    <row r="723" ht="12.75">
      <c r="C723" s="92"/>
    </row>
    <row r="724" ht="12.75">
      <c r="C724" s="92"/>
    </row>
    <row r="725" ht="12.75">
      <c r="C725" s="92"/>
    </row>
    <row r="726" ht="12.75">
      <c r="C726" s="92"/>
    </row>
    <row r="727" ht="12.75">
      <c r="C727" s="92"/>
    </row>
    <row r="728" ht="12.75">
      <c r="C728" s="92"/>
    </row>
    <row r="729" ht="12.75">
      <c r="C729" s="92"/>
    </row>
    <row r="730" ht="12.75">
      <c r="C730" s="92"/>
    </row>
    <row r="731" ht="12.75">
      <c r="C731" s="92"/>
    </row>
    <row r="732" ht="12.75">
      <c r="C732" s="92"/>
    </row>
    <row r="733" ht="12.75">
      <c r="C733" s="92"/>
    </row>
    <row r="734" ht="12.75">
      <c r="C734" s="92"/>
    </row>
    <row r="735" ht="12.75">
      <c r="C735" s="92"/>
    </row>
    <row r="736" ht="12.75">
      <c r="C736" s="92"/>
    </row>
    <row r="737" ht="12.75">
      <c r="C737" s="92"/>
    </row>
    <row r="738" ht="12.75">
      <c r="C738" s="92"/>
    </row>
    <row r="739" ht="12.75">
      <c r="C739" s="92"/>
    </row>
    <row r="740" ht="12.75">
      <c r="C740" s="92"/>
    </row>
    <row r="741" ht="12.75">
      <c r="C741" s="92"/>
    </row>
    <row r="742" ht="12.75">
      <c r="C742" s="92"/>
    </row>
    <row r="743" ht="12.75">
      <c r="C743" s="92"/>
    </row>
    <row r="744" ht="12.75">
      <c r="C744" s="92"/>
    </row>
    <row r="745" ht="12.75">
      <c r="C745" s="92"/>
    </row>
    <row r="746" ht="12.75">
      <c r="C746" s="92"/>
    </row>
    <row r="747" ht="12.75">
      <c r="C747" s="92"/>
    </row>
    <row r="748" ht="12.75">
      <c r="C748" s="92"/>
    </row>
    <row r="749" ht="12.75">
      <c r="C749" s="92"/>
    </row>
    <row r="750" ht="12.75">
      <c r="C750" s="92"/>
    </row>
    <row r="751" ht="12.75">
      <c r="C751" s="92"/>
    </row>
    <row r="752" ht="12.75">
      <c r="C752" s="92"/>
    </row>
    <row r="753" ht="12.75">
      <c r="C753" s="92"/>
    </row>
    <row r="754" ht="12.75">
      <c r="C754" s="92"/>
    </row>
    <row r="755" ht="12.75">
      <c r="C755" s="92"/>
    </row>
    <row r="756" ht="12.75">
      <c r="C756" s="92"/>
    </row>
    <row r="757" ht="12.75">
      <c r="C757" s="92"/>
    </row>
    <row r="758" ht="12.75">
      <c r="C758" s="92"/>
    </row>
    <row r="759" ht="12.75">
      <c r="C759" s="92"/>
    </row>
    <row r="760" ht="12.75">
      <c r="C760" s="92"/>
    </row>
    <row r="761" ht="12.75">
      <c r="C761" s="92"/>
    </row>
    <row r="762" ht="12.75">
      <c r="C762" s="92"/>
    </row>
    <row r="763" ht="12.75">
      <c r="C763" s="92"/>
    </row>
    <row r="764" ht="12.75">
      <c r="C764" s="92"/>
    </row>
    <row r="765" ht="12.75">
      <c r="C765" s="92"/>
    </row>
    <row r="766" ht="12.75">
      <c r="C766" s="92"/>
    </row>
    <row r="767" ht="12.75">
      <c r="C767" s="92"/>
    </row>
    <row r="768" ht="12.75">
      <c r="C768" s="92"/>
    </row>
    <row r="769" ht="12.75">
      <c r="C769" s="92"/>
    </row>
    <row r="770" ht="12.75">
      <c r="C770" s="92"/>
    </row>
    <row r="771" ht="12.75">
      <c r="C771" s="92"/>
    </row>
    <row r="772" ht="12.75">
      <c r="C772" s="92"/>
    </row>
    <row r="773" ht="12.75">
      <c r="C773" s="92"/>
    </row>
    <row r="774" ht="12.75">
      <c r="C774" s="92"/>
    </row>
    <row r="775" ht="12.75">
      <c r="C775" s="92"/>
    </row>
    <row r="776" ht="12.75">
      <c r="C776" s="92"/>
    </row>
    <row r="777" ht="12.75">
      <c r="C777" s="92"/>
    </row>
    <row r="778" ht="12.75">
      <c r="C778" s="92"/>
    </row>
    <row r="779" ht="12.75">
      <c r="C779" s="92"/>
    </row>
    <row r="780" ht="12.75">
      <c r="C780" s="92"/>
    </row>
    <row r="781" ht="12.75">
      <c r="C781" s="92"/>
    </row>
    <row r="782" ht="12.75">
      <c r="C782" s="92"/>
    </row>
    <row r="783" ht="12.75">
      <c r="C783" s="92"/>
    </row>
    <row r="784" ht="12.75">
      <c r="C784" s="92"/>
    </row>
    <row r="785" ht="12.75">
      <c r="C785" s="92"/>
    </row>
    <row r="786" ht="12.75">
      <c r="C786" s="92"/>
    </row>
    <row r="787" ht="12.75">
      <c r="C787" s="92"/>
    </row>
    <row r="788" ht="12.75">
      <c r="C788" s="92"/>
    </row>
    <row r="789" ht="12.75">
      <c r="C789" s="92"/>
    </row>
    <row r="790" ht="12.75">
      <c r="C790" s="92"/>
    </row>
    <row r="791" ht="12.75">
      <c r="C791" s="92"/>
    </row>
    <row r="792" ht="12.75">
      <c r="C792" s="92"/>
    </row>
    <row r="793" ht="12.75">
      <c r="C793" s="92"/>
    </row>
    <row r="794" ht="12.75">
      <c r="C794" s="92"/>
    </row>
    <row r="795" ht="12.75">
      <c r="C795" s="92"/>
    </row>
    <row r="796" ht="12.75">
      <c r="C796" s="92"/>
    </row>
    <row r="797" ht="12.75">
      <c r="C797" s="92"/>
    </row>
    <row r="798" ht="12.75">
      <c r="C798" s="92"/>
    </row>
    <row r="799" ht="12.75">
      <c r="C799" s="92"/>
    </row>
    <row r="800" ht="12.75">
      <c r="C800" s="92"/>
    </row>
    <row r="801" ht="12.75">
      <c r="C801" s="92"/>
    </row>
    <row r="802" ht="12.75">
      <c r="C802" s="92"/>
    </row>
    <row r="803" ht="12.75">
      <c r="C803" s="92"/>
    </row>
    <row r="804" ht="12.75">
      <c r="C804" s="92"/>
    </row>
    <row r="805" ht="12.75">
      <c r="C805" s="92"/>
    </row>
    <row r="806" ht="12.75">
      <c r="C806" s="92"/>
    </row>
    <row r="807" ht="12.75">
      <c r="C807" s="92"/>
    </row>
    <row r="808" ht="12.75">
      <c r="C808" s="92"/>
    </row>
    <row r="809" ht="12.75">
      <c r="C809" s="92"/>
    </row>
    <row r="810" ht="12.75">
      <c r="C810" s="92"/>
    </row>
    <row r="811" ht="12.75">
      <c r="C811" s="92"/>
    </row>
    <row r="812" ht="12.75">
      <c r="C812" s="92"/>
    </row>
    <row r="813" ht="12.75">
      <c r="C813" s="92"/>
    </row>
    <row r="814" ht="12.75">
      <c r="C814" s="92"/>
    </row>
    <row r="815" ht="12.75">
      <c r="C815" s="92"/>
    </row>
    <row r="816" ht="12.75">
      <c r="C816" s="92"/>
    </row>
    <row r="817" ht="12.75">
      <c r="C817" s="92"/>
    </row>
    <row r="818" ht="12.75">
      <c r="C818" s="92"/>
    </row>
    <row r="819" ht="12.75">
      <c r="C819" s="92"/>
    </row>
    <row r="820" ht="12.75">
      <c r="C820" s="92"/>
    </row>
    <row r="821" ht="12.75">
      <c r="C821" s="92"/>
    </row>
    <row r="822" ht="12.75">
      <c r="C822" s="92"/>
    </row>
    <row r="823" ht="12.75">
      <c r="C823" s="92"/>
    </row>
    <row r="824" ht="12.75">
      <c r="C824" s="92"/>
    </row>
    <row r="825" ht="12.75">
      <c r="C825" s="92"/>
    </row>
    <row r="826" ht="12.75">
      <c r="C826" s="92"/>
    </row>
    <row r="827" ht="12.75">
      <c r="C827" s="92"/>
    </row>
    <row r="828" ht="12.75">
      <c r="C828" s="92"/>
    </row>
    <row r="829" ht="12.75">
      <c r="C829" s="92"/>
    </row>
    <row r="830" ht="12.75">
      <c r="C830" s="92"/>
    </row>
    <row r="831" ht="12.75">
      <c r="C831" s="92"/>
    </row>
    <row r="832" ht="12.75">
      <c r="C832" s="92"/>
    </row>
    <row r="833" ht="12.75">
      <c r="C833" s="92"/>
    </row>
    <row r="834" ht="12.75">
      <c r="C834" s="92"/>
    </row>
    <row r="835" ht="12.75">
      <c r="C835" s="92"/>
    </row>
    <row r="836" ht="12.75">
      <c r="C836" s="92"/>
    </row>
    <row r="837" ht="12.75">
      <c r="C837" s="92"/>
    </row>
    <row r="838" ht="12.75">
      <c r="C838" s="92"/>
    </row>
    <row r="839" ht="12.75">
      <c r="C839" s="92"/>
    </row>
    <row r="840" ht="12.75">
      <c r="C840" s="92"/>
    </row>
    <row r="841" ht="12.75">
      <c r="C841" s="92"/>
    </row>
    <row r="842" ht="12.75">
      <c r="C842" s="92"/>
    </row>
    <row r="843" ht="12.75">
      <c r="C843" s="92"/>
    </row>
    <row r="844" ht="12.75">
      <c r="C844" s="92"/>
    </row>
    <row r="845" ht="12.75">
      <c r="C845" s="92"/>
    </row>
    <row r="846" ht="12.75">
      <c r="C846" s="92"/>
    </row>
    <row r="847" ht="12.75">
      <c r="C847" s="92"/>
    </row>
    <row r="848" ht="12.75">
      <c r="C848" s="92"/>
    </row>
    <row r="849" ht="12.75">
      <c r="C849" s="92"/>
    </row>
    <row r="850" ht="12.75">
      <c r="C850" s="92"/>
    </row>
    <row r="851" ht="12.75">
      <c r="C851" s="92"/>
    </row>
    <row r="852" ht="12.75">
      <c r="C852" s="92"/>
    </row>
    <row r="853" ht="12.75">
      <c r="C853" s="92"/>
    </row>
    <row r="854" ht="12.75">
      <c r="C854" s="92"/>
    </row>
    <row r="855" ht="12.75">
      <c r="C855" s="92"/>
    </row>
    <row r="856" ht="12.75">
      <c r="C856" s="92"/>
    </row>
    <row r="857" ht="12.75">
      <c r="C857" s="92"/>
    </row>
    <row r="858" ht="12.75">
      <c r="C858" s="92"/>
    </row>
    <row r="859" ht="12.75">
      <c r="C859" s="92"/>
    </row>
    <row r="860" ht="12.75">
      <c r="C860" s="92"/>
    </row>
    <row r="861" ht="12.75">
      <c r="C861" s="92"/>
    </row>
    <row r="862" ht="12.75">
      <c r="C862" s="92"/>
    </row>
    <row r="863" ht="12.75">
      <c r="C863" s="92"/>
    </row>
    <row r="864" ht="12.75">
      <c r="C864" s="92"/>
    </row>
    <row r="865" ht="12.75">
      <c r="C865" s="92"/>
    </row>
    <row r="866" ht="12.75">
      <c r="C866" s="92"/>
    </row>
    <row r="867" ht="12.75">
      <c r="C867" s="92"/>
    </row>
    <row r="868" ht="12.75">
      <c r="C868" s="92"/>
    </row>
    <row r="869" ht="12.75">
      <c r="C869" s="92"/>
    </row>
    <row r="870" ht="12.75">
      <c r="C870" s="92"/>
    </row>
    <row r="871" ht="12.75">
      <c r="C871" s="92"/>
    </row>
    <row r="872" ht="12.75">
      <c r="C872" s="92"/>
    </row>
    <row r="873" ht="12.75">
      <c r="C873" s="92"/>
    </row>
    <row r="874" ht="12.75">
      <c r="C874" s="92"/>
    </row>
    <row r="875" ht="12.75">
      <c r="C875" s="92"/>
    </row>
    <row r="876" ht="12.75">
      <c r="C876" s="92"/>
    </row>
    <row r="877" ht="12.75">
      <c r="C877" s="92"/>
    </row>
    <row r="878" ht="12.75">
      <c r="C878" s="92"/>
    </row>
    <row r="879" ht="12.75">
      <c r="C879" s="92"/>
    </row>
    <row r="880" ht="12.75">
      <c r="C880" s="92"/>
    </row>
    <row r="881" ht="12.75">
      <c r="C881" s="92"/>
    </row>
    <row r="882" ht="12.75">
      <c r="C882" s="92"/>
    </row>
    <row r="883" ht="12.75">
      <c r="C883" s="92"/>
    </row>
    <row r="884" ht="12.75">
      <c r="C884" s="92"/>
    </row>
    <row r="885" ht="12.75">
      <c r="C885" s="92"/>
    </row>
    <row r="886" ht="12.75">
      <c r="C886" s="92"/>
    </row>
    <row r="887" ht="12.75">
      <c r="C887" s="92"/>
    </row>
    <row r="888" ht="12.75">
      <c r="C888" s="92"/>
    </row>
    <row r="889" ht="12.75">
      <c r="C889" s="92"/>
    </row>
    <row r="890" ht="12.75">
      <c r="C890" s="92"/>
    </row>
    <row r="891" ht="12.75">
      <c r="C891" s="92"/>
    </row>
    <row r="892" ht="12.75">
      <c r="C892" s="92"/>
    </row>
    <row r="893" ht="12.75">
      <c r="C893" s="92"/>
    </row>
    <row r="894" ht="12.75">
      <c r="C894" s="92"/>
    </row>
    <row r="895" ht="12.75">
      <c r="C895" s="92"/>
    </row>
    <row r="896" ht="12.75">
      <c r="C896" s="92"/>
    </row>
    <row r="897" ht="12.75">
      <c r="C897" s="92"/>
    </row>
    <row r="898" ht="12.75">
      <c r="C898" s="92"/>
    </row>
    <row r="899" ht="12.75">
      <c r="C899" s="92"/>
    </row>
    <row r="900" ht="12.75">
      <c r="C900" s="92"/>
    </row>
    <row r="901" ht="12.75">
      <c r="C901" s="92"/>
    </row>
    <row r="902" ht="12.75">
      <c r="C902" s="92"/>
    </row>
    <row r="903" ht="12.75">
      <c r="C903" s="92"/>
    </row>
    <row r="904" ht="12.75">
      <c r="C904" s="92"/>
    </row>
    <row r="905" ht="12.75">
      <c r="C905" s="92"/>
    </row>
    <row r="906" ht="12.75">
      <c r="C906" s="92"/>
    </row>
    <row r="907" ht="12.75">
      <c r="C907" s="92"/>
    </row>
    <row r="908" ht="12.75">
      <c r="C908" s="92"/>
    </row>
    <row r="909" ht="12.75">
      <c r="C909" s="92"/>
    </row>
    <row r="910" ht="12.75">
      <c r="C910" s="92"/>
    </row>
    <row r="911" ht="12.75">
      <c r="C911" s="92"/>
    </row>
    <row r="912" ht="12.75">
      <c r="C912" s="92"/>
    </row>
    <row r="913" ht="12.75">
      <c r="C913" s="92"/>
    </row>
    <row r="914" ht="12.75">
      <c r="C914" s="92"/>
    </row>
    <row r="915" ht="12.75">
      <c r="C915" s="92"/>
    </row>
    <row r="916" ht="12.75">
      <c r="C916" s="92"/>
    </row>
    <row r="917" ht="12.75">
      <c r="C917" s="92"/>
    </row>
    <row r="918" ht="12.75">
      <c r="C918" s="92"/>
    </row>
    <row r="919" ht="12.75">
      <c r="C919" s="92"/>
    </row>
    <row r="920" ht="12.75">
      <c r="C920" s="92"/>
    </row>
    <row r="921" ht="12.75">
      <c r="C921" s="92"/>
    </row>
    <row r="922" ht="12.75">
      <c r="C922" s="92"/>
    </row>
    <row r="923" ht="12.75">
      <c r="C923" s="92"/>
    </row>
    <row r="924" ht="12.75">
      <c r="C924" s="92"/>
    </row>
    <row r="925" ht="12.75">
      <c r="C925" s="92"/>
    </row>
    <row r="926" ht="12.75">
      <c r="C926" s="92"/>
    </row>
    <row r="927" ht="12.75">
      <c r="C927" s="92"/>
    </row>
    <row r="928" ht="12.75">
      <c r="C928" s="92"/>
    </row>
    <row r="929" ht="12.75">
      <c r="C929" s="92"/>
    </row>
    <row r="930" ht="12.75">
      <c r="C930" s="92"/>
    </row>
    <row r="931" ht="12.75">
      <c r="C931" s="92"/>
    </row>
    <row r="932" ht="12.75">
      <c r="C932" s="92"/>
    </row>
    <row r="933" ht="12.75">
      <c r="C933" s="92"/>
    </row>
    <row r="934" ht="12.75">
      <c r="C934" s="92"/>
    </row>
    <row r="935" ht="12.75">
      <c r="C935" s="92"/>
    </row>
    <row r="936" ht="12.75">
      <c r="C936" s="92"/>
    </row>
    <row r="937" ht="12.75">
      <c r="C937" s="92"/>
    </row>
    <row r="938" ht="12.75">
      <c r="C938" s="92"/>
    </row>
    <row r="939" ht="12.75">
      <c r="C939" s="92"/>
    </row>
    <row r="940" ht="12.75">
      <c r="C940" s="92"/>
    </row>
    <row r="941" ht="12.75">
      <c r="C941" s="92"/>
    </row>
    <row r="942" ht="12.75">
      <c r="C942" s="92"/>
    </row>
    <row r="943" ht="12.75">
      <c r="C943" s="92"/>
    </row>
    <row r="944" ht="12.75">
      <c r="C944" s="92"/>
    </row>
    <row r="945" ht="12.75">
      <c r="C945" s="92"/>
    </row>
    <row r="946" ht="12.75">
      <c r="C946" s="92"/>
    </row>
    <row r="947" ht="12.75">
      <c r="C947" s="92"/>
    </row>
    <row r="948" ht="12.75">
      <c r="C948" s="92"/>
    </row>
    <row r="949" ht="12.75">
      <c r="C949" s="92"/>
    </row>
    <row r="950" ht="12.75">
      <c r="C950" s="92"/>
    </row>
    <row r="951" ht="12.75">
      <c r="C951" s="92"/>
    </row>
    <row r="952" ht="12.75">
      <c r="C952" s="92"/>
    </row>
    <row r="953" ht="12.75">
      <c r="C953" s="92"/>
    </row>
    <row r="954" ht="12.75">
      <c r="C954" s="92"/>
    </row>
    <row r="955" ht="12.75">
      <c r="C955" s="92"/>
    </row>
    <row r="956" ht="12.75">
      <c r="C956" s="92"/>
    </row>
    <row r="957" ht="12.75">
      <c r="C957" s="92"/>
    </row>
    <row r="958" ht="12.75">
      <c r="C958" s="92"/>
    </row>
    <row r="959" ht="12.75">
      <c r="C959" s="92"/>
    </row>
    <row r="960" ht="12.75">
      <c r="C960" s="92"/>
    </row>
    <row r="961" ht="12.75">
      <c r="C961" s="92"/>
    </row>
    <row r="962" ht="12.75">
      <c r="C962" s="92"/>
    </row>
    <row r="963" ht="12.75">
      <c r="C963" s="92"/>
    </row>
    <row r="964" ht="12.75">
      <c r="C964" s="92"/>
    </row>
    <row r="965" ht="12.75">
      <c r="C965" s="92"/>
    </row>
    <row r="966" ht="12.75">
      <c r="C966" s="92"/>
    </row>
    <row r="967" ht="12.75">
      <c r="C967" s="92"/>
    </row>
    <row r="968" ht="12.75">
      <c r="C968" s="92"/>
    </row>
    <row r="969" ht="12.75">
      <c r="C969" s="92"/>
    </row>
    <row r="970" ht="12.75">
      <c r="C970" s="92"/>
    </row>
    <row r="971" ht="12.75">
      <c r="C971" s="92"/>
    </row>
    <row r="972" ht="12.75">
      <c r="C972" s="92"/>
    </row>
    <row r="973" ht="12.75">
      <c r="C973" s="92"/>
    </row>
    <row r="974" ht="12.75">
      <c r="C974" s="92"/>
    </row>
    <row r="975" ht="12.75">
      <c r="C975" s="92"/>
    </row>
    <row r="976" ht="12.75">
      <c r="C976" s="92"/>
    </row>
    <row r="977" ht="12.75">
      <c r="C977" s="92"/>
    </row>
    <row r="978" ht="12.75">
      <c r="C978" s="92"/>
    </row>
    <row r="979" ht="12.75">
      <c r="C979" s="92"/>
    </row>
    <row r="980" ht="12.75">
      <c r="C980" s="92"/>
    </row>
    <row r="981" ht="12.75">
      <c r="C981" s="92"/>
    </row>
    <row r="982" ht="12.75">
      <c r="C982" s="92"/>
    </row>
    <row r="983" ht="12.75">
      <c r="C983" s="92"/>
    </row>
    <row r="984" ht="12.75">
      <c r="C984" s="92"/>
    </row>
    <row r="985" ht="12.75">
      <c r="C985" s="92"/>
    </row>
    <row r="986" ht="12.75">
      <c r="C986" s="92"/>
    </row>
    <row r="987" ht="12.75">
      <c r="C987" s="92"/>
    </row>
    <row r="988" ht="12.75">
      <c r="C988" s="92"/>
    </row>
    <row r="989" ht="12.75">
      <c r="C989" s="92"/>
    </row>
    <row r="990" ht="12.75">
      <c r="C990" s="92"/>
    </row>
    <row r="991" ht="12.75">
      <c r="C991" s="92"/>
    </row>
    <row r="992" ht="12.75">
      <c r="C992" s="92"/>
    </row>
    <row r="993" ht="12.75">
      <c r="C993" s="92"/>
    </row>
    <row r="994" ht="12.75">
      <c r="C994" s="92"/>
    </row>
    <row r="995" ht="12.75">
      <c r="C995" s="92"/>
    </row>
    <row r="996" ht="12.75">
      <c r="C996" s="92"/>
    </row>
    <row r="997" ht="12.75">
      <c r="C997" s="92"/>
    </row>
    <row r="998" ht="12.75">
      <c r="C998" s="92"/>
    </row>
    <row r="999" ht="12.75">
      <c r="C999" s="92"/>
    </row>
    <row r="1000" ht="12.75">
      <c r="C1000" s="92"/>
    </row>
    <row r="1001" ht="12.75">
      <c r="C1001" s="92"/>
    </row>
    <row r="1002" ht="12.75">
      <c r="C1002" s="92"/>
    </row>
    <row r="1003" ht="12.75">
      <c r="C1003" s="92"/>
    </row>
    <row r="1004" ht="12.75">
      <c r="C1004" s="92"/>
    </row>
    <row r="1005" ht="12.75">
      <c r="C1005" s="92"/>
    </row>
    <row r="1006" ht="12.75">
      <c r="C1006" s="92"/>
    </row>
    <row r="1007" ht="12.75">
      <c r="C1007" s="92"/>
    </row>
    <row r="1008" ht="12.75">
      <c r="C1008" s="92"/>
    </row>
    <row r="1009" ht="12.75">
      <c r="C1009" s="92"/>
    </row>
    <row r="1010" ht="12.75">
      <c r="C1010" s="92"/>
    </row>
    <row r="1011" ht="12.75">
      <c r="C1011" s="92"/>
    </row>
    <row r="1012" ht="12.75">
      <c r="C1012" s="92"/>
    </row>
    <row r="1013" ht="12.75">
      <c r="C1013" s="92"/>
    </row>
    <row r="1014" ht="12.75">
      <c r="C1014" s="92"/>
    </row>
    <row r="1015" ht="12.75">
      <c r="C1015" s="92"/>
    </row>
    <row r="1016" ht="12.75">
      <c r="C1016" s="92"/>
    </row>
    <row r="1017" ht="12.75">
      <c r="C1017" s="92"/>
    </row>
    <row r="1018" ht="12.75">
      <c r="C1018" s="92"/>
    </row>
    <row r="1019" ht="12.75">
      <c r="C1019" s="92"/>
    </row>
    <row r="1020" ht="12.75">
      <c r="C1020" s="92"/>
    </row>
    <row r="1021" ht="12.75">
      <c r="C1021" s="92"/>
    </row>
    <row r="1022" ht="12.75">
      <c r="C1022" s="92"/>
    </row>
    <row r="1023" ht="12.75">
      <c r="C1023" s="92"/>
    </row>
    <row r="1024" ht="12.75">
      <c r="C1024" s="92"/>
    </row>
    <row r="1025" ht="12.75">
      <c r="C1025" s="92"/>
    </row>
    <row r="1026" ht="12.75">
      <c r="C1026" s="92"/>
    </row>
    <row r="1027" ht="12.75">
      <c r="C1027" s="92"/>
    </row>
    <row r="1028" ht="12.75">
      <c r="C1028" s="92"/>
    </row>
    <row r="1029" ht="12.75">
      <c r="C1029" s="92"/>
    </row>
    <row r="1030" ht="12.75">
      <c r="C1030" s="92"/>
    </row>
    <row r="1031" ht="12.75">
      <c r="C1031" s="92"/>
    </row>
    <row r="1032" ht="12.75">
      <c r="C1032" s="92"/>
    </row>
    <row r="1033" ht="12.75">
      <c r="C1033" s="92"/>
    </row>
    <row r="1034" ht="12.75">
      <c r="C1034" s="92"/>
    </row>
    <row r="1035" ht="12.75">
      <c r="C1035" s="92"/>
    </row>
    <row r="1036" ht="12.75">
      <c r="C1036" s="92"/>
    </row>
    <row r="1037" ht="12.75">
      <c r="C1037" s="92"/>
    </row>
    <row r="1038" ht="12.75">
      <c r="C1038" s="92"/>
    </row>
    <row r="1039" ht="12.75">
      <c r="C1039" s="92"/>
    </row>
    <row r="1040" ht="12.75">
      <c r="C1040" s="92"/>
    </row>
    <row r="1041" ht="12.75">
      <c r="C1041" s="92"/>
    </row>
    <row r="1042" ht="12.75">
      <c r="C1042" s="92"/>
    </row>
    <row r="1043" ht="12.75">
      <c r="C1043" s="92"/>
    </row>
    <row r="1044" ht="12.75">
      <c r="C1044" s="92"/>
    </row>
    <row r="1045" ht="12.75">
      <c r="C1045" s="92"/>
    </row>
    <row r="1046" ht="12.75">
      <c r="C1046" s="92"/>
    </row>
    <row r="1047" ht="12.75">
      <c r="C1047" s="92"/>
    </row>
    <row r="1048" ht="12.75">
      <c r="C1048" s="92"/>
    </row>
    <row r="1049" ht="12.75">
      <c r="C1049" s="92"/>
    </row>
    <row r="1050" ht="12.75">
      <c r="C1050" s="92"/>
    </row>
    <row r="1051" ht="12.75">
      <c r="C1051" s="92"/>
    </row>
    <row r="1052" ht="12.75">
      <c r="C1052" s="92"/>
    </row>
    <row r="1053" ht="12.75">
      <c r="C1053" s="92"/>
    </row>
    <row r="1054" ht="12.75">
      <c r="C1054" s="92"/>
    </row>
    <row r="1055" ht="12.75">
      <c r="C1055" s="92"/>
    </row>
    <row r="1056" ht="12.75">
      <c r="C1056" s="92"/>
    </row>
    <row r="1057" ht="12.75">
      <c r="C1057" s="92"/>
    </row>
    <row r="1058" ht="12.75">
      <c r="C1058" s="92"/>
    </row>
    <row r="1059" ht="12.75">
      <c r="C1059" s="92"/>
    </row>
    <row r="1060" ht="12.75">
      <c r="C1060" s="92"/>
    </row>
    <row r="1061" ht="12.75">
      <c r="C1061" s="92"/>
    </row>
    <row r="1062" ht="12.75">
      <c r="C1062" s="92"/>
    </row>
    <row r="1063" ht="12.75">
      <c r="C1063" s="92"/>
    </row>
    <row r="1064" ht="12.75">
      <c r="C1064" s="92"/>
    </row>
    <row r="1065" ht="12.75">
      <c r="C1065" s="92"/>
    </row>
    <row r="1066" ht="12.75">
      <c r="C1066" s="92"/>
    </row>
    <row r="1067" ht="12.75">
      <c r="C1067" s="92"/>
    </row>
    <row r="1068" ht="12.75">
      <c r="C1068" s="92"/>
    </row>
    <row r="1069" ht="12.75">
      <c r="C1069" s="92"/>
    </row>
    <row r="1070" ht="12.75">
      <c r="C1070" s="92"/>
    </row>
    <row r="1071" ht="12.75">
      <c r="C1071" s="92"/>
    </row>
    <row r="1072" ht="12.75">
      <c r="C1072" s="92"/>
    </row>
    <row r="1073" ht="12.75">
      <c r="C1073" s="92"/>
    </row>
    <row r="1074" ht="12.75">
      <c r="C1074" s="92"/>
    </row>
    <row r="1075" ht="12.75">
      <c r="C1075" s="92"/>
    </row>
    <row r="1076" ht="12.75">
      <c r="C1076" s="92"/>
    </row>
    <row r="1077" ht="12.75">
      <c r="C1077" s="92"/>
    </row>
    <row r="1078" ht="12.75">
      <c r="C1078" s="92"/>
    </row>
    <row r="1079" ht="12.75">
      <c r="C1079" s="92"/>
    </row>
    <row r="1080" ht="12.75">
      <c r="C1080" s="92"/>
    </row>
    <row r="1081" ht="12.75">
      <c r="C1081" s="92"/>
    </row>
    <row r="1082" ht="12.75">
      <c r="C1082" s="92"/>
    </row>
    <row r="1083" ht="12.75">
      <c r="C1083" s="92"/>
    </row>
    <row r="1084" ht="12.75">
      <c r="C1084" s="92"/>
    </row>
    <row r="1085" ht="12.75">
      <c r="C1085" s="92"/>
    </row>
    <row r="1086" ht="12.75">
      <c r="C1086" s="92"/>
    </row>
    <row r="1087" ht="12.75">
      <c r="C1087" s="92"/>
    </row>
    <row r="1088" ht="12.75">
      <c r="C1088" s="92"/>
    </row>
    <row r="1089" ht="12.75">
      <c r="C1089" s="92"/>
    </row>
    <row r="1090" ht="12.75">
      <c r="C1090" s="92"/>
    </row>
    <row r="1091" ht="12.75">
      <c r="C1091" s="92"/>
    </row>
    <row r="1092" ht="12.75">
      <c r="C1092" s="92"/>
    </row>
    <row r="1093" ht="12.75">
      <c r="C1093" s="92"/>
    </row>
    <row r="1094" ht="12.75">
      <c r="C1094" s="92"/>
    </row>
    <row r="1095" ht="12.75">
      <c r="C1095" s="92"/>
    </row>
    <row r="1096" ht="12.75">
      <c r="C1096" s="92"/>
    </row>
    <row r="1097" ht="12.75">
      <c r="C1097" s="92"/>
    </row>
    <row r="1098" ht="12.75">
      <c r="C1098" s="92"/>
    </row>
    <row r="1099" ht="12.75">
      <c r="C1099" s="92"/>
    </row>
    <row r="1100" ht="12.75">
      <c r="C1100" s="92"/>
    </row>
    <row r="1101" ht="12.75">
      <c r="C1101" s="92"/>
    </row>
    <row r="1102" ht="12.75">
      <c r="C1102" s="92"/>
    </row>
    <row r="1103" ht="12.75">
      <c r="C1103" s="92"/>
    </row>
    <row r="1104" ht="12.75">
      <c r="C1104" s="92"/>
    </row>
    <row r="1105" ht="12.75">
      <c r="C1105" s="92"/>
    </row>
    <row r="1106" ht="12.75">
      <c r="C1106" s="92"/>
    </row>
    <row r="1107" ht="12.75">
      <c r="C1107" s="92"/>
    </row>
    <row r="1108" ht="12.75">
      <c r="C1108" s="92"/>
    </row>
    <row r="1109" ht="12.75">
      <c r="C1109" s="92"/>
    </row>
    <row r="1110" ht="12.75">
      <c r="C1110" s="92"/>
    </row>
    <row r="1111" ht="12.75">
      <c r="C1111" s="92"/>
    </row>
    <row r="1112" ht="12.75">
      <c r="C1112" s="92"/>
    </row>
    <row r="1113" ht="12.75">
      <c r="C1113" s="92"/>
    </row>
    <row r="1114" ht="12.75">
      <c r="C1114" s="92"/>
    </row>
    <row r="1115" ht="12.75">
      <c r="C1115" s="92"/>
    </row>
    <row r="1116" ht="12.75">
      <c r="C1116" s="92"/>
    </row>
    <row r="1117" ht="12.75">
      <c r="C1117" s="92"/>
    </row>
    <row r="1118" ht="12.75">
      <c r="C1118" s="92"/>
    </row>
    <row r="1119" ht="12.75">
      <c r="C1119" s="92"/>
    </row>
    <row r="1120" ht="12.75">
      <c r="C1120" s="92"/>
    </row>
    <row r="1121" ht="12.75">
      <c r="C1121" s="92"/>
    </row>
    <row r="1122" ht="12.75">
      <c r="C1122" s="92"/>
    </row>
    <row r="1123" ht="12.75">
      <c r="C1123" s="92"/>
    </row>
    <row r="1124" ht="12.75">
      <c r="C1124" s="92"/>
    </row>
    <row r="1125" ht="12.75">
      <c r="C1125" s="92"/>
    </row>
    <row r="1126" ht="12.75">
      <c r="C1126" s="92"/>
    </row>
    <row r="1127" ht="12.75">
      <c r="C1127" s="92"/>
    </row>
    <row r="1128" ht="12.75">
      <c r="C1128" s="92"/>
    </row>
    <row r="1129" ht="12.75">
      <c r="C1129" s="92"/>
    </row>
    <row r="1130" ht="12.75">
      <c r="C1130" s="92"/>
    </row>
    <row r="1131" ht="12.75">
      <c r="C1131" s="92"/>
    </row>
    <row r="1132" ht="12.75">
      <c r="C1132" s="92"/>
    </row>
    <row r="1133" ht="12.75">
      <c r="C1133" s="92"/>
    </row>
    <row r="1134" ht="12.75">
      <c r="C1134" s="92"/>
    </row>
    <row r="1135" ht="12.75">
      <c r="C1135" s="92"/>
    </row>
    <row r="1136" ht="12.75">
      <c r="C1136" s="92"/>
    </row>
    <row r="1137" ht="12.75">
      <c r="C1137" s="92"/>
    </row>
    <row r="1138" ht="12.75">
      <c r="C1138" s="92"/>
    </row>
    <row r="1139" ht="12.75">
      <c r="C1139" s="9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4"/>
  <sheetViews>
    <sheetView tabSelected="1" zoomScalePageLayoutView="0" workbookViewId="0" topLeftCell="A1">
      <selection activeCell="DL38" sqref="DL38"/>
    </sheetView>
  </sheetViews>
  <sheetFormatPr defaultColWidth="11.421875" defaultRowHeight="12.75"/>
  <cols>
    <col min="1" max="1" width="60.28125" style="89" customWidth="1"/>
    <col min="2" max="16384" width="11.421875" style="89" customWidth="1"/>
  </cols>
  <sheetData>
    <row r="1" spans="1:99" s="99" customFormat="1" ht="26.25" customHeight="1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</row>
    <row r="2" spans="1:99" s="99" customFormat="1" ht="12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</row>
    <row r="3" spans="1:2" s="99" customFormat="1" ht="12.75">
      <c r="A3" s="102" t="s">
        <v>35</v>
      </c>
      <c r="B3" s="103" t="s">
        <v>37</v>
      </c>
    </row>
    <row r="4" spans="1:2" s="99" customFormat="1" ht="25.5">
      <c r="A4" s="102" t="s">
        <v>36</v>
      </c>
      <c r="B4" s="118" t="s">
        <v>38</v>
      </c>
    </row>
    <row r="5" spans="1:99" s="99" customFormat="1" ht="12.7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</row>
    <row r="6" spans="1:99" s="99" customFormat="1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</row>
    <row r="7" spans="1:99" s="99" customFormat="1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</row>
    <row r="8" spans="1:99" s="99" customFormat="1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</row>
    <row r="9" spans="1:99" s="99" customFormat="1" ht="13.5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</row>
    <row r="10" spans="1:187" s="99" customFormat="1" ht="12.75">
      <c r="A10" s="106" t="s">
        <v>31</v>
      </c>
      <c r="B10" s="107"/>
      <c r="C10" s="108"/>
      <c r="D10" s="107"/>
      <c r="E10" s="108"/>
      <c r="F10" s="107"/>
      <c r="G10" s="108"/>
      <c r="H10" s="107"/>
      <c r="I10" s="108"/>
      <c r="J10" s="107"/>
      <c r="K10" s="108"/>
      <c r="L10" s="107"/>
      <c r="M10" s="108"/>
      <c r="N10" s="107"/>
      <c r="O10" s="108"/>
      <c r="P10" s="107"/>
      <c r="Q10" s="108"/>
      <c r="R10" s="107"/>
      <c r="S10" s="108"/>
      <c r="T10" s="107"/>
      <c r="U10" s="108"/>
      <c r="V10" s="107"/>
      <c r="W10" s="108"/>
      <c r="X10" s="107"/>
      <c r="Y10" s="108"/>
      <c r="Z10" s="107"/>
      <c r="AA10" s="108"/>
      <c r="AB10" s="107"/>
      <c r="AC10" s="108"/>
      <c r="AD10" s="107"/>
      <c r="AE10" s="108"/>
      <c r="AF10" s="107"/>
      <c r="AG10" s="108"/>
      <c r="AH10" s="107"/>
      <c r="AI10" s="108"/>
      <c r="AJ10" s="107"/>
      <c r="AK10" s="108"/>
      <c r="AL10" s="107"/>
      <c r="AM10" s="108"/>
      <c r="AN10" s="107"/>
      <c r="AO10" s="108"/>
      <c r="AP10" s="107"/>
      <c r="AQ10" s="108"/>
      <c r="AR10" s="107"/>
      <c r="AS10" s="108"/>
      <c r="AT10" s="107"/>
      <c r="AU10" s="108"/>
      <c r="AV10" s="107"/>
      <c r="AW10" s="108"/>
      <c r="AX10" s="107"/>
      <c r="AY10" s="108"/>
      <c r="AZ10" s="107"/>
      <c r="BA10" s="108"/>
      <c r="BB10" s="107"/>
      <c r="BC10" s="108"/>
      <c r="BD10" s="107"/>
      <c r="BE10" s="108"/>
      <c r="BF10" s="107"/>
      <c r="BG10" s="108"/>
      <c r="BH10" s="107"/>
      <c r="BI10" s="108"/>
      <c r="BJ10" s="107"/>
      <c r="BK10" s="108"/>
      <c r="BL10" s="107"/>
      <c r="BM10" s="108"/>
      <c r="BN10" s="107"/>
      <c r="BO10" s="108"/>
      <c r="BP10" s="107"/>
      <c r="BQ10" s="108"/>
      <c r="BR10" s="107"/>
      <c r="BS10" s="108"/>
      <c r="BT10" s="107"/>
      <c r="BU10" s="108"/>
      <c r="BV10" s="107"/>
      <c r="BW10" s="108"/>
      <c r="BX10" s="107"/>
      <c r="BY10" s="108"/>
      <c r="BZ10" s="107"/>
      <c r="CA10" s="108"/>
      <c r="CB10" s="107"/>
      <c r="CC10" s="108"/>
      <c r="CD10" s="107"/>
      <c r="CE10" s="108"/>
      <c r="CF10" s="107"/>
      <c r="CG10" s="108"/>
      <c r="CH10" s="107"/>
      <c r="CI10" s="108"/>
      <c r="CJ10" s="107"/>
      <c r="CK10" s="108"/>
      <c r="CL10" s="107"/>
      <c r="CM10" s="108"/>
      <c r="CN10" s="107"/>
      <c r="CO10" s="108"/>
      <c r="CP10" s="107"/>
      <c r="CQ10" s="108"/>
      <c r="CR10" s="107"/>
      <c r="CS10" s="108"/>
      <c r="CT10" s="107"/>
      <c r="CU10" s="108"/>
      <c r="CV10" s="107"/>
      <c r="CW10" s="108"/>
      <c r="CX10" s="107"/>
      <c r="CY10" s="108"/>
      <c r="CZ10" s="107"/>
      <c r="DA10" s="108"/>
      <c r="DB10" s="107"/>
      <c r="DC10" s="108"/>
      <c r="DD10" s="107"/>
      <c r="DE10" s="108"/>
      <c r="DF10" s="107"/>
      <c r="DG10" s="108"/>
      <c r="DH10" s="107"/>
      <c r="DI10" s="108"/>
      <c r="DJ10" s="107"/>
      <c r="DK10" s="108"/>
      <c r="DL10" s="107"/>
      <c r="DM10" s="108"/>
      <c r="DN10" s="107"/>
      <c r="DO10" s="108"/>
      <c r="DP10" s="107"/>
      <c r="DQ10" s="108"/>
      <c r="DR10" s="107"/>
      <c r="DS10" s="108"/>
      <c r="DT10" s="107"/>
      <c r="DU10" s="108"/>
      <c r="DV10" s="107"/>
      <c r="DW10" s="108"/>
      <c r="DX10" s="107"/>
      <c r="DY10" s="108"/>
      <c r="DZ10" s="107"/>
      <c r="EA10" s="108"/>
      <c r="EB10" s="107"/>
      <c r="EC10" s="108"/>
      <c r="ED10" s="107"/>
      <c r="EE10" s="108"/>
      <c r="EF10" s="107"/>
      <c r="EG10" s="108"/>
      <c r="EH10" s="107"/>
      <c r="EI10" s="108"/>
      <c r="EJ10" s="107"/>
      <c r="EK10" s="108"/>
      <c r="EL10" s="107"/>
      <c r="EM10" s="108"/>
      <c r="EN10" s="107"/>
      <c r="EO10" s="108"/>
      <c r="EP10" s="107"/>
      <c r="EQ10" s="108"/>
      <c r="ER10" s="107"/>
      <c r="ES10" s="108"/>
      <c r="ET10" s="107"/>
      <c r="EU10" s="108"/>
      <c r="EV10" s="107"/>
      <c r="EW10" s="108"/>
      <c r="EX10" s="107"/>
      <c r="EY10" s="108"/>
      <c r="EZ10" s="107"/>
      <c r="FA10" s="108"/>
      <c r="FB10" s="107"/>
      <c r="FC10" s="108"/>
      <c r="FD10" s="107"/>
      <c r="FE10" s="108"/>
      <c r="FF10" s="107"/>
      <c r="FG10" s="108"/>
      <c r="FH10" s="107"/>
      <c r="FI10" s="108"/>
      <c r="FJ10" s="107"/>
      <c r="FK10" s="108"/>
      <c r="FL10" s="107"/>
      <c r="FM10" s="108"/>
      <c r="FN10" s="107"/>
      <c r="FO10" s="108"/>
      <c r="FP10" s="107"/>
      <c r="FQ10" s="108"/>
      <c r="FR10" s="107"/>
      <c r="FS10" s="108"/>
      <c r="FT10" s="107"/>
      <c r="FU10" s="108"/>
      <c r="FV10" s="107"/>
      <c r="FW10" s="108"/>
      <c r="FX10" s="107"/>
      <c r="FY10" s="108"/>
      <c r="FZ10" s="107"/>
      <c r="GA10" s="108"/>
      <c r="GB10" s="107"/>
      <c r="GC10" s="108"/>
      <c r="GD10" s="107"/>
      <c r="GE10" s="108"/>
    </row>
    <row r="11" spans="1:187" s="99" customFormat="1" ht="12.75">
      <c r="A11" s="109">
        <v>41547</v>
      </c>
      <c r="B11" s="110"/>
      <c r="C11" s="111"/>
      <c r="D11" s="110">
        <v>41456</v>
      </c>
      <c r="E11" s="111"/>
      <c r="F11" s="110">
        <v>41457</v>
      </c>
      <c r="G11" s="111"/>
      <c r="H11" s="110">
        <v>41458</v>
      </c>
      <c r="I11" s="111"/>
      <c r="J11" s="110">
        <v>41459</v>
      </c>
      <c r="K11" s="111"/>
      <c r="L11" s="110">
        <v>41460</v>
      </c>
      <c r="M11" s="111"/>
      <c r="N11" s="110">
        <v>41461</v>
      </c>
      <c r="O11" s="111"/>
      <c r="P11" s="110">
        <v>41462</v>
      </c>
      <c r="Q11" s="111"/>
      <c r="R11" s="110">
        <v>41463</v>
      </c>
      <c r="S11" s="111"/>
      <c r="T11" s="110">
        <v>41464</v>
      </c>
      <c r="U11" s="111"/>
      <c r="V11" s="110">
        <v>41465</v>
      </c>
      <c r="W11" s="111"/>
      <c r="X11" s="110">
        <v>41466</v>
      </c>
      <c r="Y11" s="111"/>
      <c r="Z11" s="110">
        <v>41467</v>
      </c>
      <c r="AA11" s="111"/>
      <c r="AB11" s="110">
        <v>41468</v>
      </c>
      <c r="AC11" s="111"/>
      <c r="AD11" s="110">
        <v>41469</v>
      </c>
      <c r="AE11" s="111"/>
      <c r="AF11" s="110">
        <v>41470</v>
      </c>
      <c r="AG11" s="111"/>
      <c r="AH11" s="110">
        <v>41471</v>
      </c>
      <c r="AI11" s="111"/>
      <c r="AJ11" s="110">
        <v>41472</v>
      </c>
      <c r="AK11" s="111"/>
      <c r="AL11" s="110">
        <v>41473</v>
      </c>
      <c r="AM11" s="111"/>
      <c r="AN11" s="110">
        <v>41474</v>
      </c>
      <c r="AO11" s="111"/>
      <c r="AP11" s="110">
        <v>41475</v>
      </c>
      <c r="AQ11" s="111"/>
      <c r="AR11" s="110">
        <v>41476</v>
      </c>
      <c r="AS11" s="111"/>
      <c r="AT11" s="110">
        <v>41477</v>
      </c>
      <c r="AU11" s="111"/>
      <c r="AV11" s="110">
        <v>41478</v>
      </c>
      <c r="AW11" s="111"/>
      <c r="AX11" s="110">
        <v>41479</v>
      </c>
      <c r="AY11" s="111"/>
      <c r="AZ11" s="110">
        <v>41480</v>
      </c>
      <c r="BA11" s="111"/>
      <c r="BB11" s="110">
        <v>41481</v>
      </c>
      <c r="BC11" s="111"/>
      <c r="BD11" s="110">
        <v>41482</v>
      </c>
      <c r="BE11" s="111"/>
      <c r="BF11" s="110">
        <v>41483</v>
      </c>
      <c r="BG11" s="111"/>
      <c r="BH11" s="110">
        <v>41484</v>
      </c>
      <c r="BI11" s="111"/>
      <c r="BJ11" s="110">
        <v>41485</v>
      </c>
      <c r="BK11" s="111"/>
      <c r="BL11" s="110">
        <v>41486</v>
      </c>
      <c r="BM11" s="111"/>
      <c r="BN11" s="110">
        <v>41487</v>
      </c>
      <c r="BO11" s="111"/>
      <c r="BP11" s="110">
        <v>41488</v>
      </c>
      <c r="BQ11" s="111"/>
      <c r="BR11" s="110">
        <v>41489</v>
      </c>
      <c r="BS11" s="111"/>
      <c r="BT11" s="110">
        <v>41490</v>
      </c>
      <c r="BU11" s="111"/>
      <c r="BV11" s="110">
        <v>41491</v>
      </c>
      <c r="BW11" s="111"/>
      <c r="BX11" s="110">
        <v>41492</v>
      </c>
      <c r="BY11" s="111"/>
      <c r="BZ11" s="110">
        <v>41493</v>
      </c>
      <c r="CA11" s="111"/>
      <c r="CB11" s="110">
        <v>41494</v>
      </c>
      <c r="CC11" s="111"/>
      <c r="CD11" s="110">
        <v>41495</v>
      </c>
      <c r="CE11" s="111"/>
      <c r="CF11" s="110">
        <v>41496</v>
      </c>
      <c r="CG11" s="111"/>
      <c r="CH11" s="110">
        <v>41497</v>
      </c>
      <c r="CI11" s="111"/>
      <c r="CJ11" s="110">
        <v>41498</v>
      </c>
      <c r="CK11" s="111"/>
      <c r="CL11" s="110">
        <v>41499</v>
      </c>
      <c r="CM11" s="111"/>
      <c r="CN11" s="110">
        <v>41500</v>
      </c>
      <c r="CO11" s="111"/>
      <c r="CP11" s="110">
        <v>41501</v>
      </c>
      <c r="CQ11" s="111"/>
      <c r="CR11" s="110">
        <v>41502</v>
      </c>
      <c r="CS11" s="111"/>
      <c r="CT11" s="110">
        <v>41503</v>
      </c>
      <c r="CU11" s="111"/>
      <c r="CV11" s="110">
        <v>41504</v>
      </c>
      <c r="CW11" s="111"/>
      <c r="CX11" s="110">
        <v>41505</v>
      </c>
      <c r="CY11" s="111"/>
      <c r="CZ11" s="110">
        <v>41506</v>
      </c>
      <c r="DA11" s="111"/>
      <c r="DB11" s="110">
        <v>41507</v>
      </c>
      <c r="DC11" s="111"/>
      <c r="DD11" s="110">
        <v>41508</v>
      </c>
      <c r="DE11" s="111"/>
      <c r="DF11" s="110">
        <v>41509</v>
      </c>
      <c r="DG11" s="111"/>
      <c r="DH11" s="110">
        <v>41510</v>
      </c>
      <c r="DI11" s="111"/>
      <c r="DJ11" s="110">
        <v>41511</v>
      </c>
      <c r="DK11" s="111"/>
      <c r="DL11" s="110">
        <v>41512</v>
      </c>
      <c r="DM11" s="111"/>
      <c r="DN11" s="110">
        <v>41513</v>
      </c>
      <c r="DO11" s="111"/>
      <c r="DP11" s="110">
        <v>41514</v>
      </c>
      <c r="DQ11" s="111"/>
      <c r="DR11" s="110">
        <v>41515</v>
      </c>
      <c r="DS11" s="111"/>
      <c r="DT11" s="110">
        <v>41516</v>
      </c>
      <c r="DU11" s="111"/>
      <c r="DV11" s="110">
        <v>41517</v>
      </c>
      <c r="DW11" s="111"/>
      <c r="DX11" s="110">
        <v>41518</v>
      </c>
      <c r="DY11" s="111"/>
      <c r="DZ11" s="110">
        <v>41519</v>
      </c>
      <c r="EA11" s="111"/>
      <c r="EB11" s="110">
        <v>41520</v>
      </c>
      <c r="EC11" s="111"/>
      <c r="ED11" s="110">
        <v>41521</v>
      </c>
      <c r="EE11" s="111"/>
      <c r="EF11" s="110">
        <v>41522</v>
      </c>
      <c r="EG11" s="111"/>
      <c r="EH11" s="110">
        <v>41523</v>
      </c>
      <c r="EI11" s="111"/>
      <c r="EJ11" s="110">
        <v>41524</v>
      </c>
      <c r="EK11" s="111"/>
      <c r="EL11" s="110">
        <v>41525</v>
      </c>
      <c r="EM11" s="111"/>
      <c r="EN11" s="110">
        <v>41526</v>
      </c>
      <c r="EO11" s="111"/>
      <c r="EP11" s="110">
        <v>41527</v>
      </c>
      <c r="EQ11" s="111"/>
      <c r="ER11" s="110">
        <v>41528</v>
      </c>
      <c r="ES11" s="111"/>
      <c r="ET11" s="110">
        <v>41529</v>
      </c>
      <c r="EU11" s="111"/>
      <c r="EV11" s="110">
        <v>41530</v>
      </c>
      <c r="EW11" s="111"/>
      <c r="EX11" s="110">
        <v>41531</v>
      </c>
      <c r="EY11" s="111"/>
      <c r="EZ11" s="110">
        <v>41532</v>
      </c>
      <c r="FA11" s="111"/>
      <c r="FB11" s="110">
        <v>41533</v>
      </c>
      <c r="FC11" s="111"/>
      <c r="FD11" s="110">
        <v>41534</v>
      </c>
      <c r="FE11" s="111"/>
      <c r="FF11" s="110">
        <v>41535</v>
      </c>
      <c r="FG11" s="111"/>
      <c r="FH11" s="110">
        <v>41536</v>
      </c>
      <c r="FI11" s="111"/>
      <c r="FJ11" s="110">
        <v>41537</v>
      </c>
      <c r="FK11" s="111"/>
      <c r="FL11" s="110">
        <v>41538</v>
      </c>
      <c r="FM11" s="111"/>
      <c r="FN11" s="110">
        <v>41539</v>
      </c>
      <c r="FO11" s="111"/>
      <c r="FP11" s="110">
        <v>41540</v>
      </c>
      <c r="FQ11" s="111"/>
      <c r="FR11" s="110">
        <v>41541</v>
      </c>
      <c r="FS11" s="111"/>
      <c r="FT11" s="110">
        <v>41542</v>
      </c>
      <c r="FU11" s="111"/>
      <c r="FV11" s="110">
        <v>41543</v>
      </c>
      <c r="FW11" s="111"/>
      <c r="FX11" s="110">
        <v>41544</v>
      </c>
      <c r="FY11" s="111"/>
      <c r="FZ11" s="110">
        <v>41545</v>
      </c>
      <c r="GA11" s="111"/>
      <c r="GB11" s="110">
        <v>41546</v>
      </c>
      <c r="GC11" s="111"/>
      <c r="GD11" s="110">
        <v>41547</v>
      </c>
      <c r="GE11" s="111"/>
    </row>
    <row r="12" spans="1:187" s="99" customFormat="1" ht="12.75">
      <c r="A12" s="112" t="s">
        <v>25</v>
      </c>
      <c r="B12" s="113" t="s">
        <v>24</v>
      </c>
      <c r="C12" s="114" t="s">
        <v>26</v>
      </c>
      <c r="D12" s="113" t="s">
        <v>28</v>
      </c>
      <c r="E12" s="114" t="s">
        <v>29</v>
      </c>
      <c r="F12" s="113" t="s">
        <v>28</v>
      </c>
      <c r="G12" s="114" t="s">
        <v>29</v>
      </c>
      <c r="H12" s="113" t="s">
        <v>28</v>
      </c>
      <c r="I12" s="114" t="s">
        <v>29</v>
      </c>
      <c r="J12" s="113" t="s">
        <v>28</v>
      </c>
      <c r="K12" s="114" t="s">
        <v>29</v>
      </c>
      <c r="L12" s="113" t="s">
        <v>28</v>
      </c>
      <c r="M12" s="114" t="s">
        <v>29</v>
      </c>
      <c r="N12" s="113" t="s">
        <v>28</v>
      </c>
      <c r="O12" s="114" t="s">
        <v>29</v>
      </c>
      <c r="P12" s="113" t="s">
        <v>28</v>
      </c>
      <c r="Q12" s="114" t="s">
        <v>29</v>
      </c>
      <c r="R12" s="113" t="s">
        <v>28</v>
      </c>
      <c r="S12" s="114" t="s">
        <v>29</v>
      </c>
      <c r="T12" s="113" t="s">
        <v>28</v>
      </c>
      <c r="U12" s="114" t="s">
        <v>29</v>
      </c>
      <c r="V12" s="113" t="s">
        <v>28</v>
      </c>
      <c r="W12" s="114" t="s">
        <v>29</v>
      </c>
      <c r="X12" s="113" t="s">
        <v>28</v>
      </c>
      <c r="Y12" s="114" t="s">
        <v>29</v>
      </c>
      <c r="Z12" s="113" t="s">
        <v>28</v>
      </c>
      <c r="AA12" s="114" t="s">
        <v>29</v>
      </c>
      <c r="AB12" s="113" t="s">
        <v>28</v>
      </c>
      <c r="AC12" s="114" t="s">
        <v>29</v>
      </c>
      <c r="AD12" s="113" t="s">
        <v>28</v>
      </c>
      <c r="AE12" s="114" t="s">
        <v>29</v>
      </c>
      <c r="AF12" s="113" t="s">
        <v>28</v>
      </c>
      <c r="AG12" s="114" t="s">
        <v>29</v>
      </c>
      <c r="AH12" s="113" t="s">
        <v>28</v>
      </c>
      <c r="AI12" s="114" t="s">
        <v>29</v>
      </c>
      <c r="AJ12" s="113" t="s">
        <v>28</v>
      </c>
      <c r="AK12" s="114" t="s">
        <v>29</v>
      </c>
      <c r="AL12" s="113" t="s">
        <v>28</v>
      </c>
      <c r="AM12" s="114" t="s">
        <v>29</v>
      </c>
      <c r="AN12" s="113" t="s">
        <v>28</v>
      </c>
      <c r="AO12" s="114" t="s">
        <v>29</v>
      </c>
      <c r="AP12" s="113" t="s">
        <v>28</v>
      </c>
      <c r="AQ12" s="114" t="s">
        <v>29</v>
      </c>
      <c r="AR12" s="113" t="s">
        <v>28</v>
      </c>
      <c r="AS12" s="114" t="s">
        <v>29</v>
      </c>
      <c r="AT12" s="113" t="s">
        <v>28</v>
      </c>
      <c r="AU12" s="114" t="s">
        <v>29</v>
      </c>
      <c r="AV12" s="113" t="s">
        <v>28</v>
      </c>
      <c r="AW12" s="114" t="s">
        <v>29</v>
      </c>
      <c r="AX12" s="113" t="s">
        <v>28</v>
      </c>
      <c r="AY12" s="114" t="s">
        <v>29</v>
      </c>
      <c r="AZ12" s="113" t="s">
        <v>28</v>
      </c>
      <c r="BA12" s="114" t="s">
        <v>29</v>
      </c>
      <c r="BB12" s="113" t="s">
        <v>28</v>
      </c>
      <c r="BC12" s="114" t="s">
        <v>29</v>
      </c>
      <c r="BD12" s="113" t="s">
        <v>28</v>
      </c>
      <c r="BE12" s="114" t="s">
        <v>29</v>
      </c>
      <c r="BF12" s="113" t="s">
        <v>28</v>
      </c>
      <c r="BG12" s="114" t="s">
        <v>29</v>
      </c>
      <c r="BH12" s="113" t="s">
        <v>28</v>
      </c>
      <c r="BI12" s="114" t="s">
        <v>29</v>
      </c>
      <c r="BJ12" s="113" t="s">
        <v>28</v>
      </c>
      <c r="BK12" s="114" t="s">
        <v>29</v>
      </c>
      <c r="BL12" s="113" t="s">
        <v>28</v>
      </c>
      <c r="BM12" s="114" t="s">
        <v>29</v>
      </c>
      <c r="BN12" s="113" t="s">
        <v>28</v>
      </c>
      <c r="BO12" s="114" t="s">
        <v>29</v>
      </c>
      <c r="BP12" s="113" t="s">
        <v>28</v>
      </c>
      <c r="BQ12" s="114" t="s">
        <v>29</v>
      </c>
      <c r="BR12" s="113" t="s">
        <v>28</v>
      </c>
      <c r="BS12" s="114" t="s">
        <v>29</v>
      </c>
      <c r="BT12" s="113" t="s">
        <v>28</v>
      </c>
      <c r="BU12" s="114" t="s">
        <v>29</v>
      </c>
      <c r="BV12" s="113" t="s">
        <v>28</v>
      </c>
      <c r="BW12" s="114" t="s">
        <v>29</v>
      </c>
      <c r="BX12" s="113" t="s">
        <v>28</v>
      </c>
      <c r="BY12" s="114" t="s">
        <v>29</v>
      </c>
      <c r="BZ12" s="113" t="s">
        <v>28</v>
      </c>
      <c r="CA12" s="114" t="s">
        <v>29</v>
      </c>
      <c r="CB12" s="113" t="s">
        <v>28</v>
      </c>
      <c r="CC12" s="114" t="s">
        <v>29</v>
      </c>
      <c r="CD12" s="113" t="s">
        <v>28</v>
      </c>
      <c r="CE12" s="114" t="s">
        <v>29</v>
      </c>
      <c r="CF12" s="113" t="s">
        <v>28</v>
      </c>
      <c r="CG12" s="114" t="s">
        <v>29</v>
      </c>
      <c r="CH12" s="113" t="s">
        <v>28</v>
      </c>
      <c r="CI12" s="114" t="s">
        <v>29</v>
      </c>
      <c r="CJ12" s="113" t="s">
        <v>28</v>
      </c>
      <c r="CK12" s="114" t="s">
        <v>29</v>
      </c>
      <c r="CL12" s="113" t="s">
        <v>28</v>
      </c>
      <c r="CM12" s="114" t="s">
        <v>29</v>
      </c>
      <c r="CN12" s="113" t="s">
        <v>28</v>
      </c>
      <c r="CO12" s="114" t="s">
        <v>29</v>
      </c>
      <c r="CP12" s="113" t="s">
        <v>28</v>
      </c>
      <c r="CQ12" s="114" t="s">
        <v>29</v>
      </c>
      <c r="CR12" s="113" t="s">
        <v>28</v>
      </c>
      <c r="CS12" s="114" t="s">
        <v>29</v>
      </c>
      <c r="CT12" s="113" t="s">
        <v>28</v>
      </c>
      <c r="CU12" s="114" t="s">
        <v>29</v>
      </c>
      <c r="CV12" s="113" t="s">
        <v>28</v>
      </c>
      <c r="CW12" s="114" t="s">
        <v>29</v>
      </c>
      <c r="CX12" s="113" t="s">
        <v>28</v>
      </c>
      <c r="CY12" s="114" t="s">
        <v>29</v>
      </c>
      <c r="CZ12" s="113" t="s">
        <v>28</v>
      </c>
      <c r="DA12" s="114" t="s">
        <v>29</v>
      </c>
      <c r="DB12" s="113" t="s">
        <v>28</v>
      </c>
      <c r="DC12" s="114" t="s">
        <v>29</v>
      </c>
      <c r="DD12" s="113" t="s">
        <v>28</v>
      </c>
      <c r="DE12" s="114" t="s">
        <v>29</v>
      </c>
      <c r="DF12" s="113" t="s">
        <v>28</v>
      </c>
      <c r="DG12" s="114" t="s">
        <v>29</v>
      </c>
      <c r="DH12" s="113" t="s">
        <v>28</v>
      </c>
      <c r="DI12" s="114" t="s">
        <v>29</v>
      </c>
      <c r="DJ12" s="113" t="s">
        <v>28</v>
      </c>
      <c r="DK12" s="114" t="s">
        <v>29</v>
      </c>
      <c r="DL12" s="113" t="s">
        <v>28</v>
      </c>
      <c r="DM12" s="114" t="s">
        <v>29</v>
      </c>
      <c r="DN12" s="113" t="s">
        <v>28</v>
      </c>
      <c r="DO12" s="114" t="s">
        <v>29</v>
      </c>
      <c r="DP12" s="113" t="s">
        <v>28</v>
      </c>
      <c r="DQ12" s="114" t="s">
        <v>29</v>
      </c>
      <c r="DR12" s="113" t="s">
        <v>28</v>
      </c>
      <c r="DS12" s="114" t="s">
        <v>29</v>
      </c>
      <c r="DT12" s="113" t="s">
        <v>28</v>
      </c>
      <c r="DU12" s="114" t="s">
        <v>29</v>
      </c>
      <c r="DV12" s="113" t="s">
        <v>28</v>
      </c>
      <c r="DW12" s="114" t="s">
        <v>29</v>
      </c>
      <c r="DX12" s="113" t="s">
        <v>28</v>
      </c>
      <c r="DY12" s="114" t="s">
        <v>29</v>
      </c>
      <c r="DZ12" s="113" t="s">
        <v>28</v>
      </c>
      <c r="EA12" s="114" t="s">
        <v>29</v>
      </c>
      <c r="EB12" s="113" t="s">
        <v>28</v>
      </c>
      <c r="EC12" s="114" t="s">
        <v>29</v>
      </c>
      <c r="ED12" s="113" t="s">
        <v>28</v>
      </c>
      <c r="EE12" s="114" t="s">
        <v>29</v>
      </c>
      <c r="EF12" s="113" t="s">
        <v>28</v>
      </c>
      <c r="EG12" s="114" t="s">
        <v>29</v>
      </c>
      <c r="EH12" s="113" t="s">
        <v>28</v>
      </c>
      <c r="EI12" s="114" t="s">
        <v>29</v>
      </c>
      <c r="EJ12" s="113" t="s">
        <v>28</v>
      </c>
      <c r="EK12" s="114" t="s">
        <v>29</v>
      </c>
      <c r="EL12" s="113" t="s">
        <v>28</v>
      </c>
      <c r="EM12" s="114" t="s">
        <v>29</v>
      </c>
      <c r="EN12" s="113" t="s">
        <v>28</v>
      </c>
      <c r="EO12" s="114" t="s">
        <v>29</v>
      </c>
      <c r="EP12" s="113" t="s">
        <v>28</v>
      </c>
      <c r="EQ12" s="114" t="s">
        <v>29</v>
      </c>
      <c r="ER12" s="113" t="s">
        <v>28</v>
      </c>
      <c r="ES12" s="114" t="s">
        <v>29</v>
      </c>
      <c r="ET12" s="113" t="s">
        <v>28</v>
      </c>
      <c r="EU12" s="114" t="s">
        <v>29</v>
      </c>
      <c r="EV12" s="113" t="s">
        <v>28</v>
      </c>
      <c r="EW12" s="114" t="s">
        <v>29</v>
      </c>
      <c r="EX12" s="113" t="s">
        <v>28</v>
      </c>
      <c r="EY12" s="114" t="s">
        <v>29</v>
      </c>
      <c r="EZ12" s="113" t="s">
        <v>28</v>
      </c>
      <c r="FA12" s="114" t="s">
        <v>29</v>
      </c>
      <c r="FB12" s="113" t="s">
        <v>28</v>
      </c>
      <c r="FC12" s="114" t="s">
        <v>29</v>
      </c>
      <c r="FD12" s="113" t="s">
        <v>28</v>
      </c>
      <c r="FE12" s="114" t="s">
        <v>29</v>
      </c>
      <c r="FF12" s="113" t="s">
        <v>28</v>
      </c>
      <c r="FG12" s="114" t="s">
        <v>29</v>
      </c>
      <c r="FH12" s="113" t="s">
        <v>28</v>
      </c>
      <c r="FI12" s="114" t="s">
        <v>29</v>
      </c>
      <c r="FJ12" s="113" t="s">
        <v>28</v>
      </c>
      <c r="FK12" s="114" t="s">
        <v>29</v>
      </c>
      <c r="FL12" s="113" t="s">
        <v>28</v>
      </c>
      <c r="FM12" s="114" t="s">
        <v>29</v>
      </c>
      <c r="FN12" s="113" t="s">
        <v>28</v>
      </c>
      <c r="FO12" s="114" t="s">
        <v>29</v>
      </c>
      <c r="FP12" s="113" t="s">
        <v>28</v>
      </c>
      <c r="FQ12" s="114" t="s">
        <v>29</v>
      </c>
      <c r="FR12" s="113" t="s">
        <v>28</v>
      </c>
      <c r="FS12" s="114" t="s">
        <v>29</v>
      </c>
      <c r="FT12" s="113" t="s">
        <v>28</v>
      </c>
      <c r="FU12" s="114" t="s">
        <v>29</v>
      </c>
      <c r="FV12" s="113" t="s">
        <v>28</v>
      </c>
      <c r="FW12" s="114" t="s">
        <v>29</v>
      </c>
      <c r="FX12" s="113" t="s">
        <v>28</v>
      </c>
      <c r="FY12" s="114" t="s">
        <v>29</v>
      </c>
      <c r="FZ12" s="113" t="s">
        <v>28</v>
      </c>
      <c r="GA12" s="114" t="s">
        <v>29</v>
      </c>
      <c r="GB12" s="113" t="s">
        <v>28</v>
      </c>
      <c r="GC12" s="114" t="s">
        <v>29</v>
      </c>
      <c r="GD12" s="113" t="s">
        <v>28</v>
      </c>
      <c r="GE12" s="114" t="s">
        <v>29</v>
      </c>
    </row>
    <row r="13" spans="1:187" s="99" customFormat="1" ht="12.75">
      <c r="A13" s="115"/>
      <c r="B13" s="113"/>
      <c r="C13" s="114"/>
      <c r="D13" s="113"/>
      <c r="E13" s="114" t="s">
        <v>30</v>
      </c>
      <c r="F13" s="113"/>
      <c r="G13" s="114" t="s">
        <v>30</v>
      </c>
      <c r="H13" s="113"/>
      <c r="I13" s="114" t="s">
        <v>30</v>
      </c>
      <c r="J13" s="113"/>
      <c r="K13" s="114" t="s">
        <v>30</v>
      </c>
      <c r="L13" s="113"/>
      <c r="M13" s="114" t="s">
        <v>30</v>
      </c>
      <c r="N13" s="113"/>
      <c r="O13" s="114" t="s">
        <v>30</v>
      </c>
      <c r="P13" s="113"/>
      <c r="Q13" s="114" t="s">
        <v>30</v>
      </c>
      <c r="R13" s="113"/>
      <c r="S13" s="114" t="s">
        <v>30</v>
      </c>
      <c r="T13" s="113"/>
      <c r="U13" s="114" t="s">
        <v>30</v>
      </c>
      <c r="V13" s="113"/>
      <c r="W13" s="114" t="s">
        <v>30</v>
      </c>
      <c r="X13" s="113"/>
      <c r="Y13" s="114" t="s">
        <v>30</v>
      </c>
      <c r="Z13" s="113"/>
      <c r="AA13" s="114" t="s">
        <v>30</v>
      </c>
      <c r="AB13" s="113"/>
      <c r="AC13" s="114" t="s">
        <v>30</v>
      </c>
      <c r="AD13" s="113"/>
      <c r="AE13" s="114" t="s">
        <v>30</v>
      </c>
      <c r="AF13" s="113"/>
      <c r="AG13" s="114" t="s">
        <v>30</v>
      </c>
      <c r="AH13" s="113"/>
      <c r="AI13" s="114" t="s">
        <v>30</v>
      </c>
      <c r="AJ13" s="113"/>
      <c r="AK13" s="114" t="s">
        <v>30</v>
      </c>
      <c r="AL13" s="113"/>
      <c r="AM13" s="114" t="s">
        <v>30</v>
      </c>
      <c r="AN13" s="113"/>
      <c r="AO13" s="114" t="s">
        <v>30</v>
      </c>
      <c r="AP13" s="113"/>
      <c r="AQ13" s="114" t="s">
        <v>30</v>
      </c>
      <c r="AR13" s="113"/>
      <c r="AS13" s="114" t="s">
        <v>30</v>
      </c>
      <c r="AT13" s="113"/>
      <c r="AU13" s="114" t="s">
        <v>30</v>
      </c>
      <c r="AV13" s="113"/>
      <c r="AW13" s="114" t="s">
        <v>30</v>
      </c>
      <c r="AX13" s="113"/>
      <c r="AY13" s="114" t="s">
        <v>30</v>
      </c>
      <c r="AZ13" s="113"/>
      <c r="BA13" s="114" t="s">
        <v>30</v>
      </c>
      <c r="BB13" s="113"/>
      <c r="BC13" s="114" t="s">
        <v>30</v>
      </c>
      <c r="BD13" s="113"/>
      <c r="BE13" s="114" t="s">
        <v>30</v>
      </c>
      <c r="BF13" s="113"/>
      <c r="BG13" s="114" t="s">
        <v>30</v>
      </c>
      <c r="BH13" s="113"/>
      <c r="BI13" s="114" t="s">
        <v>30</v>
      </c>
      <c r="BJ13" s="113"/>
      <c r="BK13" s="114" t="s">
        <v>30</v>
      </c>
      <c r="BL13" s="113"/>
      <c r="BM13" s="114" t="s">
        <v>30</v>
      </c>
      <c r="BN13" s="113"/>
      <c r="BO13" s="114" t="s">
        <v>30</v>
      </c>
      <c r="BP13" s="113"/>
      <c r="BQ13" s="114" t="s">
        <v>30</v>
      </c>
      <c r="BR13" s="113"/>
      <c r="BS13" s="114" t="s">
        <v>30</v>
      </c>
      <c r="BT13" s="113"/>
      <c r="BU13" s="114" t="s">
        <v>30</v>
      </c>
      <c r="BV13" s="113"/>
      <c r="BW13" s="114" t="s">
        <v>30</v>
      </c>
      <c r="BX13" s="113"/>
      <c r="BY13" s="114" t="s">
        <v>30</v>
      </c>
      <c r="BZ13" s="113"/>
      <c r="CA13" s="114" t="s">
        <v>30</v>
      </c>
      <c r="CB13" s="113"/>
      <c r="CC13" s="114" t="s">
        <v>30</v>
      </c>
      <c r="CD13" s="113"/>
      <c r="CE13" s="114" t="s">
        <v>30</v>
      </c>
      <c r="CF13" s="113"/>
      <c r="CG13" s="114" t="s">
        <v>30</v>
      </c>
      <c r="CH13" s="113"/>
      <c r="CI13" s="114" t="s">
        <v>30</v>
      </c>
      <c r="CJ13" s="113"/>
      <c r="CK13" s="114" t="s">
        <v>30</v>
      </c>
      <c r="CL13" s="113"/>
      <c r="CM13" s="114" t="s">
        <v>30</v>
      </c>
      <c r="CN13" s="113"/>
      <c r="CO13" s="114" t="s">
        <v>30</v>
      </c>
      <c r="CP13" s="113"/>
      <c r="CQ13" s="114" t="s">
        <v>30</v>
      </c>
      <c r="CR13" s="113"/>
      <c r="CS13" s="114" t="s">
        <v>30</v>
      </c>
      <c r="CT13" s="113"/>
      <c r="CU13" s="114" t="s">
        <v>30</v>
      </c>
      <c r="CV13" s="113"/>
      <c r="CW13" s="114" t="s">
        <v>30</v>
      </c>
      <c r="CX13" s="113"/>
      <c r="CY13" s="114" t="s">
        <v>30</v>
      </c>
      <c r="CZ13" s="113"/>
      <c r="DA13" s="114" t="s">
        <v>30</v>
      </c>
      <c r="DB13" s="113"/>
      <c r="DC13" s="114" t="s">
        <v>30</v>
      </c>
      <c r="DD13" s="113"/>
      <c r="DE13" s="114" t="s">
        <v>30</v>
      </c>
      <c r="DF13" s="113"/>
      <c r="DG13" s="114" t="s">
        <v>30</v>
      </c>
      <c r="DH13" s="113"/>
      <c r="DI13" s="114" t="s">
        <v>30</v>
      </c>
      <c r="DJ13" s="113"/>
      <c r="DK13" s="114" t="s">
        <v>30</v>
      </c>
      <c r="DL13" s="113"/>
      <c r="DM13" s="114" t="s">
        <v>30</v>
      </c>
      <c r="DN13" s="113"/>
      <c r="DO13" s="114" t="s">
        <v>30</v>
      </c>
      <c r="DP13" s="113"/>
      <c r="DQ13" s="114" t="s">
        <v>30</v>
      </c>
      <c r="DR13" s="113"/>
      <c r="DS13" s="114" t="s">
        <v>30</v>
      </c>
      <c r="DT13" s="113"/>
      <c r="DU13" s="114" t="s">
        <v>30</v>
      </c>
      <c r="DV13" s="113"/>
      <c r="DW13" s="114" t="s">
        <v>30</v>
      </c>
      <c r="DX13" s="113"/>
      <c r="DY13" s="114" t="s">
        <v>30</v>
      </c>
      <c r="DZ13" s="113"/>
      <c r="EA13" s="114" t="s">
        <v>30</v>
      </c>
      <c r="EB13" s="113"/>
      <c r="EC13" s="114" t="s">
        <v>30</v>
      </c>
      <c r="ED13" s="113"/>
      <c r="EE13" s="114" t="s">
        <v>30</v>
      </c>
      <c r="EF13" s="113"/>
      <c r="EG13" s="114" t="s">
        <v>30</v>
      </c>
      <c r="EH13" s="113"/>
      <c r="EI13" s="114" t="s">
        <v>30</v>
      </c>
      <c r="EJ13" s="113"/>
      <c r="EK13" s="114" t="s">
        <v>30</v>
      </c>
      <c r="EL13" s="113"/>
      <c r="EM13" s="114" t="s">
        <v>30</v>
      </c>
      <c r="EN13" s="113"/>
      <c r="EO13" s="114" t="s">
        <v>30</v>
      </c>
      <c r="EP13" s="113"/>
      <c r="EQ13" s="114" t="s">
        <v>30</v>
      </c>
      <c r="ER13" s="113"/>
      <c r="ES13" s="114" t="s">
        <v>30</v>
      </c>
      <c r="ET13" s="113"/>
      <c r="EU13" s="114" t="s">
        <v>30</v>
      </c>
      <c r="EV13" s="113"/>
      <c r="EW13" s="114" t="s">
        <v>30</v>
      </c>
      <c r="EX13" s="113"/>
      <c r="EY13" s="114" t="s">
        <v>30</v>
      </c>
      <c r="EZ13" s="113"/>
      <c r="FA13" s="114" t="s">
        <v>30</v>
      </c>
      <c r="FB13" s="113"/>
      <c r="FC13" s="114" t="s">
        <v>30</v>
      </c>
      <c r="FD13" s="113"/>
      <c r="FE13" s="114" t="s">
        <v>30</v>
      </c>
      <c r="FF13" s="113"/>
      <c r="FG13" s="114" t="s">
        <v>30</v>
      </c>
      <c r="FH13" s="113"/>
      <c r="FI13" s="114" t="s">
        <v>30</v>
      </c>
      <c r="FJ13" s="113"/>
      <c r="FK13" s="114" t="s">
        <v>30</v>
      </c>
      <c r="FL13" s="113"/>
      <c r="FM13" s="114" t="s">
        <v>30</v>
      </c>
      <c r="FN13" s="113"/>
      <c r="FO13" s="114" t="s">
        <v>30</v>
      </c>
      <c r="FP13" s="113"/>
      <c r="FQ13" s="114" t="s">
        <v>30</v>
      </c>
      <c r="FR13" s="113"/>
      <c r="FS13" s="114" t="s">
        <v>30</v>
      </c>
      <c r="FT13" s="113"/>
      <c r="FU13" s="114" t="s">
        <v>30</v>
      </c>
      <c r="FV13" s="113"/>
      <c r="FW13" s="114" t="s">
        <v>30</v>
      </c>
      <c r="FX13" s="113"/>
      <c r="FY13" s="114" t="s">
        <v>30</v>
      </c>
      <c r="FZ13" s="113"/>
      <c r="GA13" s="114" t="s">
        <v>30</v>
      </c>
      <c r="GB13" s="113"/>
      <c r="GC13" s="114" t="s">
        <v>30</v>
      </c>
      <c r="GD13" s="113"/>
      <c r="GE13" s="114" t="s">
        <v>30</v>
      </c>
    </row>
    <row r="14" spans="1:187" s="99" customFormat="1" ht="12.75">
      <c r="A14" s="116" t="s">
        <v>32</v>
      </c>
      <c r="B14" s="117" t="s">
        <v>33</v>
      </c>
      <c r="C14" s="117" t="s">
        <v>27</v>
      </c>
      <c r="D14" s="117" t="s">
        <v>39</v>
      </c>
      <c r="E14" s="117">
        <v>0.04261155186469443</v>
      </c>
      <c r="F14" s="117" t="s">
        <v>39</v>
      </c>
      <c r="G14" s="117">
        <v>0.04261142339499068</v>
      </c>
      <c r="H14" s="117" t="s">
        <v>39</v>
      </c>
      <c r="I14" s="117">
        <v>0.04261129476008155</v>
      </c>
      <c r="J14" s="117" t="s">
        <v>39</v>
      </c>
      <c r="K14" s="117">
        <v>0.042611166208938574</v>
      </c>
      <c r="L14" s="117" t="s">
        <v>39</v>
      </c>
      <c r="M14" s="117">
        <v>0.04261103769176684</v>
      </c>
      <c r="N14" s="117" t="s">
        <v>39</v>
      </c>
      <c r="O14" s="117">
        <v>0.04261090919196802</v>
      </c>
      <c r="P14" s="117" t="s">
        <v>39</v>
      </c>
      <c r="Q14" s="117">
        <v>0.04261078070242857</v>
      </c>
      <c r="R14" s="117" t="s">
        <v>39</v>
      </c>
      <c r="S14" s="117">
        <v>0.0426106522195917</v>
      </c>
      <c r="T14" s="117" t="s">
        <v>39</v>
      </c>
      <c r="U14" s="117">
        <v>0.0426105237414814</v>
      </c>
      <c r="V14" s="117" t="s">
        <v>39</v>
      </c>
      <c r="W14" s="117">
        <v>0.04261134332589275</v>
      </c>
      <c r="X14" s="117" t="s">
        <v>39</v>
      </c>
      <c r="Y14" s="117">
        <v>0.04261199055971562</v>
      </c>
      <c r="Z14" s="117" t="s">
        <v>39</v>
      </c>
      <c r="AA14" s="117">
        <v>0.04261250848210304</v>
      </c>
      <c r="AB14" s="117" t="s">
        <v>39</v>
      </c>
      <c r="AC14" s="117">
        <v>0.04261292696804268</v>
      </c>
      <c r="AD14" s="117" t="s">
        <v>39</v>
      </c>
      <c r="AE14" s="117">
        <v>0.04261326732246312</v>
      </c>
      <c r="AF14" s="117" t="s">
        <v>39</v>
      </c>
      <c r="AG14" s="117">
        <v>0.04261354663051564</v>
      </c>
      <c r="AH14" s="117" t="s">
        <v>39</v>
      </c>
      <c r="AI14" s="117">
        <v>0.04261377496762205</v>
      </c>
      <c r="AJ14" s="117" t="s">
        <v>39</v>
      </c>
      <c r="AK14" s="117">
        <v>0.04261396132772857</v>
      </c>
      <c r="AL14" s="117" t="s">
        <v>39</v>
      </c>
      <c r="AM14" s="117">
        <v>0.04261411270634987</v>
      </c>
      <c r="AN14" s="117" t="s">
        <v>39</v>
      </c>
      <c r="AO14" s="117">
        <v>0.04261423462641647</v>
      </c>
      <c r="AP14" s="117" t="s">
        <v>39</v>
      </c>
      <c r="AQ14" s="117">
        <v>0.04261433148148323</v>
      </c>
      <c r="AR14" s="117" t="s">
        <v>39</v>
      </c>
      <c r="AS14" s="117">
        <v>0.0426144068757474</v>
      </c>
      <c r="AT14" s="117" t="s">
        <v>39</v>
      </c>
      <c r="AU14" s="117">
        <v>0.042614463735520414</v>
      </c>
      <c r="AV14" s="117" t="s">
        <v>39</v>
      </c>
      <c r="AW14" s="117">
        <v>0.04261450447823447</v>
      </c>
      <c r="AX14" s="117" t="s">
        <v>39</v>
      </c>
      <c r="AY14" s="117">
        <v>0.04261419911055596</v>
      </c>
      <c r="AZ14" s="117" t="s">
        <v>39</v>
      </c>
      <c r="BA14" s="117">
        <v>0.042613908495012016</v>
      </c>
      <c r="BB14" s="117" t="s">
        <v>39</v>
      </c>
      <c r="BC14" s="117">
        <v>0.042613630354747</v>
      </c>
      <c r="BD14" s="117" t="s">
        <v>39</v>
      </c>
      <c r="BE14" s="117">
        <v>0.042613363303587656</v>
      </c>
      <c r="BF14" s="117" t="s">
        <v>39</v>
      </c>
      <c r="BG14" s="117">
        <v>0.042613106135616544</v>
      </c>
      <c r="BH14" s="117" t="s">
        <v>39</v>
      </c>
      <c r="BI14" s="117">
        <v>0.042612857845606596</v>
      </c>
      <c r="BJ14" s="117" t="s">
        <v>39</v>
      </c>
      <c r="BK14" s="117">
        <v>0.042612617661964815</v>
      </c>
      <c r="BL14" s="117" t="s">
        <v>39</v>
      </c>
      <c r="BM14" s="117">
        <v>0.04261238528212042</v>
      </c>
      <c r="BN14" s="117" t="s">
        <v>39</v>
      </c>
      <c r="BO14" s="117">
        <v>0.07319359834567374</v>
      </c>
      <c r="BP14" s="117" t="s">
        <v>39</v>
      </c>
      <c r="BQ14" s="117">
        <v>0.07319322044598175</v>
      </c>
      <c r="BR14" s="117" t="s">
        <v>39</v>
      </c>
      <c r="BS14" s="117">
        <v>0.0731928517986032</v>
      </c>
      <c r="BT14" s="117" t="s">
        <v>39</v>
      </c>
      <c r="BU14" s="117">
        <v>0.07319249161054527</v>
      </c>
      <c r="BV14" s="117" t="s">
        <v>39</v>
      </c>
      <c r="BW14" s="117">
        <v>0.07319251928714712</v>
      </c>
      <c r="BX14" s="117" t="s">
        <v>39</v>
      </c>
      <c r="BY14" s="117">
        <v>0.07319253356279587</v>
      </c>
      <c r="BZ14" s="117" t="s">
        <v>39</v>
      </c>
      <c r="CA14" s="117">
        <v>0.07319253549544731</v>
      </c>
      <c r="CB14" s="117" t="s">
        <v>39</v>
      </c>
      <c r="CC14" s="117">
        <v>0.07319252594683713</v>
      </c>
      <c r="CD14" s="117" t="s">
        <v>39</v>
      </c>
      <c r="CE14" s="117">
        <v>0.07319257033231308</v>
      </c>
      <c r="CF14" s="117" t="s">
        <v>39</v>
      </c>
      <c r="CG14" s="117">
        <v>0.0731926017883305</v>
      </c>
      <c r="CH14" s="117" t="s">
        <v>39</v>
      </c>
      <c r="CI14" s="117">
        <v>0.07319262121802846</v>
      </c>
      <c r="CJ14" s="117" t="s">
        <v>39</v>
      </c>
      <c r="CK14" s="117">
        <v>0.07319262946043528</v>
      </c>
      <c r="CL14" s="117" t="s">
        <v>39</v>
      </c>
      <c r="CM14" s="117">
        <v>0.07319262756989624</v>
      </c>
      <c r="CN14" s="117" t="s">
        <v>39</v>
      </c>
      <c r="CO14" s="117">
        <v>0.07319264570157519</v>
      </c>
      <c r="CP14" s="117" t="s">
        <v>39</v>
      </c>
      <c r="CQ14" s="117">
        <v>0.07319265343199777</v>
      </c>
      <c r="CR14" s="117" t="s">
        <v>39</v>
      </c>
      <c r="CS14" s="117">
        <v>0.07319265146146396</v>
      </c>
      <c r="CT14" s="117" t="s">
        <v>39</v>
      </c>
      <c r="CU14" s="117">
        <v>0.07319264037846597</v>
      </c>
      <c r="CV14" s="117" t="s">
        <v>39</v>
      </c>
      <c r="CW14" s="117">
        <v>0.07319262074091773</v>
      </c>
      <c r="CX14" s="117" t="s">
        <v>39</v>
      </c>
      <c r="CY14" s="117">
        <v>0.07319259313053034</v>
      </c>
      <c r="CZ14" s="117" t="s">
        <v>39</v>
      </c>
      <c r="DA14" s="117">
        <v>0.07319255793245891</v>
      </c>
      <c r="DB14" s="117" t="s">
        <v>39</v>
      </c>
      <c r="DC14" s="117">
        <v>0.07319251560092516</v>
      </c>
      <c r="DD14" s="117" t="s">
        <v>39</v>
      </c>
      <c r="DE14" s="117">
        <v>0.07319246650746042</v>
      </c>
      <c r="DF14" s="117" t="s">
        <v>39</v>
      </c>
      <c r="DG14" s="117">
        <v>0.07319241102775688</v>
      </c>
      <c r="DH14" s="117" t="s">
        <v>39</v>
      </c>
      <c r="DI14" s="117">
        <v>0.07319234954128871</v>
      </c>
      <c r="DJ14" s="117" t="s">
        <v>39</v>
      </c>
      <c r="DK14" s="117">
        <v>0.07319228236988105</v>
      </c>
      <c r="DL14" s="117" t="s">
        <v>39</v>
      </c>
      <c r="DM14" s="117">
        <v>0.07319220981277737</v>
      </c>
      <c r="DN14" s="117" t="s">
        <v>39</v>
      </c>
      <c r="DO14" s="117">
        <v>0.07319213219282543</v>
      </c>
      <c r="DP14" s="117" t="s">
        <v>39</v>
      </c>
      <c r="DQ14" s="117">
        <v>0.07319204970951101</v>
      </c>
      <c r="DR14" s="117" t="s">
        <v>39</v>
      </c>
      <c r="DS14" s="117">
        <v>0.07318537071634736</v>
      </c>
      <c r="DT14" s="117" t="s">
        <v>39</v>
      </c>
      <c r="DU14" s="117">
        <v>0.08913921623542354</v>
      </c>
      <c r="DV14" s="117" t="s">
        <v>39</v>
      </c>
      <c r="DW14" s="117">
        <v>0.09096817496752364</v>
      </c>
      <c r="DX14" s="117" t="s">
        <v>39</v>
      </c>
      <c r="DY14" s="117">
        <v>0.0941672849546206</v>
      </c>
      <c r="DZ14" s="117" t="s">
        <v>39</v>
      </c>
      <c r="EA14" s="117">
        <v>0.09388478737518059</v>
      </c>
      <c r="EB14" s="117" t="s">
        <v>39</v>
      </c>
      <c r="EC14" s="117">
        <v>0.09635923599656757</v>
      </c>
      <c r="ED14" s="117" t="s">
        <v>39</v>
      </c>
      <c r="EE14" s="117">
        <v>0.09275909378216304</v>
      </c>
      <c r="EF14" s="117" t="s">
        <v>39</v>
      </c>
      <c r="EG14" s="117">
        <v>0.09258363170599922</v>
      </c>
      <c r="EH14" s="117" t="s">
        <v>39</v>
      </c>
      <c r="EI14" s="117">
        <v>0.09257818260777595</v>
      </c>
      <c r="EJ14" s="117" t="s">
        <v>39</v>
      </c>
      <c r="EK14" s="117">
        <v>0.09290304741534575</v>
      </c>
      <c r="EL14" s="117" t="s">
        <v>39</v>
      </c>
      <c r="EM14" s="117">
        <v>0.09278473073955476</v>
      </c>
      <c r="EN14" s="117" t="s">
        <v>39</v>
      </c>
      <c r="EO14" s="117">
        <v>0.0921723971962994</v>
      </c>
      <c r="EP14" s="117" t="s">
        <v>39</v>
      </c>
      <c r="EQ14" s="117">
        <v>0.09455266203358176</v>
      </c>
      <c r="ER14" s="117" t="s">
        <v>39</v>
      </c>
      <c r="ES14" s="117">
        <v>0.09413109231245273</v>
      </c>
      <c r="ET14" s="117" t="s">
        <v>39</v>
      </c>
      <c r="EU14" s="117">
        <v>0.09498658205713205</v>
      </c>
      <c r="EV14" s="117" t="s">
        <v>39</v>
      </c>
      <c r="EW14" s="117">
        <v>0.09953712958904984</v>
      </c>
      <c r="EX14" s="117" t="s">
        <v>39</v>
      </c>
      <c r="EY14" s="117">
        <v>0.09436766806705174</v>
      </c>
      <c r="EZ14" s="117" t="s">
        <v>39</v>
      </c>
      <c r="FA14" s="117">
        <v>0.09489417247536658</v>
      </c>
      <c r="FB14" s="117" t="s">
        <v>39</v>
      </c>
      <c r="FC14" s="117">
        <v>0.09563219147173192</v>
      </c>
      <c r="FD14" s="117" t="s">
        <v>39</v>
      </c>
      <c r="FE14" s="117">
        <v>0.09729433762347943</v>
      </c>
      <c r="FF14" s="117" t="s">
        <v>39</v>
      </c>
      <c r="FG14" s="117">
        <v>0.09712561795668552</v>
      </c>
      <c r="FH14" s="117" t="s">
        <v>39</v>
      </c>
      <c r="FI14" s="117">
        <v>0.09728512523850048</v>
      </c>
      <c r="FJ14" s="117" t="s">
        <v>39</v>
      </c>
      <c r="FK14" s="117">
        <v>0.09716887334537842</v>
      </c>
      <c r="FL14" s="117" t="s">
        <v>39</v>
      </c>
      <c r="FM14" s="117">
        <v>0.09716452665684326</v>
      </c>
      <c r="FN14" s="117" t="s">
        <v>39</v>
      </c>
      <c r="FO14" s="117">
        <v>0.09716027032781296</v>
      </c>
      <c r="FP14" s="117" t="s">
        <v>39</v>
      </c>
      <c r="FQ14" s="117">
        <v>0.08952132157999863</v>
      </c>
      <c r="FR14" s="117" t="s">
        <v>39</v>
      </c>
      <c r="FS14" s="117">
        <v>0.08970373356555018</v>
      </c>
      <c r="FT14" s="117" t="s">
        <v>39</v>
      </c>
      <c r="FU14" s="117">
        <v>0.0898140253798096</v>
      </c>
      <c r="FV14" s="117" t="s">
        <v>39</v>
      </c>
      <c r="FW14" s="117">
        <v>0.0896398611626046</v>
      </c>
      <c r="FX14" s="117" t="s">
        <v>39</v>
      </c>
      <c r="FY14" s="117">
        <v>0.09431865455247154</v>
      </c>
      <c r="FZ14" s="117" t="s">
        <v>39</v>
      </c>
      <c r="GA14" s="117">
        <v>0.08867539291496769</v>
      </c>
      <c r="GB14" s="117" t="s">
        <v>39</v>
      </c>
      <c r="GC14" s="117">
        <v>0.0886720595932913</v>
      </c>
      <c r="GD14" s="117" t="s">
        <v>39</v>
      </c>
      <c r="GE14" s="117">
        <v>0.09024896258943273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dhuincaman</dc:creator>
  <cp:keywords/>
  <dc:description/>
  <cp:lastModifiedBy>González Hernández Andrea Soledad</cp:lastModifiedBy>
  <dcterms:created xsi:type="dcterms:W3CDTF">2013-07-09T22:12:33Z</dcterms:created>
  <dcterms:modified xsi:type="dcterms:W3CDTF">2013-12-27T17:02:41Z</dcterms:modified>
  <cp:category/>
  <cp:version/>
  <cp:contentType/>
  <cp:contentStatus/>
</cp:coreProperties>
</file>