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452" windowWidth="17328" windowHeight="4752" tabRatio="605" firstSheet="1" activeTab="1"/>
  </bookViews>
  <sheets>
    <sheet name="ABS RET" sheetId="1" r:id="rId1"/>
    <sheet name=" PARA ENVÍO" sheetId="2" r:id="rId2"/>
  </sheets>
  <definedNames>
    <definedName name="_xlnm.Print_Area" localSheetId="0">'ABS RET'!$B$1:$K$16</definedName>
  </definedNames>
  <calcPr fullCalcOnLoad="1"/>
</workbook>
</file>

<file path=xl/sharedStrings.xml><?xml version="1.0" encoding="utf-8"?>
<sst xmlns="http://schemas.openxmlformats.org/spreadsheetml/2006/main" count="408" uniqueCount="37">
  <si>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</si>
  <si>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</si>
  <si>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</si>
  <si>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</si>
  <si>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</si>
  <si>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</si>
  <si>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</si>
  <si>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</si>
  <si>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</si>
  <si>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</si>
  <si>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</si>
  <si>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</si>
  <si>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</si>
  <si>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</si>
  <si>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Exceso</t>
  </si>
  <si>
    <t xml:space="preserve">  Oct 10 - Junio11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</si>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</sst>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0"/>
    <numFmt numFmtId="173" formatCode="0.0000"/>
    <numFmt numFmtId="174" formatCode="_-* #,##0\ _€_-;\-* #,##0\ _€_-;_-* &quot;-&quot;??\ _€_-;_-@_-"/>
    <numFmt numFmtId="175" formatCode="0.000000000"/>
    <numFmt numFmtId="176" formatCode="0.0000000000"/>
    <numFmt numFmtId="177" formatCode="_-* #,##0.0000000_-;\-* #,##0.0000000_-;_-* &quot;-&quot;??_-;_-@_-"/>
    <numFmt numFmtId="178" formatCode="_-* #,##0.0000000_-;\-* #,##0.0000000_-;_-* &quot;-&quot;???????_-;_-@_-"/>
    <numFmt numFmtId="179" formatCode="#,##0.000000"/>
    <numFmt numFmtId="180" formatCode="d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8" xfId="48" applyNumberFormat="1" applyFont="1" applyBorder="1" applyAlignment="1">
      <alignment/>
    </xf>
    <xf numFmtId="173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4" fontId="0" fillId="0" borderId="0" xfId="48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21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4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74" fontId="0" fillId="0" borderId="0" xfId="48" applyNumberFormat="1" applyFont="1" applyFill="1" applyBorder="1" applyAlignment="1">
      <alignment/>
    </xf>
    <xf numFmtId="174" fontId="0" fillId="0" borderId="12" xfId="48" applyNumberFormat="1" applyFont="1" applyBorder="1" applyAlignment="1">
      <alignment/>
    </xf>
    <xf numFmtId="174" fontId="0" fillId="0" borderId="13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4" fontId="0" fillId="33" borderId="21" xfId="0" applyNumberFormat="1" applyFont="1" applyFill="1" applyBorder="1" applyAlignment="1">
      <alignment horizontal="right" vertical="top" wrapText="1"/>
    </xf>
    <xf numFmtId="0" fontId="1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5" borderId="2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>
      <alignment/>
    </xf>
    <xf numFmtId="0" fontId="0" fillId="35" borderId="26" xfId="0" applyFont="1" applyFill="1" applyBorder="1" applyAlignment="1" applyProtection="1">
      <alignment/>
      <protection/>
    </xf>
    <xf numFmtId="0" fontId="0" fillId="35" borderId="27" xfId="0" applyFont="1" applyFill="1" applyBorder="1" applyAlignment="1" applyProtection="1">
      <alignment/>
      <protection/>
    </xf>
    <xf numFmtId="14" fontId="2" fillId="35" borderId="28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15" fontId="0" fillId="35" borderId="14" xfId="0" applyNumberFormat="1" applyFont="1" applyFill="1" applyBorder="1" applyAlignment="1" applyProtection="1">
      <alignment horizontal="right"/>
      <protection/>
    </xf>
    <xf numFmtId="0" fontId="0" fillId="35" borderId="29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>
      <alignment horizontal="center"/>
    </xf>
    <xf numFmtId="0" fontId="0" fillId="35" borderId="21" xfId="0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 horizontal="center"/>
      <protection/>
    </xf>
    <xf numFmtId="0" fontId="2" fillId="34" borderId="29" xfId="0" applyFont="1" applyFill="1" applyBorder="1" applyAlignment="1">
      <alignment/>
    </xf>
    <xf numFmtId="0" fontId="0" fillId="35" borderId="21" xfId="0" applyFont="1" applyFill="1" applyBorder="1" applyAlignment="1" applyProtection="1">
      <alignment/>
      <protection/>
    </xf>
    <xf numFmtId="0" fontId="0" fillId="34" borderId="30" xfId="0" applyFont="1" applyFill="1" applyBorder="1" applyAlignment="1">
      <alignment/>
    </xf>
    <xf numFmtId="43" fontId="0" fillId="0" borderId="23" xfId="48" applyFont="1" applyFill="1" applyBorder="1" applyAlignment="1" applyProtection="1">
      <alignment horizontal="center"/>
      <protection/>
    </xf>
    <xf numFmtId="43" fontId="0" fillId="0" borderId="23" xfId="48" applyFont="1" applyFill="1" applyBorder="1" applyAlignment="1" applyProtection="1">
      <alignment/>
      <protection/>
    </xf>
    <xf numFmtId="178" fontId="0" fillId="34" borderId="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center"/>
    </xf>
    <xf numFmtId="0" fontId="0" fillId="35" borderId="23" xfId="0" applyFont="1" applyFill="1" applyBorder="1" applyAlignment="1" applyProtection="1">
      <alignment horizontal="center"/>
      <protection/>
    </xf>
    <xf numFmtId="0" fontId="7" fillId="36" borderId="23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/>
    </xf>
    <xf numFmtId="14" fontId="0" fillId="36" borderId="21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5" fontId="5" fillId="0" borderId="19" xfId="48" applyNumberFormat="1" applyFont="1" applyBorder="1" applyAlignment="1">
      <alignment/>
    </xf>
    <xf numFmtId="175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  <xf numFmtId="3" fontId="0" fillId="33" borderId="12" xfId="0" applyNumberFormat="1" applyFont="1" applyFill="1" applyBorder="1" applyAlignment="1">
      <alignment/>
    </xf>
    <xf numFmtId="3" fontId="12" fillId="37" borderId="23" xfId="0" applyNumberFormat="1" applyFont="1" applyFill="1" applyBorder="1" applyAlignment="1">
      <alignment horizontal="center" wrapText="1"/>
    </xf>
    <xf numFmtId="0" fontId="12" fillId="37" borderId="23" xfId="0" applyFont="1" applyFill="1" applyBorder="1" applyAlignment="1">
      <alignment horizontal="center" wrapText="1"/>
    </xf>
    <xf numFmtId="14" fontId="12" fillId="37" borderId="23" xfId="0" applyNumberFormat="1" applyFont="1" applyFill="1" applyBorder="1" applyAlignment="1">
      <alignment horizontal="center" wrapText="1"/>
    </xf>
    <xf numFmtId="0" fontId="12" fillId="37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2" fillId="37" borderId="10" xfId="0" applyFont="1" applyFill="1" applyBorder="1" applyAlignment="1">
      <alignment horizontal="center" wrapText="1"/>
    </xf>
    <xf numFmtId="0" fontId="12" fillId="37" borderId="3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7" fillId="38" borderId="23" xfId="0" applyFont="1" applyFill="1" applyBorder="1" applyAlignment="1">
      <alignment horizontal="center" wrapText="1"/>
    </xf>
    <xf numFmtId="173" fontId="2" fillId="38" borderId="13" xfId="0" applyNumberFormat="1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8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8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86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0"/>
  <sheetViews>
    <sheetView showGridLines="0" zoomScalePageLayoutView="0" workbookViewId="0" topLeftCell="A1">
      <pane ySplit="17" topLeftCell="A285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1" width="3.7109375" style="9" customWidth="1"/>
    <col min="2" max="2" width="5.8515625" style="9" customWidth="1"/>
    <col min="3" max="3" width="11.28125" style="8" bestFit="1" customWidth="1"/>
    <col min="4" max="4" width="14.7109375" style="97" customWidth="1"/>
    <col min="5" max="5" width="15.00390625" style="4" customWidth="1"/>
    <col min="6" max="6" width="8.7109375" style="9" customWidth="1"/>
    <col min="7" max="7" width="7.421875" style="9" bestFit="1" customWidth="1"/>
    <col min="8" max="8" width="7.8515625" style="9" bestFit="1" customWidth="1"/>
    <col min="9" max="9" width="9.140625" style="9" bestFit="1" customWidth="1"/>
    <col min="10" max="10" width="12.7109375" style="9" customWidth="1"/>
    <col min="11" max="11" width="10.8515625" style="9" customWidth="1"/>
    <col min="12" max="12" width="12.57421875" style="33" customWidth="1"/>
    <col min="13" max="13" width="13.28125" style="90" customWidth="1"/>
    <col min="14" max="14" width="7.7109375" style="9" bestFit="1" customWidth="1"/>
    <col min="15" max="15" width="14.7109375" style="1" customWidth="1"/>
    <col min="16" max="18" width="14.8515625" style="9" bestFit="1" customWidth="1"/>
    <col min="19" max="16384" width="11.421875" style="9" customWidth="1"/>
  </cols>
  <sheetData>
    <row r="1" spans="2:15" ht="15">
      <c r="B1" s="34" t="s">
        <v>16</v>
      </c>
      <c r="C1" s="9"/>
      <c r="L1" s="9"/>
      <c r="O1" s="49"/>
    </row>
    <row r="2" spans="3:15" s="106" customFormat="1" ht="26.25">
      <c r="C2" s="7"/>
      <c r="D2" s="98"/>
      <c r="E2" s="103" t="s">
        <v>3</v>
      </c>
      <c r="F2" s="103" t="s">
        <v>0</v>
      </c>
      <c r="G2" s="103" t="s">
        <v>1</v>
      </c>
      <c r="H2" s="103" t="s">
        <v>13</v>
      </c>
      <c r="I2" s="103" t="s">
        <v>2</v>
      </c>
      <c r="J2" s="105" t="s">
        <v>12</v>
      </c>
      <c r="K2" s="107" t="s">
        <v>7</v>
      </c>
      <c r="L2" s="103" t="s">
        <v>8</v>
      </c>
      <c r="M2" s="103" t="s">
        <v>11</v>
      </c>
      <c r="N2" s="108" t="s">
        <v>14</v>
      </c>
      <c r="O2" s="49"/>
    </row>
    <row r="3" spans="4:18" ht="12.75">
      <c r="D3" s="90"/>
      <c r="E3" s="35">
        <v>1</v>
      </c>
      <c r="F3" s="50">
        <v>27960</v>
      </c>
      <c r="G3" s="38">
        <v>751</v>
      </c>
      <c r="H3" s="38">
        <f>2991+247+1171</f>
        <v>4409</v>
      </c>
      <c r="I3" s="54">
        <v>0</v>
      </c>
      <c r="J3" s="26">
        <f>SUM(F3:I3)</f>
        <v>33120</v>
      </c>
      <c r="K3" s="36">
        <f aca="true" t="shared" si="0" ref="K3:K14">+F3/1.19</f>
        <v>23495.798319327732</v>
      </c>
      <c r="L3" s="28"/>
      <c r="M3" s="91"/>
      <c r="N3" s="37"/>
      <c r="O3" s="49"/>
      <c r="P3" s="10"/>
      <c r="Q3" s="10"/>
      <c r="R3" s="10"/>
    </row>
    <row r="4" spans="2:18" ht="12.75">
      <c r="B4" s="43" t="s">
        <v>17</v>
      </c>
      <c r="C4" s="42"/>
      <c r="D4" s="90"/>
      <c r="E4" s="11">
        <f aca="true" t="shared" si="1" ref="E4:E14">+E3+1</f>
        <v>2</v>
      </c>
      <c r="F4" s="51">
        <v>27547</v>
      </c>
      <c r="G4" s="39">
        <v>860</v>
      </c>
      <c r="H4" s="39">
        <f>1651+104+2816</f>
        <v>4571</v>
      </c>
      <c r="I4" s="55">
        <v>0</v>
      </c>
      <c r="J4" s="27">
        <f aca="true" t="shared" si="2" ref="J4:J14">SUM(F4:I4)</f>
        <v>32978</v>
      </c>
      <c r="K4" s="13">
        <f t="shared" si="0"/>
        <v>23148.73949579832</v>
      </c>
      <c r="L4" s="29"/>
      <c r="M4" s="92"/>
      <c r="N4" s="14"/>
      <c r="O4" s="49"/>
      <c r="P4" s="10"/>
      <c r="Q4" s="10"/>
      <c r="R4" s="10"/>
    </row>
    <row r="5" spans="4:18" ht="12.75">
      <c r="D5" s="90"/>
      <c r="E5" s="11">
        <f t="shared" si="1"/>
        <v>3</v>
      </c>
      <c r="F5" s="51">
        <v>27268</v>
      </c>
      <c r="G5" s="39">
        <v>1294</v>
      </c>
      <c r="H5" s="39">
        <f>1481+351+586</f>
        <v>2418</v>
      </c>
      <c r="I5" s="55">
        <v>0</v>
      </c>
      <c r="J5" s="27">
        <f t="shared" si="2"/>
        <v>30980</v>
      </c>
      <c r="K5" s="13">
        <f t="shared" si="0"/>
        <v>22914.285714285714</v>
      </c>
      <c r="L5" s="29"/>
      <c r="M5" s="92"/>
      <c r="N5" s="14"/>
      <c r="O5" s="49"/>
      <c r="P5" s="10"/>
      <c r="Q5" s="10"/>
      <c r="R5" s="10"/>
    </row>
    <row r="6" spans="3:18" ht="12.75">
      <c r="C6" s="109">
        <v>1.58</v>
      </c>
      <c r="D6" s="109" t="s">
        <v>15</v>
      </c>
      <c r="E6" s="11">
        <f t="shared" si="1"/>
        <v>4</v>
      </c>
      <c r="F6" s="51">
        <v>26674</v>
      </c>
      <c r="G6" s="39">
        <v>325</v>
      </c>
      <c r="H6" s="39">
        <f>1490+105+655</f>
        <v>2250</v>
      </c>
      <c r="I6" s="55">
        <v>0</v>
      </c>
      <c r="J6" s="27">
        <f t="shared" si="2"/>
        <v>29249</v>
      </c>
      <c r="K6" s="13">
        <f t="shared" si="0"/>
        <v>22415.126050420167</v>
      </c>
      <c r="L6" s="29"/>
      <c r="M6" s="92"/>
      <c r="N6" s="14"/>
      <c r="O6" s="49"/>
      <c r="P6" s="10"/>
      <c r="Q6" s="10"/>
      <c r="R6" s="10"/>
    </row>
    <row r="7" spans="3:18" ht="12.75">
      <c r="C7" s="110">
        <v>1.53</v>
      </c>
      <c r="D7" s="87" t="s">
        <v>34</v>
      </c>
      <c r="E7" s="11">
        <f t="shared" si="1"/>
        <v>5</v>
      </c>
      <c r="F7" s="51">
        <v>25213</v>
      </c>
      <c r="G7" s="39">
        <v>327</v>
      </c>
      <c r="H7" s="39">
        <f>1441+105+952</f>
        <v>2498</v>
      </c>
      <c r="I7" s="55">
        <v>0</v>
      </c>
      <c r="J7" s="27">
        <f t="shared" si="2"/>
        <v>28038</v>
      </c>
      <c r="K7" s="13">
        <f t="shared" si="0"/>
        <v>21187.394957983193</v>
      </c>
      <c r="L7" s="29"/>
      <c r="M7" s="92"/>
      <c r="N7" s="14"/>
      <c r="O7" s="49"/>
      <c r="P7" s="10"/>
      <c r="Q7" s="10"/>
      <c r="R7" s="10"/>
    </row>
    <row r="8" spans="5:18" ht="12.75">
      <c r="E8" s="11">
        <f t="shared" si="1"/>
        <v>6</v>
      </c>
      <c r="F8" s="51">
        <v>24772</v>
      </c>
      <c r="G8" s="39">
        <v>328</v>
      </c>
      <c r="H8" s="39">
        <f>1542+106+1061</f>
        <v>2709</v>
      </c>
      <c r="I8" s="39">
        <v>146</v>
      </c>
      <c r="J8" s="27">
        <f t="shared" si="2"/>
        <v>27955</v>
      </c>
      <c r="K8" s="13">
        <f t="shared" si="0"/>
        <v>20816.806722689078</v>
      </c>
      <c r="L8" s="29"/>
      <c r="M8" s="92"/>
      <c r="N8" s="14"/>
      <c r="O8" s="49"/>
      <c r="P8" s="10"/>
      <c r="Q8" s="10"/>
      <c r="R8" s="10"/>
    </row>
    <row r="9" spans="5:18" ht="12.75">
      <c r="E9" s="11">
        <f t="shared" si="1"/>
        <v>7</v>
      </c>
      <c r="F9" s="51">
        <v>22262</v>
      </c>
      <c r="G9" s="39">
        <v>330</v>
      </c>
      <c r="H9" s="39">
        <f>1425+106+794</f>
        <v>2325</v>
      </c>
      <c r="I9" s="55">
        <v>0</v>
      </c>
      <c r="J9" s="27">
        <f t="shared" si="2"/>
        <v>24917</v>
      </c>
      <c r="K9" s="13">
        <f t="shared" si="0"/>
        <v>18707.563025210085</v>
      </c>
      <c r="L9" s="29"/>
      <c r="M9" s="92"/>
      <c r="N9" s="14"/>
      <c r="O9" s="49"/>
      <c r="P9" s="10"/>
      <c r="Q9" s="10"/>
      <c r="R9" s="10"/>
    </row>
    <row r="10" spans="5:18" ht="12.75">
      <c r="E10" s="11">
        <f t="shared" si="1"/>
        <v>8</v>
      </c>
      <c r="F10" s="51">
        <v>21191</v>
      </c>
      <c r="G10" s="39">
        <v>330</v>
      </c>
      <c r="H10" s="39">
        <f>1305+106+682</f>
        <v>2093</v>
      </c>
      <c r="I10" s="55">
        <v>0</v>
      </c>
      <c r="J10" s="27">
        <f t="shared" si="2"/>
        <v>23614</v>
      </c>
      <c r="K10" s="13">
        <f t="shared" si="0"/>
        <v>17807.563025210085</v>
      </c>
      <c r="L10" s="29"/>
      <c r="M10" s="92"/>
      <c r="N10" s="14"/>
      <c r="O10" s="49"/>
      <c r="P10" s="10"/>
      <c r="Q10" s="10"/>
      <c r="R10" s="10"/>
    </row>
    <row r="11" spans="5:18" ht="12.75">
      <c r="E11" s="11">
        <f t="shared" si="1"/>
        <v>9</v>
      </c>
      <c r="F11" s="51">
        <v>20040</v>
      </c>
      <c r="G11" s="39">
        <v>330</v>
      </c>
      <c r="H11" s="39">
        <v>2994</v>
      </c>
      <c r="I11" s="55">
        <v>0</v>
      </c>
      <c r="J11" s="27">
        <f t="shared" si="2"/>
        <v>23364</v>
      </c>
      <c r="K11" s="13">
        <f t="shared" si="0"/>
        <v>16840.33613445378</v>
      </c>
      <c r="L11" s="29"/>
      <c r="M11" s="92"/>
      <c r="N11" s="14"/>
      <c r="O11" s="49"/>
      <c r="P11" s="10"/>
      <c r="Q11" s="10"/>
      <c r="R11" s="10"/>
    </row>
    <row r="12" spans="5:18" ht="12.75">
      <c r="E12" s="11">
        <f t="shared" si="1"/>
        <v>10</v>
      </c>
      <c r="F12" s="51"/>
      <c r="G12" s="39"/>
      <c r="H12" s="39"/>
      <c r="I12" s="55"/>
      <c r="J12" s="27">
        <f t="shared" si="2"/>
        <v>0</v>
      </c>
      <c r="K12" s="12">
        <f t="shared" si="0"/>
        <v>0</v>
      </c>
      <c r="L12" s="29"/>
      <c r="M12" s="92"/>
      <c r="N12" s="14"/>
      <c r="O12" s="49"/>
      <c r="P12" s="10"/>
      <c r="Q12" s="10"/>
      <c r="R12" s="10"/>
    </row>
    <row r="13" spans="5:18" ht="12.75">
      <c r="E13" s="11">
        <f t="shared" si="1"/>
        <v>11</v>
      </c>
      <c r="F13" s="51"/>
      <c r="G13" s="39"/>
      <c r="H13" s="39"/>
      <c r="I13" s="55"/>
      <c r="J13" s="27">
        <f t="shared" si="2"/>
        <v>0</v>
      </c>
      <c r="K13" s="12">
        <f t="shared" si="0"/>
        <v>0</v>
      </c>
      <c r="L13" s="29"/>
      <c r="M13" s="92"/>
      <c r="N13" s="14"/>
      <c r="O13" s="49"/>
      <c r="P13" s="10"/>
      <c r="Q13" s="10"/>
      <c r="R13" s="10"/>
    </row>
    <row r="14" spans="5:18" ht="12.75">
      <c r="E14" s="15">
        <f t="shared" si="1"/>
        <v>12</v>
      </c>
      <c r="F14" s="52"/>
      <c r="G14" s="40"/>
      <c r="H14" s="40"/>
      <c r="I14" s="56"/>
      <c r="J14" s="27">
        <f t="shared" si="2"/>
        <v>0</v>
      </c>
      <c r="K14" s="16">
        <f t="shared" si="0"/>
        <v>0</v>
      </c>
      <c r="L14" s="30"/>
      <c r="M14" s="92"/>
      <c r="N14" s="17"/>
      <c r="O14" s="49"/>
      <c r="P14" s="10"/>
      <c r="Q14" s="10"/>
      <c r="R14" s="10"/>
    </row>
    <row r="15" spans="3:15" ht="12.75">
      <c r="C15" s="2"/>
      <c r="E15" s="41"/>
      <c r="F15" s="5">
        <f aca="true" t="shared" si="3" ref="F15:N15">SUM(F2:F13)</f>
        <v>222927</v>
      </c>
      <c r="G15" s="6">
        <f t="shared" si="3"/>
        <v>4875</v>
      </c>
      <c r="H15" s="6">
        <f t="shared" si="3"/>
        <v>26267</v>
      </c>
      <c r="I15" s="6">
        <f t="shared" si="3"/>
        <v>146</v>
      </c>
      <c r="J15" s="53">
        <f t="shared" si="3"/>
        <v>254215</v>
      </c>
      <c r="K15" s="53">
        <f t="shared" si="3"/>
        <v>187333.61344537814</v>
      </c>
      <c r="L15" s="53">
        <f t="shared" si="3"/>
        <v>0</v>
      </c>
      <c r="M15" s="93">
        <f t="shared" si="3"/>
        <v>0</v>
      </c>
      <c r="N15" s="53">
        <f t="shared" si="3"/>
        <v>0</v>
      </c>
      <c r="O15" s="49"/>
    </row>
    <row r="16" spans="6:18" ht="12.75">
      <c r="F16" s="3"/>
      <c r="G16" s="3"/>
      <c r="H16" s="3"/>
      <c r="I16" s="3"/>
      <c r="J16" s="3"/>
      <c r="L16" s="9"/>
      <c r="M16" s="94"/>
      <c r="O16" s="49"/>
      <c r="P16" s="10"/>
      <c r="Q16" s="10"/>
      <c r="R16" s="10"/>
    </row>
    <row r="17" spans="2:15" s="106" customFormat="1" ht="39">
      <c r="B17" s="103" t="s">
        <v>4</v>
      </c>
      <c r="C17" s="104" t="s">
        <v>5</v>
      </c>
      <c r="D17" s="102" t="s">
        <v>6</v>
      </c>
      <c r="E17" s="102" t="s">
        <v>33</v>
      </c>
      <c r="F17" s="105" t="s">
        <v>0</v>
      </c>
      <c r="G17" s="105" t="s">
        <v>1</v>
      </c>
      <c r="H17" s="103" t="s">
        <v>13</v>
      </c>
      <c r="I17" s="105" t="s">
        <v>2</v>
      </c>
      <c r="J17" s="103" t="s">
        <v>10</v>
      </c>
      <c r="K17" s="103" t="s">
        <v>9</v>
      </c>
      <c r="L17" s="103" t="s">
        <v>8</v>
      </c>
      <c r="M17" s="103" t="s">
        <v>11</v>
      </c>
      <c r="N17" s="103" t="s">
        <v>14</v>
      </c>
      <c r="O17" s="102" t="s">
        <v>35</v>
      </c>
    </row>
    <row r="18" spans="2:15" ht="12.75">
      <c r="B18" s="18">
        <v>1</v>
      </c>
      <c r="C18" s="24">
        <v>40544</v>
      </c>
      <c r="D18" s="99">
        <v>30809346972</v>
      </c>
      <c r="E18" s="44">
        <f>IF(D18&gt;0,AVERAGE(D$18:$D18),0)</f>
        <v>30809346972</v>
      </c>
      <c r="F18" s="47">
        <f>+$K$3/31</f>
        <v>757.9289780428301</v>
      </c>
      <c r="G18" s="22">
        <f>+$G$3/31</f>
        <v>24.225806451612904</v>
      </c>
      <c r="H18" s="46">
        <f>+$H$3/31+M18</f>
        <v>142.2258064516129</v>
      </c>
      <c r="I18" s="48">
        <f>+$I$3/31</f>
        <v>0</v>
      </c>
      <c r="J18" s="19">
        <f>SUM(F18:I18)</f>
        <v>924.3805909460559</v>
      </c>
      <c r="K18" s="28">
        <f aca="true" t="shared" si="4" ref="K18:K49">+J18/(E18/1000)*100</f>
        <v>0.003000325166859742</v>
      </c>
      <c r="L18" s="31">
        <f>+K18*365</f>
        <v>1.0951186859038058</v>
      </c>
      <c r="M18" s="95"/>
      <c r="N18" s="20">
        <f aca="true" t="shared" si="5" ref="N18:N49">+L18-$C$6</f>
        <v>-0.4848813140961943</v>
      </c>
      <c r="O18" s="44">
        <f>IF(D18&gt;0,AVERAGE(D$18:$D18),0)</f>
        <v>30809346972</v>
      </c>
    </row>
    <row r="19" spans="2:15" ht="12.75">
      <c r="B19" s="21">
        <f aca="true" t="shared" si="6" ref="B19:B38">+B18+1</f>
        <v>2</v>
      </c>
      <c r="C19" s="25">
        <v>40545</v>
      </c>
      <c r="D19" s="100">
        <v>30813247902</v>
      </c>
      <c r="E19" s="45">
        <f>IF(D19&gt;0,AVERAGE(D$18:$D19),0)</f>
        <v>30811297437</v>
      </c>
      <c r="F19" s="47">
        <f aca="true" t="shared" si="7" ref="F19:F48">+$K$3/31</f>
        <v>757.9289780428301</v>
      </c>
      <c r="G19" s="22">
        <f aca="true" t="shared" si="8" ref="G19:G48">+$G$3/31</f>
        <v>24.225806451612904</v>
      </c>
      <c r="H19" s="46">
        <f aca="true" t="shared" si="9" ref="H19:H48">+$H$3/31+M19</f>
        <v>142.2258064516129</v>
      </c>
      <c r="I19" s="48">
        <f>+$I$3/31</f>
        <v>0</v>
      </c>
      <c r="J19" s="22">
        <f aca="true" t="shared" si="10" ref="J19:J82">SUM(F19:I19)</f>
        <v>924.3805909460559</v>
      </c>
      <c r="K19" s="29">
        <f t="shared" si="4"/>
        <v>0.003000135235577603</v>
      </c>
      <c r="L19" s="32">
        <f aca="true" t="shared" si="11" ref="L19:L82">+K19*365</f>
        <v>1.0950493609858252</v>
      </c>
      <c r="M19" s="96"/>
      <c r="N19" s="23">
        <f t="shared" si="5"/>
        <v>-0.4849506390141749</v>
      </c>
      <c r="O19" s="45">
        <f>IF(D19&gt;0,AVERAGE(D$18:$D19),0)</f>
        <v>30811297437</v>
      </c>
    </row>
    <row r="20" spans="2:15" ht="12.75">
      <c r="B20" s="21">
        <f t="shared" si="6"/>
        <v>3</v>
      </c>
      <c r="C20" s="25">
        <v>40546</v>
      </c>
      <c r="D20" s="100">
        <v>29385028021</v>
      </c>
      <c r="E20" s="45">
        <f>IF(D20&gt;0,AVERAGE(D$18:$D20),0)</f>
        <v>30335874298.333332</v>
      </c>
      <c r="F20" s="47">
        <f t="shared" si="7"/>
        <v>757.9289780428301</v>
      </c>
      <c r="G20" s="22">
        <f t="shared" si="8"/>
        <v>24.225806451612904</v>
      </c>
      <c r="H20" s="46">
        <f t="shared" si="9"/>
        <v>142.2258064516129</v>
      </c>
      <c r="I20" s="48">
        <f aca="true" t="shared" si="12" ref="I20:I48">+$I$3/31</f>
        <v>0</v>
      </c>
      <c r="J20" s="22">
        <f t="shared" si="10"/>
        <v>924.3805909460559</v>
      </c>
      <c r="K20" s="29">
        <f t="shared" si="4"/>
        <v>0.0030471532874094278</v>
      </c>
      <c r="L20" s="32">
        <f t="shared" si="11"/>
        <v>1.1122109499044412</v>
      </c>
      <c r="M20" s="96"/>
      <c r="N20" s="23">
        <f t="shared" si="5"/>
        <v>-0.4677890500955588</v>
      </c>
      <c r="O20" s="45">
        <f>IF(D20&gt;0,AVERAGE(D$18:$D20),0)</f>
        <v>30335874298.333332</v>
      </c>
    </row>
    <row r="21" spans="2:15" ht="12.75">
      <c r="B21" s="21">
        <f t="shared" si="6"/>
        <v>4</v>
      </c>
      <c r="C21" s="25">
        <v>40547</v>
      </c>
      <c r="D21" s="100">
        <v>30028975954</v>
      </c>
      <c r="E21" s="45">
        <f>IF(D21&gt;0,AVERAGE(D$18:$D21),0)</f>
        <v>30259149712.25</v>
      </c>
      <c r="F21" s="47">
        <f t="shared" si="7"/>
        <v>757.9289780428301</v>
      </c>
      <c r="G21" s="22">
        <f t="shared" si="8"/>
        <v>24.225806451612904</v>
      </c>
      <c r="H21" s="46">
        <f t="shared" si="9"/>
        <v>142.2258064516129</v>
      </c>
      <c r="I21" s="48">
        <f t="shared" si="12"/>
        <v>0</v>
      </c>
      <c r="J21" s="22">
        <f t="shared" si="10"/>
        <v>924.3805909460559</v>
      </c>
      <c r="K21" s="29">
        <f t="shared" si="4"/>
        <v>0.003054879597531563</v>
      </c>
      <c r="L21" s="32">
        <v>1.1306282253412296</v>
      </c>
      <c r="M21" s="96"/>
      <c r="N21" s="23">
        <f t="shared" si="5"/>
        <v>-0.44937177465877043</v>
      </c>
      <c r="O21" s="45">
        <f>IF(D21&gt;0,AVERAGE(D$18:$D21),0)</f>
        <v>30259149712.25</v>
      </c>
    </row>
    <row r="22" spans="2:15" ht="12.75">
      <c r="B22" s="21">
        <f t="shared" si="6"/>
        <v>5</v>
      </c>
      <c r="C22" s="25">
        <v>40548</v>
      </c>
      <c r="D22" s="100">
        <v>30762810102</v>
      </c>
      <c r="E22" s="45">
        <f>IF(D22&gt;0,AVERAGE(D$18:$D22),0)</f>
        <v>30359881790.2</v>
      </c>
      <c r="F22" s="47">
        <f t="shared" si="7"/>
        <v>757.9289780428301</v>
      </c>
      <c r="G22" s="22">
        <f t="shared" si="8"/>
        <v>24.225806451612904</v>
      </c>
      <c r="H22" s="46">
        <f t="shared" si="9"/>
        <v>142.2258064516129</v>
      </c>
      <c r="I22" s="48">
        <f t="shared" si="12"/>
        <v>0</v>
      </c>
      <c r="J22" s="22">
        <f t="shared" si="10"/>
        <v>924.3805909460559</v>
      </c>
      <c r="K22" s="29">
        <f t="shared" si="4"/>
        <v>0.003044743709260557</v>
      </c>
      <c r="L22" s="32">
        <f t="shared" si="11"/>
        <v>1.1113314538801033</v>
      </c>
      <c r="M22" s="96"/>
      <c r="N22" s="23">
        <f t="shared" si="5"/>
        <v>-0.4686685461198967</v>
      </c>
      <c r="O22" s="45">
        <f>IF(D22&gt;0,AVERAGE(D$18:$D22),0)</f>
        <v>30359881790.2</v>
      </c>
    </row>
    <row r="23" spans="2:15" ht="12.75">
      <c r="B23" s="21">
        <f t="shared" si="6"/>
        <v>6</v>
      </c>
      <c r="C23" s="25">
        <v>40549</v>
      </c>
      <c r="D23" s="100">
        <v>30516627760</v>
      </c>
      <c r="E23" s="45">
        <f>IF(D23&gt;0,AVERAGE(D$18:$D23),0)</f>
        <v>30386006118.5</v>
      </c>
      <c r="F23" s="47">
        <f t="shared" si="7"/>
        <v>757.9289780428301</v>
      </c>
      <c r="G23" s="22">
        <f t="shared" si="8"/>
        <v>24.225806451612904</v>
      </c>
      <c r="H23" s="46">
        <f t="shared" si="9"/>
        <v>142.2258064516129</v>
      </c>
      <c r="I23" s="48">
        <f t="shared" si="12"/>
        <v>0</v>
      </c>
      <c r="J23" s="22">
        <f t="shared" si="10"/>
        <v>924.3805909460559</v>
      </c>
      <c r="K23" s="29">
        <f t="shared" si="4"/>
        <v>0.003042125994910738</v>
      </c>
      <c r="L23" s="32">
        <f t="shared" si="11"/>
        <v>1.1103759881424193</v>
      </c>
      <c r="M23" s="96"/>
      <c r="N23" s="23">
        <f t="shared" si="5"/>
        <v>-0.46962401185758074</v>
      </c>
      <c r="O23" s="45">
        <f>IF(D23&gt;0,AVERAGE(D$18:$D23),0)</f>
        <v>30386006118.5</v>
      </c>
    </row>
    <row r="24" spans="2:15" ht="12.75">
      <c r="B24" s="21">
        <f t="shared" si="6"/>
        <v>7</v>
      </c>
      <c r="C24" s="25">
        <v>40550</v>
      </c>
      <c r="D24" s="100">
        <v>31060967992</v>
      </c>
      <c r="E24" s="45">
        <f>IF(D24&gt;0,AVERAGE(D$18:$D24),0)</f>
        <v>30482429243.285713</v>
      </c>
      <c r="F24" s="47">
        <f t="shared" si="7"/>
        <v>757.9289780428301</v>
      </c>
      <c r="G24" s="22">
        <f t="shared" si="8"/>
        <v>24.225806451612904</v>
      </c>
      <c r="H24" s="46">
        <f t="shared" si="9"/>
        <v>142.2258064516129</v>
      </c>
      <c r="I24" s="48">
        <f t="shared" si="12"/>
        <v>0</v>
      </c>
      <c r="J24" s="22">
        <f t="shared" si="10"/>
        <v>924.3805909460559</v>
      </c>
      <c r="K24" s="29">
        <f t="shared" si="4"/>
        <v>0.003032503031724963</v>
      </c>
      <c r="L24" s="32">
        <f t="shared" si="11"/>
        <v>1.1068636065796116</v>
      </c>
      <c r="M24" s="96"/>
      <c r="N24" s="23">
        <f t="shared" si="5"/>
        <v>-0.4731363934203885</v>
      </c>
      <c r="O24" s="45">
        <f>IF(D24&gt;0,AVERAGE(D$18:$D24),0)</f>
        <v>30482429243.285713</v>
      </c>
    </row>
    <row r="25" spans="2:15" ht="12.75">
      <c r="B25" s="21">
        <f t="shared" si="6"/>
        <v>8</v>
      </c>
      <c r="C25" s="25">
        <v>40551</v>
      </c>
      <c r="D25" s="100">
        <v>31064828855</v>
      </c>
      <c r="E25" s="45">
        <f>IF(D25&gt;0,AVERAGE(D$18:$D25),0)</f>
        <v>30555229194.75</v>
      </c>
      <c r="F25" s="47">
        <f t="shared" si="7"/>
        <v>757.9289780428301</v>
      </c>
      <c r="G25" s="22">
        <f t="shared" si="8"/>
        <v>24.225806451612904</v>
      </c>
      <c r="H25" s="46">
        <f t="shared" si="9"/>
        <v>142.2258064516129</v>
      </c>
      <c r="I25" s="48">
        <f t="shared" si="12"/>
        <v>0</v>
      </c>
      <c r="J25" s="22">
        <f t="shared" si="10"/>
        <v>924.3805909460559</v>
      </c>
      <c r="K25" s="29">
        <f t="shared" si="4"/>
        <v>0.0030252778830567014</v>
      </c>
      <c r="L25" s="32">
        <f t="shared" si="11"/>
        <v>1.104226427315696</v>
      </c>
      <c r="M25" s="96"/>
      <c r="N25" s="23">
        <f t="shared" si="5"/>
        <v>-0.475773572684304</v>
      </c>
      <c r="O25" s="45">
        <f>IF(D25&gt;0,AVERAGE(D$18:$D25),0)</f>
        <v>30555229194.75</v>
      </c>
    </row>
    <row r="26" spans="2:15" ht="12.75">
      <c r="B26" s="21">
        <f t="shared" si="6"/>
        <v>9</v>
      </c>
      <c r="C26" s="25">
        <v>40552</v>
      </c>
      <c r="D26" s="100">
        <v>31068734272</v>
      </c>
      <c r="E26" s="45">
        <f>IF(D26&gt;0,AVERAGE(D$18:$D26),0)</f>
        <v>30612285314.444443</v>
      </c>
      <c r="F26" s="47">
        <f t="shared" si="7"/>
        <v>757.9289780428301</v>
      </c>
      <c r="G26" s="22">
        <f t="shared" si="8"/>
        <v>24.225806451612904</v>
      </c>
      <c r="H26" s="46">
        <f t="shared" si="9"/>
        <v>142.2258064516129</v>
      </c>
      <c r="I26" s="48">
        <f t="shared" si="12"/>
        <v>0</v>
      </c>
      <c r="J26" s="22">
        <f t="shared" si="10"/>
        <v>924.3805909460559</v>
      </c>
      <c r="K26" s="29">
        <f t="shared" si="4"/>
        <v>0.003019639277012376</v>
      </c>
      <c r="L26" s="32">
        <f t="shared" si="11"/>
        <v>1.1021683361095171</v>
      </c>
      <c r="M26" s="96"/>
      <c r="N26" s="23">
        <f t="shared" si="5"/>
        <v>-0.4778316638904829</v>
      </c>
      <c r="O26" s="45">
        <f>IF(D26&gt;0,AVERAGE(D$18:$D26),0)</f>
        <v>30612285314.444443</v>
      </c>
    </row>
    <row r="27" spans="2:15" ht="12.75">
      <c r="B27" s="21">
        <f t="shared" si="6"/>
        <v>10</v>
      </c>
      <c r="C27" s="25">
        <v>40553</v>
      </c>
      <c r="D27" s="100">
        <v>31921254917</v>
      </c>
      <c r="E27" s="45">
        <f>IF(D27&gt;0,AVERAGE(D$18:$D27),0)</f>
        <v>30743182274.7</v>
      </c>
      <c r="F27" s="47">
        <f t="shared" si="7"/>
        <v>757.9289780428301</v>
      </c>
      <c r="G27" s="22">
        <f t="shared" si="8"/>
        <v>24.225806451612904</v>
      </c>
      <c r="H27" s="46">
        <f t="shared" si="9"/>
        <v>142.2258064516129</v>
      </c>
      <c r="I27" s="48">
        <f t="shared" si="12"/>
        <v>0</v>
      </c>
      <c r="J27" s="22">
        <f t="shared" si="10"/>
        <v>924.3805909460559</v>
      </c>
      <c r="K27" s="29">
        <f t="shared" si="4"/>
        <v>0.003006782390601027</v>
      </c>
      <c r="L27" s="32">
        <f t="shared" si="11"/>
        <v>1.097475572569375</v>
      </c>
      <c r="M27" s="96"/>
      <c r="N27" s="23">
        <f t="shared" si="5"/>
        <v>-0.48252442743062507</v>
      </c>
      <c r="O27" s="45">
        <f>IF(D27&gt;0,AVERAGE(D$18:$D27),0)</f>
        <v>30743182274.7</v>
      </c>
    </row>
    <row r="28" spans="2:15" ht="12.75">
      <c r="B28" s="21">
        <f t="shared" si="6"/>
        <v>11</v>
      </c>
      <c r="C28" s="25">
        <v>40554</v>
      </c>
      <c r="D28" s="100">
        <v>32833146061</v>
      </c>
      <c r="E28" s="45">
        <f>IF(D28&gt;0,AVERAGE(D$18:$D28),0)</f>
        <v>30933178982.545456</v>
      </c>
      <c r="F28" s="47">
        <f t="shared" si="7"/>
        <v>757.9289780428301</v>
      </c>
      <c r="G28" s="22">
        <f t="shared" si="8"/>
        <v>24.225806451612904</v>
      </c>
      <c r="H28" s="46">
        <f t="shared" si="9"/>
        <v>142.2258064516129</v>
      </c>
      <c r="I28" s="48">
        <f t="shared" si="12"/>
        <v>0</v>
      </c>
      <c r="J28" s="22">
        <f t="shared" si="10"/>
        <v>924.3805909460559</v>
      </c>
      <c r="K28" s="29">
        <f t="shared" si="4"/>
        <v>0.00298831423523477</v>
      </c>
      <c r="L28" s="32">
        <f t="shared" si="11"/>
        <v>1.0907346958606912</v>
      </c>
      <c r="M28" s="96"/>
      <c r="N28" s="23">
        <f t="shared" si="5"/>
        <v>-0.4892653041393089</v>
      </c>
      <c r="O28" s="45">
        <f>IF(D28&gt;0,AVERAGE(D$18:$D28),0)</f>
        <v>30933178982.545456</v>
      </c>
    </row>
    <row r="29" spans="2:15" ht="12.75">
      <c r="B29" s="21">
        <f t="shared" si="6"/>
        <v>12</v>
      </c>
      <c r="C29" s="25">
        <v>40555</v>
      </c>
      <c r="D29" s="100">
        <v>32301361308</v>
      </c>
      <c r="E29" s="45">
        <f>IF(D29&gt;0,AVERAGE(D$18:$D29),0)</f>
        <v>31047194176.333332</v>
      </c>
      <c r="F29" s="47">
        <f t="shared" si="7"/>
        <v>757.9289780428301</v>
      </c>
      <c r="G29" s="22">
        <f t="shared" si="8"/>
        <v>24.225806451612904</v>
      </c>
      <c r="H29" s="46">
        <f t="shared" si="9"/>
        <v>142.2258064516129</v>
      </c>
      <c r="I29" s="48">
        <f t="shared" si="12"/>
        <v>0</v>
      </c>
      <c r="J29" s="22">
        <f t="shared" si="10"/>
        <v>924.3805909460559</v>
      </c>
      <c r="K29" s="29">
        <f t="shared" si="4"/>
        <v>0.002977340192791699</v>
      </c>
      <c r="L29" s="32">
        <f t="shared" si="11"/>
        <v>1.08672917036897</v>
      </c>
      <c r="M29" s="96"/>
      <c r="N29" s="23">
        <f t="shared" si="5"/>
        <v>-0.49327082963103</v>
      </c>
      <c r="O29" s="45">
        <f>IF(D29&gt;0,AVERAGE(D$18:$D29),0)</f>
        <v>31047194176.333332</v>
      </c>
    </row>
    <row r="30" spans="2:15" ht="12.75">
      <c r="B30" s="21">
        <f t="shared" si="6"/>
        <v>13</v>
      </c>
      <c r="C30" s="25">
        <v>40556</v>
      </c>
      <c r="D30" s="100">
        <v>32136763155</v>
      </c>
      <c r="E30" s="45">
        <f>IF(D30&gt;0,AVERAGE(D$18:$D30),0)</f>
        <v>31131007174.692307</v>
      </c>
      <c r="F30" s="47">
        <f t="shared" si="7"/>
        <v>757.9289780428301</v>
      </c>
      <c r="G30" s="22">
        <f t="shared" si="8"/>
        <v>24.225806451612904</v>
      </c>
      <c r="H30" s="46">
        <f t="shared" si="9"/>
        <v>142.2258064516129</v>
      </c>
      <c r="I30" s="48">
        <f t="shared" si="12"/>
        <v>0</v>
      </c>
      <c r="J30" s="22">
        <f t="shared" si="10"/>
        <v>924.3805909460559</v>
      </c>
      <c r="K30" s="29">
        <f t="shared" si="4"/>
        <v>0.0029693243966019945</v>
      </c>
      <c r="L30" s="32">
        <f t="shared" si="11"/>
        <v>1.083803404759728</v>
      </c>
      <c r="M30" s="96"/>
      <c r="N30" s="23">
        <f t="shared" si="5"/>
        <v>-0.49619659524027204</v>
      </c>
      <c r="O30" s="45">
        <f>IF(D30&gt;0,AVERAGE(D$18:$D30),0)</f>
        <v>31131007174.692307</v>
      </c>
    </row>
    <row r="31" spans="2:15" ht="12.75">
      <c r="B31" s="21">
        <f t="shared" si="6"/>
        <v>14</v>
      </c>
      <c r="C31" s="25">
        <v>40557</v>
      </c>
      <c r="D31" s="100">
        <v>30643806311</v>
      </c>
      <c r="E31" s="45">
        <f>IF(D31&gt;0,AVERAGE(D$18:$D31),0)</f>
        <v>31096207113</v>
      </c>
      <c r="F31" s="47">
        <f t="shared" si="7"/>
        <v>757.9289780428301</v>
      </c>
      <c r="G31" s="22">
        <f t="shared" si="8"/>
        <v>24.225806451612904</v>
      </c>
      <c r="H31" s="46">
        <f t="shared" si="9"/>
        <v>142.2258064516129</v>
      </c>
      <c r="I31" s="48">
        <f t="shared" si="12"/>
        <v>0</v>
      </c>
      <c r="J31" s="22">
        <f t="shared" si="10"/>
        <v>924.3805909460559</v>
      </c>
      <c r="K31" s="29">
        <f t="shared" si="4"/>
        <v>0.0029726473958285793</v>
      </c>
      <c r="L31" s="32">
        <f t="shared" si="11"/>
        <v>1.0850162994774315</v>
      </c>
      <c r="M31" s="96"/>
      <c r="N31" s="23">
        <f t="shared" si="5"/>
        <v>-0.49498370052256857</v>
      </c>
      <c r="O31" s="45">
        <f>IF(D31&gt;0,AVERAGE(D$18:$D31),0)</f>
        <v>31096207113</v>
      </c>
    </row>
    <row r="32" spans="2:15" ht="12.75">
      <c r="B32" s="21">
        <f t="shared" si="6"/>
        <v>15</v>
      </c>
      <c r="C32" s="25">
        <v>40558</v>
      </c>
      <c r="D32" s="100">
        <v>30647642856</v>
      </c>
      <c r="E32" s="45">
        <f>IF(D32&gt;0,AVERAGE(D$18:$D32),0)</f>
        <v>31066302829.2</v>
      </c>
      <c r="F32" s="47">
        <f t="shared" si="7"/>
        <v>757.9289780428301</v>
      </c>
      <c r="G32" s="22">
        <f t="shared" si="8"/>
        <v>24.225806451612904</v>
      </c>
      <c r="H32" s="46">
        <f t="shared" si="9"/>
        <v>142.2258064516129</v>
      </c>
      <c r="I32" s="48">
        <f t="shared" si="12"/>
        <v>0</v>
      </c>
      <c r="J32" s="22">
        <f t="shared" si="10"/>
        <v>924.3805909460559</v>
      </c>
      <c r="K32" s="29">
        <f t="shared" si="4"/>
        <v>0.0029755088528822535</v>
      </c>
      <c r="L32" s="32">
        <f t="shared" si="11"/>
        <v>1.0860607313020225</v>
      </c>
      <c r="M32" s="96"/>
      <c r="N32" s="23">
        <f t="shared" si="5"/>
        <v>-0.49393926869797755</v>
      </c>
      <c r="O32" s="45">
        <f>IF(D32&gt;0,AVERAGE(D$18:$D32),0)</f>
        <v>31066302829.2</v>
      </c>
    </row>
    <row r="33" spans="2:15" ht="12.75">
      <c r="B33" s="21">
        <f t="shared" si="6"/>
        <v>16</v>
      </c>
      <c r="C33" s="25">
        <v>40559</v>
      </c>
      <c r="D33" s="100">
        <v>30651639857</v>
      </c>
      <c r="E33" s="45">
        <f>IF(D33&gt;0,AVERAGE(D$18:$D33),0)</f>
        <v>31040386393.4375</v>
      </c>
      <c r="F33" s="47">
        <f t="shared" si="7"/>
        <v>757.9289780428301</v>
      </c>
      <c r="G33" s="22">
        <f t="shared" si="8"/>
        <v>24.225806451612904</v>
      </c>
      <c r="H33" s="46">
        <f t="shared" si="9"/>
        <v>142.2258064516129</v>
      </c>
      <c r="I33" s="48">
        <f t="shared" si="12"/>
        <v>0</v>
      </c>
      <c r="J33" s="22">
        <f t="shared" si="10"/>
        <v>924.3805909460559</v>
      </c>
      <c r="K33" s="29">
        <f t="shared" si="4"/>
        <v>0.0029779931835561386</v>
      </c>
      <c r="L33" s="32">
        <f t="shared" si="11"/>
        <v>1.0869675119979905</v>
      </c>
      <c r="M33" s="96"/>
      <c r="N33" s="23">
        <f t="shared" si="5"/>
        <v>-0.4930324880020096</v>
      </c>
      <c r="O33" s="45">
        <f>IF(D33&gt;0,AVERAGE(D$18:$D33),0)</f>
        <v>31040386393.4375</v>
      </c>
    </row>
    <row r="34" spans="2:15" ht="12.75">
      <c r="B34" s="21">
        <f t="shared" si="6"/>
        <v>17</v>
      </c>
      <c r="C34" s="25">
        <v>40560</v>
      </c>
      <c r="D34" s="100">
        <v>30836313306</v>
      </c>
      <c r="E34" s="45">
        <f>IF(D34&gt;0,AVERAGE(D$18:$D34),0)</f>
        <v>31028382094.17647</v>
      </c>
      <c r="F34" s="47">
        <f t="shared" si="7"/>
        <v>757.9289780428301</v>
      </c>
      <c r="G34" s="22">
        <f t="shared" si="8"/>
        <v>24.225806451612904</v>
      </c>
      <c r="H34" s="46">
        <f t="shared" si="9"/>
        <v>142.2258064516129</v>
      </c>
      <c r="I34" s="48">
        <f t="shared" si="12"/>
        <v>0</v>
      </c>
      <c r="J34" s="22">
        <f t="shared" si="10"/>
        <v>924.3805909460559</v>
      </c>
      <c r="K34" s="29">
        <f t="shared" si="4"/>
        <v>0.002979145313282536</v>
      </c>
      <c r="L34" s="32">
        <f t="shared" si="11"/>
        <v>1.0873880393481257</v>
      </c>
      <c r="M34" s="96"/>
      <c r="N34" s="23">
        <f t="shared" si="5"/>
        <v>-0.4926119606518744</v>
      </c>
      <c r="O34" s="45">
        <f>IF(D34&gt;0,AVERAGE(D$18:$D34),0)</f>
        <v>31028382094.17647</v>
      </c>
    </row>
    <row r="35" spans="2:15" ht="12.75">
      <c r="B35" s="21">
        <f t="shared" si="6"/>
        <v>18</v>
      </c>
      <c r="C35" s="25">
        <v>40561</v>
      </c>
      <c r="D35" s="100">
        <v>30883424986</v>
      </c>
      <c r="E35" s="45">
        <f>IF(D35&gt;0,AVERAGE(D$18:$D35),0)</f>
        <v>31020328921.5</v>
      </c>
      <c r="F35" s="47">
        <f t="shared" si="7"/>
        <v>757.9289780428301</v>
      </c>
      <c r="G35" s="22">
        <f t="shared" si="8"/>
        <v>24.225806451612904</v>
      </c>
      <c r="H35" s="46">
        <f t="shared" si="9"/>
        <v>142.2258064516129</v>
      </c>
      <c r="I35" s="48">
        <f t="shared" si="12"/>
        <v>0</v>
      </c>
      <c r="J35" s="22">
        <f t="shared" si="10"/>
        <v>924.3805909460559</v>
      </c>
      <c r="K35" s="29">
        <f t="shared" si="4"/>
        <v>0.0029799187277649184</v>
      </c>
      <c r="L35" s="32">
        <f t="shared" si="11"/>
        <v>1.0876703356341952</v>
      </c>
      <c r="M35" s="96"/>
      <c r="N35" s="23">
        <f t="shared" si="5"/>
        <v>-0.49232966436580483</v>
      </c>
      <c r="O35" s="45">
        <f>IF(D35&gt;0,AVERAGE(D$18:$D35),0)</f>
        <v>31020328921.5</v>
      </c>
    </row>
    <row r="36" spans="2:15" ht="12.75">
      <c r="B36" s="21">
        <f t="shared" si="6"/>
        <v>19</v>
      </c>
      <c r="C36" s="25">
        <v>40562</v>
      </c>
      <c r="D36" s="100">
        <v>31824821440</v>
      </c>
      <c r="E36" s="45">
        <f>IF(D36&gt;0,AVERAGE(D$18:$D36),0)</f>
        <v>31062670633</v>
      </c>
      <c r="F36" s="47">
        <f t="shared" si="7"/>
        <v>757.9289780428301</v>
      </c>
      <c r="G36" s="22">
        <f t="shared" si="8"/>
        <v>24.225806451612904</v>
      </c>
      <c r="H36" s="46">
        <f t="shared" si="9"/>
        <v>142.2258064516129</v>
      </c>
      <c r="I36" s="48">
        <f t="shared" si="12"/>
        <v>0</v>
      </c>
      <c r="J36" s="22">
        <f t="shared" si="10"/>
        <v>924.3805909460559</v>
      </c>
      <c r="K36" s="29">
        <f t="shared" si="4"/>
        <v>0.002975856782784231</v>
      </c>
      <c r="L36" s="32">
        <f t="shared" si="11"/>
        <v>1.0861877257162442</v>
      </c>
      <c r="M36" s="96"/>
      <c r="N36" s="23">
        <f t="shared" si="5"/>
        <v>-0.49381227428375585</v>
      </c>
      <c r="O36" s="45">
        <f>IF(D36&gt;0,AVERAGE(D$18:$D36),0)</f>
        <v>31062670633</v>
      </c>
    </row>
    <row r="37" spans="2:15" ht="12.75">
      <c r="B37" s="21">
        <f t="shared" si="6"/>
        <v>20</v>
      </c>
      <c r="C37" s="25">
        <v>40563</v>
      </c>
      <c r="D37" s="100">
        <v>31037210660</v>
      </c>
      <c r="E37" s="45">
        <f>IF(D37&gt;0,AVERAGE(D$18:$D37),0)</f>
        <v>31061397634.35</v>
      </c>
      <c r="F37" s="47">
        <f t="shared" si="7"/>
        <v>757.9289780428301</v>
      </c>
      <c r="G37" s="22">
        <f>+$G$3/31</f>
        <v>24.225806451612904</v>
      </c>
      <c r="H37" s="46">
        <f t="shared" si="9"/>
        <v>142.2258064516129</v>
      </c>
      <c r="I37" s="48">
        <f t="shared" si="12"/>
        <v>0</v>
      </c>
      <c r="J37" s="22">
        <f t="shared" si="10"/>
        <v>924.3805909460559</v>
      </c>
      <c r="K37" s="29">
        <f t="shared" si="4"/>
        <v>0.002975978743222447</v>
      </c>
      <c r="L37" s="32">
        <f t="shared" si="11"/>
        <v>1.0862322412761931</v>
      </c>
      <c r="M37" s="96"/>
      <c r="N37" s="23">
        <f t="shared" si="5"/>
        <v>-0.49376775872380696</v>
      </c>
      <c r="O37" s="45">
        <f>IF(D37&gt;0,AVERAGE(D$18:$D37),0)</f>
        <v>31061397634.35</v>
      </c>
    </row>
    <row r="38" spans="2:15" ht="12.75">
      <c r="B38" s="21">
        <f t="shared" si="6"/>
        <v>21</v>
      </c>
      <c r="C38" s="25">
        <v>40564</v>
      </c>
      <c r="D38" s="100">
        <v>31456577630</v>
      </c>
      <c r="E38" s="45">
        <f>IF(D38&gt;0,AVERAGE(D$18:$D38),0)</f>
        <v>31080215729.38095</v>
      </c>
      <c r="F38" s="47">
        <f t="shared" si="7"/>
        <v>757.9289780428301</v>
      </c>
      <c r="G38" s="22">
        <f t="shared" si="8"/>
        <v>24.225806451612904</v>
      </c>
      <c r="H38" s="46">
        <f t="shared" si="9"/>
        <v>142.2258064516129</v>
      </c>
      <c r="I38" s="48">
        <f t="shared" si="12"/>
        <v>0</v>
      </c>
      <c r="J38" s="22">
        <f t="shared" si="10"/>
        <v>924.3805909460559</v>
      </c>
      <c r="K38" s="29">
        <f t="shared" si="4"/>
        <v>0.0029741768815079827</v>
      </c>
      <c r="L38" s="32">
        <f t="shared" si="11"/>
        <v>1.0855745617504138</v>
      </c>
      <c r="M38" s="96"/>
      <c r="N38" s="23">
        <f t="shared" si="5"/>
        <v>-0.4944254382495863</v>
      </c>
      <c r="O38" s="45">
        <f>IF(D38&gt;0,AVERAGE(D$18:$D38),0)</f>
        <v>31080215729.38095</v>
      </c>
    </row>
    <row r="39" spans="2:15" ht="12.75">
      <c r="B39" s="21">
        <f aca="true" t="shared" si="13" ref="B39:B102">+B38+1</f>
        <v>22</v>
      </c>
      <c r="C39" s="25">
        <v>40565</v>
      </c>
      <c r="D39" s="100">
        <v>31460664147</v>
      </c>
      <c r="E39" s="45">
        <f>IF(D39&gt;0,AVERAGE(D$18:$D39),0)</f>
        <v>31097508839.272728</v>
      </c>
      <c r="F39" s="47">
        <f t="shared" si="7"/>
        <v>757.9289780428301</v>
      </c>
      <c r="G39" s="22">
        <f t="shared" si="8"/>
        <v>24.225806451612904</v>
      </c>
      <c r="H39" s="46">
        <f t="shared" si="9"/>
        <v>142.2258064516129</v>
      </c>
      <c r="I39" s="48">
        <f t="shared" si="12"/>
        <v>0</v>
      </c>
      <c r="J39" s="22">
        <f t="shared" si="10"/>
        <v>924.3805909460559</v>
      </c>
      <c r="K39" s="29">
        <f t="shared" si="4"/>
        <v>0.0029725229622852138</v>
      </c>
      <c r="L39" s="32">
        <f t="shared" si="11"/>
        <v>1.084970881234103</v>
      </c>
      <c r="M39" s="96"/>
      <c r="N39" s="23">
        <f t="shared" si="5"/>
        <v>-0.49502911876589706</v>
      </c>
      <c r="O39" s="45">
        <f>IF(D39&gt;0,AVERAGE(D$18:$D39),0)</f>
        <v>31097508839.272728</v>
      </c>
    </row>
    <row r="40" spans="2:15" ht="12.75">
      <c r="B40" s="21">
        <f t="shared" si="13"/>
        <v>23</v>
      </c>
      <c r="C40" s="25">
        <v>40566</v>
      </c>
      <c r="D40" s="100">
        <v>31464658432</v>
      </c>
      <c r="E40" s="45">
        <f>IF(D40&gt;0,AVERAGE(D$18:$D40),0)</f>
        <v>31113471865.04348</v>
      </c>
      <c r="F40" s="47">
        <f t="shared" si="7"/>
        <v>757.9289780428301</v>
      </c>
      <c r="G40" s="22">
        <f t="shared" si="8"/>
        <v>24.225806451612904</v>
      </c>
      <c r="H40" s="46">
        <f t="shared" si="9"/>
        <v>142.2258064516129</v>
      </c>
      <c r="I40" s="48">
        <f t="shared" si="12"/>
        <v>0</v>
      </c>
      <c r="J40" s="22">
        <f t="shared" si="10"/>
        <v>924.3805909460559</v>
      </c>
      <c r="K40" s="29">
        <f t="shared" si="4"/>
        <v>0.002970997884632134</v>
      </c>
      <c r="L40" s="32">
        <f t="shared" si="11"/>
        <v>1.084414227890729</v>
      </c>
      <c r="M40" s="96"/>
      <c r="N40" s="23">
        <f t="shared" si="5"/>
        <v>-0.4955857721092711</v>
      </c>
      <c r="O40" s="45">
        <f>IF(D40&gt;0,AVERAGE(D$18:$D40),0)</f>
        <v>31113471865.04348</v>
      </c>
    </row>
    <row r="41" spans="2:15" ht="12.75">
      <c r="B41" s="21">
        <f t="shared" si="13"/>
        <v>24</v>
      </c>
      <c r="C41" s="25">
        <v>40567</v>
      </c>
      <c r="D41" s="100">
        <v>31173013462</v>
      </c>
      <c r="E41" s="45">
        <f>IF(D41&gt;0,AVERAGE(D$18:$D41),0)</f>
        <v>31115952764.916668</v>
      </c>
      <c r="F41" s="47">
        <f t="shared" si="7"/>
        <v>757.9289780428301</v>
      </c>
      <c r="G41" s="22">
        <f t="shared" si="8"/>
        <v>24.225806451612904</v>
      </c>
      <c r="H41" s="46">
        <f t="shared" si="9"/>
        <v>142.2258064516129</v>
      </c>
      <c r="I41" s="48">
        <f t="shared" si="12"/>
        <v>0</v>
      </c>
      <c r="J41" s="22">
        <f t="shared" si="10"/>
        <v>924.3805909460559</v>
      </c>
      <c r="K41" s="29">
        <f t="shared" si="4"/>
        <v>0.002970761004587646</v>
      </c>
      <c r="L41" s="32">
        <f t="shared" si="11"/>
        <v>1.0843277666744908</v>
      </c>
      <c r="M41" s="96"/>
      <c r="N41" s="23">
        <f t="shared" si="5"/>
        <v>-0.49567223332550925</v>
      </c>
      <c r="O41" s="45">
        <f>IF(D41&gt;0,AVERAGE(D$18:$D41),0)</f>
        <v>31115952764.916668</v>
      </c>
    </row>
    <row r="42" spans="2:15" ht="12.75">
      <c r="B42" s="21">
        <f t="shared" si="13"/>
        <v>25</v>
      </c>
      <c r="C42" s="25">
        <v>40568</v>
      </c>
      <c r="D42" s="100">
        <v>32429906278</v>
      </c>
      <c r="E42" s="45">
        <f>IF(D42&gt;0,AVERAGE(D$18:$D42),0)</f>
        <v>31168510905.44</v>
      </c>
      <c r="F42" s="47">
        <f t="shared" si="7"/>
        <v>757.9289780428301</v>
      </c>
      <c r="G42" s="22">
        <f t="shared" si="8"/>
        <v>24.225806451612904</v>
      </c>
      <c r="H42" s="46">
        <f t="shared" si="9"/>
        <v>142.2258064516129</v>
      </c>
      <c r="I42" s="48">
        <f t="shared" si="12"/>
        <v>0</v>
      </c>
      <c r="J42" s="22">
        <f t="shared" si="10"/>
        <v>924.3805909460559</v>
      </c>
      <c r="K42" s="29">
        <f t="shared" si="4"/>
        <v>0.0029657515360630177</v>
      </c>
      <c r="L42" s="32">
        <f t="shared" si="11"/>
        <v>1.0824993106630014</v>
      </c>
      <c r="M42" s="96"/>
      <c r="N42" s="23">
        <f t="shared" si="5"/>
        <v>-0.49750068933699865</v>
      </c>
      <c r="O42" s="45">
        <f>IF(D42&gt;0,AVERAGE(D$18:$D42),0)</f>
        <v>31168510905.44</v>
      </c>
    </row>
    <row r="43" spans="2:15" ht="12.75">
      <c r="B43" s="21">
        <f t="shared" si="13"/>
        <v>26</v>
      </c>
      <c r="C43" s="25">
        <v>40569</v>
      </c>
      <c r="D43" s="100">
        <v>32074694372</v>
      </c>
      <c r="E43" s="45">
        <f>IF(D43&gt;0,AVERAGE(D$18:$D43),0)</f>
        <v>31203364115.692307</v>
      </c>
      <c r="F43" s="47">
        <f t="shared" si="7"/>
        <v>757.9289780428301</v>
      </c>
      <c r="G43" s="22">
        <f t="shared" si="8"/>
        <v>24.225806451612904</v>
      </c>
      <c r="H43" s="46">
        <f t="shared" si="9"/>
        <v>142.2258064516129</v>
      </c>
      <c r="I43" s="48">
        <f t="shared" si="12"/>
        <v>0</v>
      </c>
      <c r="J43" s="22">
        <f t="shared" si="10"/>
        <v>924.3805909460559</v>
      </c>
      <c r="K43" s="29">
        <f t="shared" si="4"/>
        <v>0.002962438881649883</v>
      </c>
      <c r="L43" s="32">
        <f t="shared" si="11"/>
        <v>1.0812901918022073</v>
      </c>
      <c r="M43" s="96"/>
      <c r="N43" s="23">
        <f t="shared" si="5"/>
        <v>-0.49870980819779276</v>
      </c>
      <c r="O43" s="45">
        <f>IF(D43&gt;0,AVERAGE(D$18:$D43),0)</f>
        <v>31203364115.692307</v>
      </c>
    </row>
    <row r="44" spans="2:15" ht="12.75">
      <c r="B44" s="21">
        <f t="shared" si="13"/>
        <v>27</v>
      </c>
      <c r="C44" s="25">
        <v>40570</v>
      </c>
      <c r="D44" s="100">
        <v>31670052960</v>
      </c>
      <c r="E44" s="45">
        <f>IF(D44&gt;0,AVERAGE(D$18:$D44),0)</f>
        <v>31220648887.703705</v>
      </c>
      <c r="F44" s="47">
        <f t="shared" si="7"/>
        <v>757.9289780428301</v>
      </c>
      <c r="G44" s="22">
        <f t="shared" si="8"/>
        <v>24.225806451612904</v>
      </c>
      <c r="H44" s="46">
        <f t="shared" si="9"/>
        <v>142.2258064516129</v>
      </c>
      <c r="I44" s="48">
        <f t="shared" si="12"/>
        <v>0</v>
      </c>
      <c r="J44" s="22">
        <f t="shared" si="10"/>
        <v>924.3805909460559</v>
      </c>
      <c r="K44" s="29">
        <f t="shared" si="4"/>
        <v>0.0029607987786254004</v>
      </c>
      <c r="L44" s="32">
        <f t="shared" si="11"/>
        <v>1.0806915541982711</v>
      </c>
      <c r="M44" s="96"/>
      <c r="N44" s="23">
        <f t="shared" si="5"/>
        <v>-0.49930844580172895</v>
      </c>
      <c r="O44" s="45">
        <f>IF(D44&gt;0,AVERAGE(D$18:$D44),0)</f>
        <v>31220648887.703705</v>
      </c>
    </row>
    <row r="45" spans="2:15" ht="12.75">
      <c r="B45" s="21">
        <f t="shared" si="13"/>
        <v>28</v>
      </c>
      <c r="C45" s="25">
        <v>40571</v>
      </c>
      <c r="D45" s="100">
        <v>32142499384</v>
      </c>
      <c r="E45" s="45">
        <f>IF(D45&gt;0,AVERAGE(D$18:$D45),0)</f>
        <v>31253572119.714287</v>
      </c>
      <c r="F45" s="47">
        <f t="shared" si="7"/>
        <v>757.9289780428301</v>
      </c>
      <c r="G45" s="22">
        <f t="shared" si="8"/>
        <v>24.225806451612904</v>
      </c>
      <c r="H45" s="46">
        <f t="shared" si="9"/>
        <v>142.2258064516129</v>
      </c>
      <c r="I45" s="48">
        <f t="shared" si="12"/>
        <v>0</v>
      </c>
      <c r="J45" s="22">
        <f t="shared" si="10"/>
        <v>924.3805909460559</v>
      </c>
      <c r="K45" s="29">
        <f t="shared" si="4"/>
        <v>0.002957679805064492</v>
      </c>
      <c r="L45" s="32">
        <f t="shared" si="11"/>
        <v>1.0795531288485396</v>
      </c>
      <c r="M45" s="96"/>
      <c r="N45" s="23">
        <f t="shared" si="5"/>
        <v>-0.5004468711514605</v>
      </c>
      <c r="O45" s="45">
        <f>IF(D45&gt;0,AVERAGE(D$18:$D45),0)</f>
        <v>31253572119.714287</v>
      </c>
    </row>
    <row r="46" spans="2:15" ht="12.75">
      <c r="B46" s="21">
        <f t="shared" si="13"/>
        <v>29</v>
      </c>
      <c r="C46" s="25">
        <v>40572</v>
      </c>
      <c r="D46" s="100">
        <v>32146745565</v>
      </c>
      <c r="E46" s="45">
        <f>IF(D46&gt;0,AVERAGE(D$18:$D46),0)</f>
        <v>31284371204.03448</v>
      </c>
      <c r="F46" s="47">
        <f t="shared" si="7"/>
        <v>757.9289780428301</v>
      </c>
      <c r="G46" s="22">
        <f t="shared" si="8"/>
        <v>24.225806451612904</v>
      </c>
      <c r="H46" s="46">
        <f t="shared" si="9"/>
        <v>142.2258064516129</v>
      </c>
      <c r="I46" s="48">
        <f t="shared" si="12"/>
        <v>0</v>
      </c>
      <c r="J46" s="22">
        <f t="shared" si="10"/>
        <v>924.3805909460559</v>
      </c>
      <c r="K46" s="29">
        <f t="shared" si="4"/>
        <v>0.0029547680051400438</v>
      </c>
      <c r="L46" s="32">
        <f t="shared" si="11"/>
        <v>1.078490321876116</v>
      </c>
      <c r="M46" s="96"/>
      <c r="N46" s="23">
        <f t="shared" si="5"/>
        <v>-0.5015096781238841</v>
      </c>
      <c r="O46" s="45">
        <f>IF(D46&gt;0,AVERAGE(D$18:$D46),0)</f>
        <v>31284371204.03448</v>
      </c>
    </row>
    <row r="47" spans="2:15" ht="12.75">
      <c r="B47" s="21">
        <f t="shared" si="13"/>
        <v>30</v>
      </c>
      <c r="C47" s="25">
        <v>40573</v>
      </c>
      <c r="D47" s="100">
        <v>32150764422</v>
      </c>
      <c r="E47" s="45">
        <f>IF(D47&gt;0,AVERAGE(D$18:$D47),0)</f>
        <v>31313250977.966667</v>
      </c>
      <c r="F47" s="47">
        <f t="shared" si="7"/>
        <v>757.9289780428301</v>
      </c>
      <c r="G47" s="22">
        <f t="shared" si="8"/>
        <v>24.225806451612904</v>
      </c>
      <c r="H47" s="46">
        <f t="shared" si="9"/>
        <v>142.2258064516129</v>
      </c>
      <c r="I47" s="48">
        <f t="shared" si="12"/>
        <v>0</v>
      </c>
      <c r="J47" s="22">
        <f t="shared" si="10"/>
        <v>924.3805909460559</v>
      </c>
      <c r="K47" s="29">
        <f t="shared" si="4"/>
        <v>0.0029520428638868876</v>
      </c>
      <c r="L47" s="32">
        <f t="shared" si="11"/>
        <v>1.077495645318714</v>
      </c>
      <c r="M47" s="96"/>
      <c r="N47" s="23">
        <f t="shared" si="5"/>
        <v>-0.5025043546812862</v>
      </c>
      <c r="O47" s="45">
        <f>IF(D47&gt;0,AVERAGE(D$18:$D47),0)</f>
        <v>31313250977.966667</v>
      </c>
    </row>
    <row r="48" spans="2:15" ht="12.75">
      <c r="B48" s="21">
        <f t="shared" si="13"/>
        <v>31</v>
      </c>
      <c r="C48" s="25">
        <v>40574</v>
      </c>
      <c r="D48" s="100">
        <v>32781745045</v>
      </c>
      <c r="E48" s="45">
        <f>IF(D48&gt;0,AVERAGE(D$18:$D48),0)</f>
        <v>31360621754.322582</v>
      </c>
      <c r="F48" s="47">
        <f t="shared" si="7"/>
        <v>757.9289780428301</v>
      </c>
      <c r="G48" s="22">
        <f t="shared" si="8"/>
        <v>24.225806451612904</v>
      </c>
      <c r="H48" s="46">
        <f t="shared" si="9"/>
        <v>142.2258064516129</v>
      </c>
      <c r="I48" s="48">
        <f t="shared" si="12"/>
        <v>0</v>
      </c>
      <c r="J48" s="22">
        <f t="shared" si="10"/>
        <v>924.3805909460559</v>
      </c>
      <c r="K48" s="29">
        <f t="shared" si="4"/>
        <v>0.002947583750690926</v>
      </c>
      <c r="L48" s="32">
        <f t="shared" si="11"/>
        <v>1.075868069002188</v>
      </c>
      <c r="M48" s="96"/>
      <c r="N48" s="23">
        <f t="shared" si="5"/>
        <v>-0.5041319309978121</v>
      </c>
      <c r="O48" s="45">
        <f>IF(D48&gt;0,AVERAGE(D$18:$D48),0)</f>
        <v>31360621754.322582</v>
      </c>
    </row>
    <row r="49" spans="2:15" ht="12.75">
      <c r="B49" s="21">
        <f t="shared" si="13"/>
        <v>32</v>
      </c>
      <c r="C49" s="25">
        <v>40575</v>
      </c>
      <c r="D49" s="100">
        <v>31238854136</v>
      </c>
      <c r="E49" s="45">
        <f>IF(D49&gt;0,AVERAGE(D$18:$D49),0)</f>
        <v>31356816516.25</v>
      </c>
      <c r="F49" s="47">
        <f>+$K$4/28</f>
        <v>826.7406962785115</v>
      </c>
      <c r="G49" s="22">
        <f>+$G$4/28</f>
        <v>30.714285714285715</v>
      </c>
      <c r="H49" s="46">
        <f>+$H$4/28+M49</f>
        <v>163.25</v>
      </c>
      <c r="I49" s="48">
        <f>+$I$4/28</f>
        <v>0</v>
      </c>
      <c r="J49" s="22">
        <f t="shared" si="10"/>
        <v>1020.7049819927971</v>
      </c>
      <c r="K49" s="29">
        <f t="shared" si="4"/>
        <v>0.0032551294914260147</v>
      </c>
      <c r="L49" s="32">
        <f t="shared" si="11"/>
        <v>1.1881222643704954</v>
      </c>
      <c r="M49" s="96"/>
      <c r="N49" s="23">
        <f t="shared" si="5"/>
        <v>-0.3918777356295047</v>
      </c>
      <c r="O49" s="45">
        <f>IF(D49&gt;0,AVERAGE(D$18:$D49),0)</f>
        <v>31356816516.25</v>
      </c>
    </row>
    <row r="50" spans="2:15" ht="12.75">
      <c r="B50" s="21">
        <f t="shared" si="13"/>
        <v>33</v>
      </c>
      <c r="C50" s="25">
        <v>40576</v>
      </c>
      <c r="D50" s="100">
        <v>30834749767</v>
      </c>
      <c r="E50" s="45">
        <f>IF(D50&gt;0,AVERAGE(D$18:$D50),0)</f>
        <v>31340996311.727272</v>
      </c>
      <c r="F50" s="47">
        <f aca="true" t="shared" si="14" ref="F50:F76">+$K$4/28</f>
        <v>826.7406962785115</v>
      </c>
      <c r="G50" s="22">
        <f aca="true" t="shared" si="15" ref="G50:G76">+$G$4/28</f>
        <v>30.714285714285715</v>
      </c>
      <c r="H50" s="46">
        <f aca="true" t="shared" si="16" ref="H50:H76">+$H$4/28+M50</f>
        <v>163.25</v>
      </c>
      <c r="I50" s="48">
        <f aca="true" t="shared" si="17" ref="I50:I75">+$I$4/28</f>
        <v>0</v>
      </c>
      <c r="J50" s="22">
        <f t="shared" si="10"/>
        <v>1020.7049819927971</v>
      </c>
      <c r="K50" s="29">
        <f aca="true" t="shared" si="18" ref="K50:K81">+J50/(E50/1000)*100</f>
        <v>0.00325677260493109</v>
      </c>
      <c r="L50" s="32">
        <f t="shared" si="11"/>
        <v>1.1887220007998478</v>
      </c>
      <c r="M50" s="96"/>
      <c r="N50" s="23">
        <f aca="true" t="shared" si="19" ref="N50:N81">+L50-$C$6</f>
        <v>-0.39127799920015227</v>
      </c>
      <c r="O50" s="45">
        <f>IF(D50&gt;0,AVERAGE(D$18:$D50),0)</f>
        <v>31340996311.727272</v>
      </c>
    </row>
    <row r="51" spans="2:15" ht="12.75">
      <c r="B51" s="21">
        <f t="shared" si="13"/>
        <v>34</v>
      </c>
      <c r="C51" s="25">
        <v>40577</v>
      </c>
      <c r="D51" s="100">
        <v>31395202361</v>
      </c>
      <c r="E51" s="45">
        <f>IF(D51&gt;0,AVERAGE(D$18:$D51),0)</f>
        <v>31342590607.294117</v>
      </c>
      <c r="F51" s="47">
        <f t="shared" si="14"/>
        <v>826.7406962785115</v>
      </c>
      <c r="G51" s="22">
        <f t="shared" si="15"/>
        <v>30.714285714285715</v>
      </c>
      <c r="H51" s="46">
        <f t="shared" si="16"/>
        <v>163.25</v>
      </c>
      <c r="I51" s="48">
        <f t="shared" si="17"/>
        <v>0</v>
      </c>
      <c r="J51" s="22">
        <f t="shared" si="10"/>
        <v>1020.7049819927971</v>
      </c>
      <c r="K51" s="29">
        <f t="shared" si="18"/>
        <v>0.0032566069435091822</v>
      </c>
      <c r="L51" s="32">
        <f t="shared" si="11"/>
        <v>1.1886615343808515</v>
      </c>
      <c r="M51" s="96"/>
      <c r="N51" s="23">
        <f t="shared" si="19"/>
        <v>-0.39133846561914853</v>
      </c>
      <c r="O51" s="45">
        <f>IF(D51&gt;0,AVERAGE(D$18:$D51),0)</f>
        <v>31342590607.294117</v>
      </c>
    </row>
    <row r="52" spans="2:15" ht="12.75">
      <c r="B52" s="21">
        <f t="shared" si="13"/>
        <v>35</v>
      </c>
      <c r="C52" s="25">
        <v>40578</v>
      </c>
      <c r="D52" s="100">
        <v>31894149554</v>
      </c>
      <c r="E52" s="45">
        <f>IF(D52&gt;0,AVERAGE(D$18:$D52),0)</f>
        <v>31358349434.342857</v>
      </c>
      <c r="F52" s="47">
        <f t="shared" si="14"/>
        <v>826.7406962785115</v>
      </c>
      <c r="G52" s="22">
        <f t="shared" si="15"/>
        <v>30.714285714285715</v>
      </c>
      <c r="H52" s="46">
        <f t="shared" si="16"/>
        <v>163.25</v>
      </c>
      <c r="I52" s="48">
        <f t="shared" si="17"/>
        <v>0</v>
      </c>
      <c r="J52" s="22">
        <f t="shared" si="10"/>
        <v>1020.7049819927971</v>
      </c>
      <c r="K52" s="29">
        <f t="shared" si="18"/>
        <v>0.003254970368035211</v>
      </c>
      <c r="L52" s="32">
        <f t="shared" si="11"/>
        <v>1.188064184332852</v>
      </c>
      <c r="M52" s="96"/>
      <c r="N52" s="23">
        <f t="shared" si="19"/>
        <v>-0.39193581566714797</v>
      </c>
      <c r="O52" s="45">
        <f>IF(D52&gt;0,AVERAGE(D$18:$D52),0)</f>
        <v>31358349434.342857</v>
      </c>
    </row>
    <row r="53" spans="2:15" ht="12.75">
      <c r="B53" s="21">
        <f t="shared" si="13"/>
        <v>36</v>
      </c>
      <c r="C53" s="25">
        <v>40579</v>
      </c>
      <c r="D53" s="100">
        <v>31898464086</v>
      </c>
      <c r="E53" s="45">
        <f>IF(D53&gt;0,AVERAGE(D$18:$D53),0)</f>
        <v>31373352619.11111</v>
      </c>
      <c r="F53" s="47">
        <f t="shared" si="14"/>
        <v>826.7406962785115</v>
      </c>
      <c r="G53" s="22">
        <f t="shared" si="15"/>
        <v>30.714285714285715</v>
      </c>
      <c r="H53" s="46">
        <f t="shared" si="16"/>
        <v>163.25</v>
      </c>
      <c r="I53" s="48">
        <f t="shared" si="17"/>
        <v>0</v>
      </c>
      <c r="J53" s="22">
        <f t="shared" si="10"/>
        <v>1020.7049819927971</v>
      </c>
      <c r="K53" s="29">
        <f t="shared" si="18"/>
        <v>0.003253413794772554</v>
      </c>
      <c r="L53" s="32">
        <f t="shared" si="11"/>
        <v>1.187496035091982</v>
      </c>
      <c r="M53" s="96"/>
      <c r="N53" s="23">
        <f t="shared" si="19"/>
        <v>-0.392503964908018</v>
      </c>
      <c r="O53" s="45">
        <f>IF(D53&gt;0,AVERAGE(D$18:$D53),0)</f>
        <v>31373352619.11111</v>
      </c>
    </row>
    <row r="54" spans="2:15" ht="12.75">
      <c r="B54" s="21">
        <f t="shared" si="13"/>
        <v>37</v>
      </c>
      <c r="C54" s="25">
        <v>40580</v>
      </c>
      <c r="D54" s="100">
        <v>31902643951</v>
      </c>
      <c r="E54" s="45">
        <f>IF(D54&gt;0,AVERAGE(D$18:$D54),0)</f>
        <v>31387657790.243244</v>
      </c>
      <c r="F54" s="47">
        <f t="shared" si="14"/>
        <v>826.7406962785115</v>
      </c>
      <c r="G54" s="22">
        <f t="shared" si="15"/>
        <v>30.714285714285715</v>
      </c>
      <c r="H54" s="46">
        <f t="shared" si="16"/>
        <v>163.25</v>
      </c>
      <c r="I54" s="48">
        <f t="shared" si="17"/>
        <v>0</v>
      </c>
      <c r="J54" s="22">
        <f t="shared" si="10"/>
        <v>1020.7049819927971</v>
      </c>
      <c r="K54" s="29">
        <f t="shared" si="18"/>
        <v>0.0032519310259272677</v>
      </c>
      <c r="L54" s="32">
        <f t="shared" si="11"/>
        <v>1.1869548244634527</v>
      </c>
      <c r="M54" s="96"/>
      <c r="N54" s="23">
        <f t="shared" si="19"/>
        <v>-0.3930451755365474</v>
      </c>
      <c r="O54" s="45">
        <f>IF(D54&gt;0,AVERAGE(D$18:$D54),0)</f>
        <v>31387657790.243244</v>
      </c>
    </row>
    <row r="55" spans="2:15" ht="12.75">
      <c r="B55" s="21">
        <f t="shared" si="13"/>
        <v>38</v>
      </c>
      <c r="C55" s="25">
        <v>40581</v>
      </c>
      <c r="D55" s="100">
        <v>30933592831</v>
      </c>
      <c r="E55" s="45">
        <f>IF(D55&gt;0,AVERAGE(D$18:$D55),0)</f>
        <v>31375708712.36842</v>
      </c>
      <c r="F55" s="47">
        <f t="shared" si="14"/>
        <v>826.7406962785115</v>
      </c>
      <c r="G55" s="22">
        <f t="shared" si="15"/>
        <v>30.714285714285715</v>
      </c>
      <c r="H55" s="46">
        <f t="shared" si="16"/>
        <v>163.25</v>
      </c>
      <c r="I55" s="48">
        <f t="shared" si="17"/>
        <v>0</v>
      </c>
      <c r="J55" s="22">
        <f t="shared" si="10"/>
        <v>1020.7049819927971</v>
      </c>
      <c r="K55" s="29">
        <f t="shared" si="18"/>
        <v>0.0032531694864646405</v>
      </c>
      <c r="L55" s="32">
        <f t="shared" si="11"/>
        <v>1.1874068625595937</v>
      </c>
      <c r="M55" s="96"/>
      <c r="N55" s="23">
        <f t="shared" si="19"/>
        <v>-0.39259313744040636</v>
      </c>
      <c r="O55" s="45">
        <f>IF(D55&gt;0,AVERAGE(D$18:$D55),0)</f>
        <v>31375708712.36842</v>
      </c>
    </row>
    <row r="56" spans="2:15" ht="12.75">
      <c r="B56" s="21">
        <f t="shared" si="13"/>
        <v>39</v>
      </c>
      <c r="C56" s="25">
        <v>40582</v>
      </c>
      <c r="D56" s="100">
        <v>31222949821</v>
      </c>
      <c r="E56" s="45">
        <f>IF(D56&gt;0,AVERAGE(D$18:$D56),0)</f>
        <v>31371791817.71795</v>
      </c>
      <c r="F56" s="47">
        <f t="shared" si="14"/>
        <v>826.7406962785115</v>
      </c>
      <c r="G56" s="22">
        <f t="shared" si="15"/>
        <v>30.714285714285715</v>
      </c>
      <c r="H56" s="46">
        <f t="shared" si="16"/>
        <v>163.25</v>
      </c>
      <c r="I56" s="48">
        <f t="shared" si="17"/>
        <v>0</v>
      </c>
      <c r="J56" s="22">
        <f t="shared" si="10"/>
        <v>1020.7049819927971</v>
      </c>
      <c r="K56" s="29">
        <f t="shared" si="18"/>
        <v>0.0032535756577867204</v>
      </c>
      <c r="L56" s="32">
        <f t="shared" si="11"/>
        <v>1.1875551150921528</v>
      </c>
      <c r="M56" s="96"/>
      <c r="N56" s="23">
        <f t="shared" si="19"/>
        <v>-0.39244488490784724</v>
      </c>
      <c r="O56" s="45">
        <f>IF(D56&gt;0,AVERAGE(D$18:$D56),0)</f>
        <v>31371791817.71795</v>
      </c>
    </row>
    <row r="57" spans="2:15" ht="12.75">
      <c r="B57" s="21">
        <f t="shared" si="13"/>
        <v>40</v>
      </c>
      <c r="C57" s="25">
        <v>40583</v>
      </c>
      <c r="D57" s="100">
        <v>30828695799</v>
      </c>
      <c r="E57" s="45">
        <f>IF(D57&gt;0,AVERAGE(D$18:$D57),0)</f>
        <v>31358214417.25</v>
      </c>
      <c r="F57" s="47">
        <f t="shared" si="14"/>
        <v>826.7406962785115</v>
      </c>
      <c r="G57" s="22">
        <f t="shared" si="15"/>
        <v>30.714285714285715</v>
      </c>
      <c r="H57" s="46">
        <f t="shared" si="16"/>
        <v>163.25</v>
      </c>
      <c r="I57" s="48">
        <f t="shared" si="17"/>
        <v>0</v>
      </c>
      <c r="J57" s="22">
        <f t="shared" si="10"/>
        <v>1020.7049819927971</v>
      </c>
      <c r="K57" s="29">
        <f t="shared" si="18"/>
        <v>0.0032549843827565394</v>
      </c>
      <c r="L57" s="32">
        <f t="shared" si="11"/>
        <v>1.1880692997061368</v>
      </c>
      <c r="M57" s="96"/>
      <c r="N57" s="23">
        <f t="shared" si="19"/>
        <v>-0.39193070029386323</v>
      </c>
      <c r="O57" s="45">
        <f>IF(D57&gt;0,AVERAGE(D$18:$D57),0)</f>
        <v>31358214417.25</v>
      </c>
    </row>
    <row r="58" spans="2:15" ht="12.75">
      <c r="B58" s="21">
        <f t="shared" si="13"/>
        <v>41</v>
      </c>
      <c r="C58" s="25">
        <v>40584</v>
      </c>
      <c r="D58" s="100">
        <v>31351309667</v>
      </c>
      <c r="E58" s="45">
        <f>IF(D58&gt;0,AVERAGE(D$18:$D58),0)</f>
        <v>31358046008.707317</v>
      </c>
      <c r="F58" s="47">
        <f t="shared" si="14"/>
        <v>826.7406962785115</v>
      </c>
      <c r="G58" s="22">
        <f t="shared" si="15"/>
        <v>30.714285714285715</v>
      </c>
      <c r="H58" s="46">
        <f t="shared" si="16"/>
        <v>166.66705131491912</v>
      </c>
      <c r="I58" s="48">
        <f t="shared" si="17"/>
        <v>0</v>
      </c>
      <c r="J58" s="22">
        <f t="shared" si="10"/>
        <v>1024.1220333077163</v>
      </c>
      <c r="K58" s="29">
        <f t="shared" si="18"/>
        <v>0.0032658987521841892</v>
      </c>
      <c r="L58" s="32">
        <f t="shared" si="11"/>
        <v>1.192053044547229</v>
      </c>
      <c r="M58" s="96">
        <v>3.417051314919116</v>
      </c>
      <c r="N58" s="23">
        <f t="shared" si="19"/>
        <v>-0.387946955452771</v>
      </c>
      <c r="O58" s="45">
        <f>IF(D58&gt;0,AVERAGE(D$18:$D58),0)</f>
        <v>31358046008.707317</v>
      </c>
    </row>
    <row r="59" spans="2:15" ht="12.75">
      <c r="B59" s="21">
        <f t="shared" si="13"/>
        <v>42</v>
      </c>
      <c r="C59" s="25">
        <v>40585</v>
      </c>
      <c r="D59" s="100">
        <v>30864997624</v>
      </c>
      <c r="E59" s="45">
        <f>IF(D59&gt;0,AVERAGE(D$18:$D59),0)</f>
        <v>31346306761.45238</v>
      </c>
      <c r="F59" s="47">
        <f t="shared" si="14"/>
        <v>826.7406962785115</v>
      </c>
      <c r="G59" s="22">
        <f t="shared" si="15"/>
        <v>30.714285714285715</v>
      </c>
      <c r="H59" s="46">
        <f t="shared" si="16"/>
        <v>165.40202415664342</v>
      </c>
      <c r="I59" s="48">
        <f t="shared" si="17"/>
        <v>0</v>
      </c>
      <c r="J59" s="22">
        <f t="shared" si="10"/>
        <v>1022.8570061494405</v>
      </c>
      <c r="K59" s="29">
        <f t="shared" si="18"/>
        <v>0.003263086187261086</v>
      </c>
      <c r="L59" s="32">
        <f t="shared" si="11"/>
        <v>1.1910264583502965</v>
      </c>
      <c r="M59" s="96">
        <v>2.1520241566434155</v>
      </c>
      <c r="N59" s="23">
        <f t="shared" si="19"/>
        <v>-0.38897354164970355</v>
      </c>
      <c r="O59" s="45">
        <f>IF(D59&gt;0,AVERAGE(D$18:$D59),0)</f>
        <v>31346306761.45238</v>
      </c>
    </row>
    <row r="60" spans="2:15" ht="12.75">
      <c r="B60" s="21">
        <f t="shared" si="13"/>
        <v>43</v>
      </c>
      <c r="C60" s="25">
        <v>40586</v>
      </c>
      <c r="D60" s="100">
        <v>30870010413</v>
      </c>
      <c r="E60" s="45">
        <f>IF(D60&gt;0,AVERAGE(D$18:$D60),0)</f>
        <v>31335230102.186047</v>
      </c>
      <c r="F60" s="47">
        <f t="shared" si="14"/>
        <v>826.7406962785115</v>
      </c>
      <c r="G60" s="22">
        <f t="shared" si="15"/>
        <v>30.714285714285715</v>
      </c>
      <c r="H60" s="46">
        <f t="shared" si="16"/>
        <v>163.25</v>
      </c>
      <c r="I60" s="48">
        <f t="shared" si="17"/>
        <v>0</v>
      </c>
      <c r="J60" s="22">
        <f t="shared" si="10"/>
        <v>1020.7049819927971</v>
      </c>
      <c r="K60" s="29">
        <f t="shared" si="18"/>
        <v>0.0032573719058842637</v>
      </c>
      <c r="L60" s="32">
        <f t="shared" si="11"/>
        <v>1.1889407456477563</v>
      </c>
      <c r="M60" s="96"/>
      <c r="N60" s="23">
        <f t="shared" si="19"/>
        <v>-0.39105925435224376</v>
      </c>
      <c r="O60" s="45">
        <f>IF(D60&gt;0,AVERAGE(D$18:$D60),0)</f>
        <v>31335230102.186047</v>
      </c>
    </row>
    <row r="61" spans="2:15" ht="12.75">
      <c r="B61" s="21">
        <f t="shared" si="13"/>
        <v>44</v>
      </c>
      <c r="C61" s="25">
        <v>40587</v>
      </c>
      <c r="D61" s="100">
        <v>30875085006</v>
      </c>
      <c r="E61" s="45">
        <f>IF(D61&gt;0,AVERAGE(D$18:$D61),0)</f>
        <v>31324772259.090908</v>
      </c>
      <c r="F61" s="47">
        <f t="shared" si="14"/>
        <v>826.7406962785115</v>
      </c>
      <c r="G61" s="22">
        <f t="shared" si="15"/>
        <v>30.714285714285715</v>
      </c>
      <c r="H61" s="46">
        <f t="shared" si="16"/>
        <v>163.25</v>
      </c>
      <c r="I61" s="48">
        <f t="shared" si="17"/>
        <v>0</v>
      </c>
      <c r="J61" s="22">
        <f t="shared" si="10"/>
        <v>1020.7049819927971</v>
      </c>
      <c r="K61" s="29">
        <f t="shared" si="18"/>
        <v>0.0032584593865533163</v>
      </c>
      <c r="L61" s="32">
        <f t="shared" si="11"/>
        <v>1.1893376760919605</v>
      </c>
      <c r="M61" s="96"/>
      <c r="N61" s="23">
        <f t="shared" si="19"/>
        <v>-0.39066232390803957</v>
      </c>
      <c r="O61" s="45">
        <f>IF(D61&gt;0,AVERAGE(D$18:$D61),0)</f>
        <v>31324772259.090908</v>
      </c>
    </row>
    <row r="62" spans="2:15" ht="12.75">
      <c r="B62" s="21">
        <f t="shared" si="13"/>
        <v>45</v>
      </c>
      <c r="C62" s="25">
        <v>40588</v>
      </c>
      <c r="D62" s="100">
        <v>30491078627</v>
      </c>
      <c r="E62" s="45">
        <f>IF(D62&gt;0,AVERAGE(D$18:$D62),0)</f>
        <v>31306245733.933334</v>
      </c>
      <c r="F62" s="47">
        <f t="shared" si="14"/>
        <v>826.7406962785115</v>
      </c>
      <c r="G62" s="22">
        <f t="shared" si="15"/>
        <v>30.714285714285715</v>
      </c>
      <c r="H62" s="46">
        <f t="shared" si="16"/>
        <v>167.57111995727556</v>
      </c>
      <c r="I62" s="48">
        <f t="shared" si="17"/>
        <v>0</v>
      </c>
      <c r="J62" s="22">
        <f t="shared" si="10"/>
        <v>1025.0261019500726</v>
      </c>
      <c r="K62" s="29">
        <f t="shared" si="18"/>
        <v>0.003274190430438712</v>
      </c>
      <c r="L62" s="32">
        <f t="shared" si="11"/>
        <v>1.19507950711013</v>
      </c>
      <c r="M62" s="96">
        <v>4.32111995727556</v>
      </c>
      <c r="N62" s="23">
        <f t="shared" si="19"/>
        <v>-0.3849204928898702</v>
      </c>
      <c r="O62" s="45">
        <f>IF(D62&gt;0,AVERAGE(D$18:$D62),0)</f>
        <v>31306245733.933334</v>
      </c>
    </row>
    <row r="63" spans="2:15" ht="12.75">
      <c r="B63" s="21">
        <f t="shared" si="13"/>
        <v>46</v>
      </c>
      <c r="C63" s="25">
        <v>40589</v>
      </c>
      <c r="D63" s="100">
        <v>30498491836</v>
      </c>
      <c r="E63" s="45">
        <f>IF(D63&gt;0,AVERAGE(D$18:$D63),0)</f>
        <v>31288685866.586956</v>
      </c>
      <c r="F63" s="47">
        <f t="shared" si="14"/>
        <v>826.7406962785115</v>
      </c>
      <c r="G63" s="22">
        <f t="shared" si="15"/>
        <v>30.714285714285715</v>
      </c>
      <c r="H63" s="46">
        <f t="shared" si="16"/>
        <v>167.79756442411238</v>
      </c>
      <c r="I63" s="48">
        <f t="shared" si="17"/>
        <v>0</v>
      </c>
      <c r="J63" s="22">
        <f t="shared" si="10"/>
        <v>1025.2525464169096</v>
      </c>
      <c r="K63" s="29">
        <f t="shared" si="18"/>
        <v>0.0032767517012012703</v>
      </c>
      <c r="L63" s="32">
        <f t="shared" si="11"/>
        <v>1.1960143709384636</v>
      </c>
      <c r="M63" s="96">
        <v>4.547564424112393</v>
      </c>
      <c r="N63" s="23">
        <f t="shared" si="19"/>
        <v>-0.38398562906153644</v>
      </c>
      <c r="O63" s="45">
        <f>IF(D63&gt;0,AVERAGE(D$18:$D63),0)</f>
        <v>31288685866.586956</v>
      </c>
    </row>
    <row r="64" spans="2:15" ht="12.75">
      <c r="B64" s="21">
        <f t="shared" si="13"/>
        <v>47</v>
      </c>
      <c r="C64" s="25">
        <v>40590</v>
      </c>
      <c r="D64" s="100">
        <v>30955932540</v>
      </c>
      <c r="E64" s="45">
        <f>IF(D64&gt;0,AVERAGE(D$18:$D64),0)</f>
        <v>31281606008.574467</v>
      </c>
      <c r="F64" s="47">
        <f t="shared" si="14"/>
        <v>826.7406962785115</v>
      </c>
      <c r="G64" s="22">
        <f t="shared" si="15"/>
        <v>30.714285714285715</v>
      </c>
      <c r="H64" s="46">
        <f t="shared" si="16"/>
        <v>166.14234417291772</v>
      </c>
      <c r="I64" s="48">
        <f t="shared" si="17"/>
        <v>0</v>
      </c>
      <c r="J64" s="22">
        <f t="shared" si="10"/>
        <v>1023.5973261657148</v>
      </c>
      <c r="K64" s="29">
        <f t="shared" si="18"/>
        <v>0.0032722019639437336</v>
      </c>
      <c r="L64" s="32">
        <f t="shared" si="11"/>
        <v>1.1943537168394627</v>
      </c>
      <c r="M64" s="96">
        <v>2.892344172917704</v>
      </c>
      <c r="N64" s="23">
        <f t="shared" si="19"/>
        <v>-0.3856462831605374</v>
      </c>
      <c r="O64" s="45">
        <f>IF(D64&gt;0,AVERAGE(D$18:$D64),0)</f>
        <v>31281606008.574467</v>
      </c>
    </row>
    <row r="65" spans="2:15" ht="12.75">
      <c r="B65" s="21">
        <f t="shared" si="13"/>
        <v>48</v>
      </c>
      <c r="C65" s="25">
        <v>40591</v>
      </c>
      <c r="D65" s="100">
        <v>31074649523</v>
      </c>
      <c r="E65" s="45">
        <f>IF(D65&gt;0,AVERAGE(D$18:$D65),0)</f>
        <v>31277294415.125</v>
      </c>
      <c r="F65" s="47">
        <f t="shared" si="14"/>
        <v>826.7406962785115</v>
      </c>
      <c r="G65" s="22">
        <f t="shared" si="15"/>
        <v>30.714285714285715</v>
      </c>
      <c r="H65" s="46">
        <f t="shared" si="16"/>
        <v>165.28432273693713</v>
      </c>
      <c r="I65" s="48">
        <f t="shared" si="17"/>
        <v>0</v>
      </c>
      <c r="J65" s="22">
        <f t="shared" si="10"/>
        <v>1022.7393047297343</v>
      </c>
      <c r="K65" s="29">
        <f t="shared" si="18"/>
        <v>0.0032699097663484613</v>
      </c>
      <c r="L65" s="32">
        <f t="shared" si="11"/>
        <v>1.1935170647171884</v>
      </c>
      <c r="M65" s="96">
        <v>2.0343227369371215</v>
      </c>
      <c r="N65" s="23">
        <f t="shared" si="19"/>
        <v>-0.38648293528281163</v>
      </c>
      <c r="O65" s="45">
        <f>IF(D65&gt;0,AVERAGE(D$18:$D65),0)</f>
        <v>31277294415.125</v>
      </c>
    </row>
    <row r="66" spans="2:15" ht="12.75">
      <c r="B66" s="21">
        <f t="shared" si="13"/>
        <v>49</v>
      </c>
      <c r="C66" s="25">
        <v>40592</v>
      </c>
      <c r="D66" s="100">
        <v>30651134606</v>
      </c>
      <c r="E66" s="45">
        <f>IF(D66&gt;0,AVERAGE(D$18:$D66),0)</f>
        <v>31264515643.510204</v>
      </c>
      <c r="F66" s="47">
        <f t="shared" si="14"/>
        <v>826.7406962785115</v>
      </c>
      <c r="G66" s="22">
        <f t="shared" si="15"/>
        <v>30.714285714285715</v>
      </c>
      <c r="H66" s="46">
        <f t="shared" si="16"/>
        <v>163.25</v>
      </c>
      <c r="I66" s="48">
        <f t="shared" si="17"/>
        <v>0</v>
      </c>
      <c r="J66" s="22">
        <f t="shared" si="10"/>
        <v>1020.7049819927971</v>
      </c>
      <c r="K66" s="29">
        <f t="shared" si="18"/>
        <v>0.003264739468959827</v>
      </c>
      <c r="L66" s="32">
        <f t="shared" si="11"/>
        <v>1.1916299061703368</v>
      </c>
      <c r="M66" s="96"/>
      <c r="N66" s="23">
        <f t="shared" si="19"/>
        <v>-0.38837009382966325</v>
      </c>
      <c r="O66" s="45">
        <f>IF(D66&gt;0,AVERAGE(D$18:$D66),0)</f>
        <v>31264515643.510204</v>
      </c>
    </row>
    <row r="67" spans="2:15" ht="12.75">
      <c r="B67" s="21">
        <f t="shared" si="13"/>
        <v>50</v>
      </c>
      <c r="C67" s="25">
        <v>40593</v>
      </c>
      <c r="D67" s="100">
        <v>30630692299</v>
      </c>
      <c r="E67" s="45">
        <f>IF(D67&gt;0,AVERAGE(D$18:$D67),0)</f>
        <v>31251839176.62</v>
      </c>
      <c r="F67" s="47">
        <f t="shared" si="14"/>
        <v>826.7406962785115</v>
      </c>
      <c r="G67" s="22">
        <f t="shared" si="15"/>
        <v>30.714285714285715</v>
      </c>
      <c r="H67" s="46">
        <f t="shared" si="16"/>
        <v>163.25</v>
      </c>
      <c r="I67" s="48">
        <f t="shared" si="17"/>
        <v>0</v>
      </c>
      <c r="J67" s="22">
        <f t="shared" si="10"/>
        <v>1020.7049819927971</v>
      </c>
      <c r="K67" s="29">
        <f t="shared" si="18"/>
        <v>0.003266063722599734</v>
      </c>
      <c r="L67" s="32">
        <f t="shared" si="11"/>
        <v>1.192113258748903</v>
      </c>
      <c r="M67" s="96"/>
      <c r="N67" s="23">
        <f t="shared" si="19"/>
        <v>-0.3878867412510971</v>
      </c>
      <c r="O67" s="45">
        <f>IF(D67&gt;0,AVERAGE(D$18:$D67),0)</f>
        <v>31251839176.62</v>
      </c>
    </row>
    <row r="68" spans="2:15" ht="12.75">
      <c r="B68" s="21">
        <f t="shared" si="13"/>
        <v>51</v>
      </c>
      <c r="C68" s="25">
        <v>40594</v>
      </c>
      <c r="D68" s="100">
        <v>30635659286</v>
      </c>
      <c r="E68" s="45">
        <f>IF(D68&gt;0,AVERAGE(D$18:$D68),0)</f>
        <v>31239757217.980392</v>
      </c>
      <c r="F68" s="47">
        <f t="shared" si="14"/>
        <v>826.7406962785115</v>
      </c>
      <c r="G68" s="22">
        <f t="shared" si="15"/>
        <v>30.714285714285715</v>
      </c>
      <c r="H68" s="46">
        <f t="shared" si="16"/>
        <v>163.25</v>
      </c>
      <c r="I68" s="48">
        <f t="shared" si="17"/>
        <v>0</v>
      </c>
      <c r="J68" s="22">
        <f t="shared" si="10"/>
        <v>1020.7049819927971</v>
      </c>
      <c r="K68" s="29">
        <f t="shared" si="18"/>
        <v>0.0032673268709185713</v>
      </c>
      <c r="L68" s="32">
        <f t="shared" si="11"/>
        <v>1.1925743078852786</v>
      </c>
      <c r="M68" s="96"/>
      <c r="N68" s="23">
        <f t="shared" si="19"/>
        <v>-0.38742569211472144</v>
      </c>
      <c r="O68" s="45">
        <f>IF(D68&gt;0,AVERAGE(D$18:$D68),0)</f>
        <v>31239757217.980392</v>
      </c>
    </row>
    <row r="69" spans="2:15" ht="12.75">
      <c r="B69" s="21">
        <f t="shared" si="13"/>
        <v>52</v>
      </c>
      <c r="C69" s="25">
        <v>40595</v>
      </c>
      <c r="D69" s="100">
        <v>30750082278</v>
      </c>
      <c r="E69" s="45">
        <f>IF(D69&gt;0,AVERAGE(D$18:$D69),0)</f>
        <v>31230340392.21154</v>
      </c>
      <c r="F69" s="47">
        <f t="shared" si="14"/>
        <v>826.7406962785115</v>
      </c>
      <c r="G69" s="22">
        <f t="shared" si="15"/>
        <v>30.714285714285715</v>
      </c>
      <c r="H69" s="46">
        <f t="shared" si="16"/>
        <v>163.25</v>
      </c>
      <c r="I69" s="48">
        <f t="shared" si="17"/>
        <v>0</v>
      </c>
      <c r="J69" s="22">
        <f t="shared" si="10"/>
        <v>1020.7049819927971</v>
      </c>
      <c r="K69" s="29">
        <f t="shared" si="18"/>
        <v>0.0032683120618414658</v>
      </c>
      <c r="L69" s="32">
        <f t="shared" si="11"/>
        <v>1.192933902572135</v>
      </c>
      <c r="M69" s="96"/>
      <c r="N69" s="23">
        <f t="shared" si="19"/>
        <v>-0.387066097427865</v>
      </c>
      <c r="O69" s="45">
        <f>IF(D69&gt;0,AVERAGE(D$18:$D69),0)</f>
        <v>31230340392.21154</v>
      </c>
    </row>
    <row r="70" spans="2:15" ht="12.75">
      <c r="B70" s="21">
        <f t="shared" si="13"/>
        <v>53</v>
      </c>
      <c r="C70" s="25">
        <v>40596</v>
      </c>
      <c r="D70" s="100">
        <v>30587113808</v>
      </c>
      <c r="E70" s="45">
        <f>IF(D70&gt;0,AVERAGE(D$18:$D70),0)</f>
        <v>31218204041.566036</v>
      </c>
      <c r="F70" s="47">
        <f t="shared" si="14"/>
        <v>826.7406962785115</v>
      </c>
      <c r="G70" s="22">
        <f t="shared" si="15"/>
        <v>30.714285714285715</v>
      </c>
      <c r="H70" s="46">
        <f t="shared" si="16"/>
        <v>163.25</v>
      </c>
      <c r="I70" s="48">
        <f t="shared" si="17"/>
        <v>0</v>
      </c>
      <c r="J70" s="22">
        <f t="shared" si="10"/>
        <v>1020.7049819927971</v>
      </c>
      <c r="K70" s="29">
        <f t="shared" si="18"/>
        <v>0.0032695826468228635</v>
      </c>
      <c r="L70" s="32">
        <f t="shared" si="11"/>
        <v>1.1933976660903451</v>
      </c>
      <c r="M70" s="96"/>
      <c r="N70" s="23">
        <f t="shared" si="19"/>
        <v>-0.3866023339096549</v>
      </c>
      <c r="O70" s="45">
        <f>IF(D70&gt;0,AVERAGE(D$18:$D70),0)</f>
        <v>31218204041.566036</v>
      </c>
    </row>
    <row r="71" spans="2:15" ht="12.75">
      <c r="B71" s="21">
        <f t="shared" si="13"/>
        <v>54</v>
      </c>
      <c r="C71" s="25">
        <v>40597</v>
      </c>
      <c r="D71" s="100">
        <v>30775161361</v>
      </c>
      <c r="E71" s="45">
        <f>IF(D71&gt;0,AVERAGE(D$18:$D71),0)</f>
        <v>31209999547.48148</v>
      </c>
      <c r="F71" s="47">
        <f t="shared" si="14"/>
        <v>826.7406962785115</v>
      </c>
      <c r="G71" s="22">
        <f t="shared" si="15"/>
        <v>30.714285714285715</v>
      </c>
      <c r="H71" s="46">
        <f t="shared" si="16"/>
        <v>163.25</v>
      </c>
      <c r="I71" s="48">
        <f t="shared" si="17"/>
        <v>0</v>
      </c>
      <c r="J71" s="22">
        <f t="shared" si="10"/>
        <v>1020.7049819927971</v>
      </c>
      <c r="K71" s="29">
        <f t="shared" si="18"/>
        <v>0.00327044215569418</v>
      </c>
      <c r="L71" s="32">
        <f t="shared" si="11"/>
        <v>1.1937113868283757</v>
      </c>
      <c r="M71" s="96"/>
      <c r="N71" s="23">
        <f t="shared" si="19"/>
        <v>-0.38628861317162433</v>
      </c>
      <c r="O71" s="45">
        <f>IF(D71&gt;0,AVERAGE(D$18:$D71),0)</f>
        <v>31209999547.48148</v>
      </c>
    </row>
    <row r="72" spans="2:15" ht="12.75">
      <c r="B72" s="21">
        <f t="shared" si="13"/>
        <v>55</v>
      </c>
      <c r="C72" s="25">
        <v>40598</v>
      </c>
      <c r="D72" s="100">
        <v>30913547631</v>
      </c>
      <c r="E72" s="45">
        <f>IF(D72&gt;0,AVERAGE(D$18:$D72),0)</f>
        <v>31204609512.636364</v>
      </c>
      <c r="F72" s="47">
        <f t="shared" si="14"/>
        <v>826.7406962785115</v>
      </c>
      <c r="G72" s="22">
        <f t="shared" si="15"/>
        <v>30.714285714285715</v>
      </c>
      <c r="H72" s="46">
        <f t="shared" si="16"/>
        <v>163.25</v>
      </c>
      <c r="I72" s="48">
        <f t="shared" si="17"/>
        <v>0</v>
      </c>
      <c r="J72" s="22">
        <f t="shared" si="10"/>
        <v>1020.7049819927971</v>
      </c>
      <c r="K72" s="29">
        <f t="shared" si="18"/>
        <v>0.003271007065733224</v>
      </c>
      <c r="L72" s="32">
        <f t="shared" si="11"/>
        <v>1.1939175789926266</v>
      </c>
      <c r="M72" s="96"/>
      <c r="N72" s="23">
        <f t="shared" si="19"/>
        <v>-0.38608242100737344</v>
      </c>
      <c r="O72" s="45">
        <f>IF(D72&gt;0,AVERAGE(D$18:$D72),0)</f>
        <v>31204609512.636364</v>
      </c>
    </row>
    <row r="73" spans="2:15" ht="12.75">
      <c r="B73" s="21">
        <f t="shared" si="13"/>
        <v>56</v>
      </c>
      <c r="C73" s="25">
        <v>40599</v>
      </c>
      <c r="D73" s="100">
        <v>30247012284</v>
      </c>
      <c r="E73" s="45">
        <f>IF(D73&gt;0,AVERAGE(D$18:$D73),0)</f>
        <v>31187509562.125</v>
      </c>
      <c r="F73" s="47">
        <f t="shared" si="14"/>
        <v>826.7406962785115</v>
      </c>
      <c r="G73" s="22">
        <f t="shared" si="15"/>
        <v>30.714285714285715</v>
      </c>
      <c r="H73" s="46">
        <f t="shared" si="16"/>
        <v>163.25</v>
      </c>
      <c r="I73" s="48">
        <f t="shared" si="17"/>
        <v>0</v>
      </c>
      <c r="J73" s="22">
        <f t="shared" si="10"/>
        <v>1020.7049819927971</v>
      </c>
      <c r="K73" s="29">
        <f t="shared" si="18"/>
        <v>0.0032728005420233053</v>
      </c>
      <c r="L73" s="32">
        <f t="shared" si="11"/>
        <v>1.1945721978385064</v>
      </c>
      <c r="M73" s="96"/>
      <c r="N73" s="23">
        <f t="shared" si="19"/>
        <v>-0.38542780216149364</v>
      </c>
      <c r="O73" s="45">
        <f>IF(D73&gt;0,AVERAGE(D$18:$D73),0)</f>
        <v>31187509562.125</v>
      </c>
    </row>
    <row r="74" spans="2:15" ht="12.75">
      <c r="B74" s="21">
        <f t="shared" si="13"/>
        <v>57</v>
      </c>
      <c r="C74" s="25">
        <v>40600</v>
      </c>
      <c r="D74" s="100">
        <v>30252203789</v>
      </c>
      <c r="E74" s="45">
        <f>IF(D74&gt;0,AVERAGE(D$18:$D74),0)</f>
        <v>31171100688.91228</v>
      </c>
      <c r="F74" s="47">
        <f t="shared" si="14"/>
        <v>826.7406962785115</v>
      </c>
      <c r="G74" s="22">
        <f t="shared" si="15"/>
        <v>30.714285714285715</v>
      </c>
      <c r="H74" s="46">
        <f t="shared" si="16"/>
        <v>163.25</v>
      </c>
      <c r="I74" s="48">
        <f t="shared" si="17"/>
        <v>0</v>
      </c>
      <c r="J74" s="22">
        <f t="shared" si="10"/>
        <v>1020.7049819927971</v>
      </c>
      <c r="K74" s="29">
        <f t="shared" si="18"/>
        <v>0.003274523386836536</v>
      </c>
      <c r="L74" s="32">
        <f t="shared" si="11"/>
        <v>1.1952010361953356</v>
      </c>
      <c r="M74" s="96"/>
      <c r="N74" s="23">
        <f t="shared" si="19"/>
        <v>-0.3847989638046645</v>
      </c>
      <c r="O74" s="45">
        <f>IF(D74&gt;0,AVERAGE(D$18:$D74),0)</f>
        <v>31171100688.91228</v>
      </c>
    </row>
    <row r="75" spans="2:15" ht="12.75">
      <c r="B75" s="21">
        <f t="shared" si="13"/>
        <v>58</v>
      </c>
      <c r="C75" s="25">
        <v>40601</v>
      </c>
      <c r="D75" s="100">
        <v>30258016037</v>
      </c>
      <c r="E75" s="45">
        <f>IF(D75&gt;0,AVERAGE(D$18:$D75),0)</f>
        <v>31155357850.08621</v>
      </c>
      <c r="F75" s="47">
        <f t="shared" si="14"/>
        <v>826.7406962785115</v>
      </c>
      <c r="G75" s="22">
        <f t="shared" si="15"/>
        <v>30.714285714285715</v>
      </c>
      <c r="H75" s="46">
        <f t="shared" si="16"/>
        <v>163.25</v>
      </c>
      <c r="I75" s="48">
        <f t="shared" si="17"/>
        <v>0</v>
      </c>
      <c r="J75" s="22">
        <f t="shared" si="10"/>
        <v>1020.7049819927971</v>
      </c>
      <c r="K75" s="29">
        <f t="shared" si="18"/>
        <v>0.003276178007340631</v>
      </c>
      <c r="L75" s="32">
        <f t="shared" si="11"/>
        <v>1.1958049726793303</v>
      </c>
      <c r="M75" s="96"/>
      <c r="N75" s="23">
        <f t="shared" si="19"/>
        <v>-0.3841950273206698</v>
      </c>
      <c r="O75" s="45">
        <f>IF(D75&gt;0,AVERAGE(D$18:$D75),0)</f>
        <v>31155357850.08621</v>
      </c>
    </row>
    <row r="76" spans="2:15" ht="12.75">
      <c r="B76" s="21">
        <f t="shared" si="13"/>
        <v>59</v>
      </c>
      <c r="C76" s="25">
        <v>40602</v>
      </c>
      <c r="D76" s="100">
        <v>31048158455</v>
      </c>
      <c r="E76" s="45">
        <f>IF(D76&gt;0,AVERAGE(D$18:$D76),0)</f>
        <v>31153540911.18644</v>
      </c>
      <c r="F76" s="47">
        <f t="shared" si="14"/>
        <v>826.7406962785115</v>
      </c>
      <c r="G76" s="22">
        <f t="shared" si="15"/>
        <v>30.714285714285715</v>
      </c>
      <c r="H76" s="46">
        <f t="shared" si="16"/>
        <v>163.25</v>
      </c>
      <c r="I76" s="48">
        <f>+$I$14/28</f>
        <v>0</v>
      </c>
      <c r="J76" s="22">
        <f t="shared" si="10"/>
        <v>1020.7049819927971</v>
      </c>
      <c r="K76" s="29">
        <f t="shared" si="18"/>
        <v>0.003276369080813822</v>
      </c>
      <c r="L76" s="32">
        <f t="shared" si="11"/>
        <v>1.195874714497045</v>
      </c>
      <c r="M76" s="96"/>
      <c r="N76" s="23">
        <f t="shared" si="19"/>
        <v>-0.3841252855029551</v>
      </c>
      <c r="O76" s="45">
        <f>IF(D76&gt;0,AVERAGE(D$18:$D76),0)</f>
        <v>31153540911.18644</v>
      </c>
    </row>
    <row r="77" spans="2:15" ht="12.75">
      <c r="B77" s="21">
        <f t="shared" si="13"/>
        <v>60</v>
      </c>
      <c r="C77" s="25">
        <v>40603</v>
      </c>
      <c r="D77" s="100">
        <v>30705103386</v>
      </c>
      <c r="E77" s="45">
        <f>IF(D77&gt;0,AVERAGE(D$18:$D77),0)</f>
        <v>31146066952.433334</v>
      </c>
      <c r="F77" s="47">
        <f aca="true" t="shared" si="20" ref="F77:F107">+$K$5/31</f>
        <v>739.1705069124424</v>
      </c>
      <c r="G77" s="22">
        <f aca="true" t="shared" si="21" ref="G77:G107">+$G$5/31</f>
        <v>41.74193548387097</v>
      </c>
      <c r="H77" s="46">
        <f>+$H$5/31+M77</f>
        <v>78</v>
      </c>
      <c r="I77" s="48">
        <f>+$I$5/31</f>
        <v>0</v>
      </c>
      <c r="J77" s="22">
        <f t="shared" si="10"/>
        <v>858.9124423963134</v>
      </c>
      <c r="K77" s="29">
        <f t="shared" si="18"/>
        <v>0.002757691504702842</v>
      </c>
      <c r="L77" s="32">
        <f t="shared" si="11"/>
        <v>1.0065573992165373</v>
      </c>
      <c r="M77" s="96"/>
      <c r="N77" s="23">
        <f t="shared" si="19"/>
        <v>-0.5734426007834628</v>
      </c>
      <c r="O77" s="45">
        <f>IF(D77&gt;0,AVERAGE(D$18:$D77),0)</f>
        <v>31146066952.433334</v>
      </c>
    </row>
    <row r="78" spans="2:15" ht="12.75">
      <c r="B78" s="21">
        <f t="shared" si="13"/>
        <v>61</v>
      </c>
      <c r="C78" s="25">
        <v>40604</v>
      </c>
      <c r="D78" s="100">
        <v>30695822908</v>
      </c>
      <c r="E78" s="45">
        <f>IF(D78&gt;0,AVERAGE(D$18:$D78),0)</f>
        <v>31138685902.52459</v>
      </c>
      <c r="F78" s="47">
        <f t="shared" si="20"/>
        <v>739.1705069124424</v>
      </c>
      <c r="G78" s="22">
        <f t="shared" si="21"/>
        <v>41.74193548387097</v>
      </c>
      <c r="H78" s="46">
        <f aca="true" t="shared" si="22" ref="H78:H106">+$H$5/31+M78</f>
        <v>78</v>
      </c>
      <c r="I78" s="48">
        <f aca="true" t="shared" si="23" ref="I78:I107">+$I$5/31</f>
        <v>0</v>
      </c>
      <c r="J78" s="22">
        <f t="shared" si="10"/>
        <v>858.9124423963134</v>
      </c>
      <c r="K78" s="29">
        <f t="shared" si="18"/>
        <v>0.002758345182211676</v>
      </c>
      <c r="L78" s="32">
        <f t="shared" si="11"/>
        <v>1.0067959915072617</v>
      </c>
      <c r="M78" s="96"/>
      <c r="N78" s="23">
        <f t="shared" si="19"/>
        <v>-0.5732040084927383</v>
      </c>
      <c r="O78" s="45">
        <f>IF(D78&gt;0,AVERAGE(D$18:$D78),0)</f>
        <v>31138685902.52459</v>
      </c>
    </row>
    <row r="79" spans="2:15" ht="12.75">
      <c r="B79" s="21">
        <f t="shared" si="13"/>
        <v>62</v>
      </c>
      <c r="C79" s="25">
        <v>40605</v>
      </c>
      <c r="D79" s="100">
        <v>29916628508</v>
      </c>
      <c r="E79" s="45">
        <f>IF(D79&gt;0,AVERAGE(D$18:$D79),0)</f>
        <v>31118975299.387096</v>
      </c>
      <c r="F79" s="47">
        <f t="shared" si="20"/>
        <v>739.1705069124424</v>
      </c>
      <c r="G79" s="22">
        <f t="shared" si="21"/>
        <v>41.74193548387097</v>
      </c>
      <c r="H79" s="46">
        <f t="shared" si="22"/>
        <v>78</v>
      </c>
      <c r="I79" s="48">
        <f t="shared" si="23"/>
        <v>0</v>
      </c>
      <c r="J79" s="22">
        <f t="shared" si="10"/>
        <v>858.9124423963134</v>
      </c>
      <c r="K79" s="29">
        <f t="shared" si="18"/>
        <v>0.002760092304238662</v>
      </c>
      <c r="L79" s="32">
        <f t="shared" si="11"/>
        <v>1.0074336910471116</v>
      </c>
      <c r="M79" s="96"/>
      <c r="N79" s="23">
        <f t="shared" si="19"/>
        <v>-0.5725663089528885</v>
      </c>
      <c r="O79" s="45">
        <f>IF(D79&gt;0,AVERAGE(D$18:$D79),0)</f>
        <v>31118975299.387096</v>
      </c>
    </row>
    <row r="80" spans="2:15" ht="12.75">
      <c r="B80" s="21">
        <f t="shared" si="13"/>
        <v>63</v>
      </c>
      <c r="C80" s="25">
        <v>40606</v>
      </c>
      <c r="D80" s="100">
        <v>29809334109</v>
      </c>
      <c r="E80" s="45">
        <f>IF(D80&gt;0,AVERAGE(D$18:$D80),0)</f>
        <v>31098187343.984127</v>
      </c>
      <c r="F80" s="47">
        <f t="shared" si="20"/>
        <v>739.1705069124424</v>
      </c>
      <c r="G80" s="22">
        <f t="shared" si="21"/>
        <v>41.74193548387097</v>
      </c>
      <c r="H80" s="46">
        <f t="shared" si="22"/>
        <v>79.17382996504843</v>
      </c>
      <c r="I80" s="48">
        <f t="shared" si="23"/>
        <v>0</v>
      </c>
      <c r="J80" s="22">
        <f t="shared" si="10"/>
        <v>860.0862723613618</v>
      </c>
      <c r="K80" s="29">
        <f t="shared" si="18"/>
        <v>0.002765711913841639</v>
      </c>
      <c r="L80" s="32">
        <f t="shared" si="11"/>
        <v>1.0094848485521983</v>
      </c>
      <c r="M80" s="96">
        <v>1.1738299650484232</v>
      </c>
      <c r="N80" s="23">
        <f t="shared" si="19"/>
        <v>-0.5705151514478017</v>
      </c>
      <c r="O80" s="45">
        <f>IF(D80&gt;0,AVERAGE(D$18:$D80),0)</f>
        <v>31098187343.984127</v>
      </c>
    </row>
    <row r="81" spans="2:15" ht="12.75">
      <c r="B81" s="21">
        <f t="shared" si="13"/>
        <v>64</v>
      </c>
      <c r="C81" s="25">
        <v>40607</v>
      </c>
      <c r="D81" s="100">
        <v>29814320353</v>
      </c>
      <c r="E81" s="45">
        <f>IF(D81&gt;0,AVERAGE(D$18:$D81),0)</f>
        <v>31078126922.25</v>
      </c>
      <c r="F81" s="47">
        <f t="shared" si="20"/>
        <v>739.1705069124424</v>
      </c>
      <c r="G81" s="22">
        <f t="shared" si="21"/>
        <v>41.74193548387097</v>
      </c>
      <c r="H81" s="46">
        <f t="shared" si="22"/>
        <v>78</v>
      </c>
      <c r="I81" s="48">
        <f t="shared" si="23"/>
        <v>0</v>
      </c>
      <c r="J81" s="22">
        <f t="shared" si="10"/>
        <v>858.9124423963134</v>
      </c>
      <c r="K81" s="29">
        <f t="shared" si="18"/>
        <v>0.00276372010625063</v>
      </c>
      <c r="L81" s="32">
        <f t="shared" si="11"/>
        <v>1.00875783878148</v>
      </c>
      <c r="M81" s="96"/>
      <c r="N81" s="23">
        <f t="shared" si="19"/>
        <v>-0.5712421612185201</v>
      </c>
      <c r="O81" s="45">
        <f>IF(D81&gt;0,AVERAGE(D$18:$D81),0)</f>
        <v>31078126922.25</v>
      </c>
    </row>
    <row r="82" spans="2:15" ht="12.75">
      <c r="B82" s="21">
        <f t="shared" si="13"/>
        <v>65</v>
      </c>
      <c r="C82" s="25">
        <v>40608</v>
      </c>
      <c r="D82" s="100">
        <v>29819270429</v>
      </c>
      <c r="E82" s="45">
        <f>IF(D82&gt;0,AVERAGE(D$18:$D82),0)</f>
        <v>31058759899.276924</v>
      </c>
      <c r="F82" s="47">
        <f t="shared" si="20"/>
        <v>739.1705069124424</v>
      </c>
      <c r="G82" s="22">
        <f t="shared" si="21"/>
        <v>41.74193548387097</v>
      </c>
      <c r="H82" s="46">
        <f t="shared" si="22"/>
        <v>78</v>
      </c>
      <c r="I82" s="48">
        <f t="shared" si="23"/>
        <v>0</v>
      </c>
      <c r="J82" s="22">
        <f t="shared" si="10"/>
        <v>858.9124423963134</v>
      </c>
      <c r="K82" s="29">
        <f aca="true" t="shared" si="24" ref="K82:K106">+J82/(E82/1000)*100</f>
        <v>0.0027654434535755875</v>
      </c>
      <c r="L82" s="32">
        <f t="shared" si="11"/>
        <v>1.0093868605550895</v>
      </c>
      <c r="M82" s="96"/>
      <c r="N82" s="23">
        <f aca="true" t="shared" si="25" ref="N82:N113">+L82-$C$6</f>
        <v>-0.5706131394449105</v>
      </c>
      <c r="O82" s="45">
        <f>IF(D82&gt;0,AVERAGE(D$18:$D82),0)</f>
        <v>31058759899.276924</v>
      </c>
    </row>
    <row r="83" spans="2:15" ht="12.75">
      <c r="B83" s="21">
        <f t="shared" si="13"/>
        <v>66</v>
      </c>
      <c r="C83" s="25">
        <v>40609</v>
      </c>
      <c r="D83" s="100">
        <v>29753266847</v>
      </c>
      <c r="E83" s="45">
        <f>IF(D83&gt;0,AVERAGE(D$18:$D83),0)</f>
        <v>31038979701.515152</v>
      </c>
      <c r="F83" s="47">
        <f t="shared" si="20"/>
        <v>739.1705069124424</v>
      </c>
      <c r="G83" s="22">
        <f t="shared" si="21"/>
        <v>41.74193548387097</v>
      </c>
      <c r="H83" s="46">
        <f t="shared" si="22"/>
        <v>78</v>
      </c>
      <c r="I83" s="48">
        <f t="shared" si="23"/>
        <v>0</v>
      </c>
      <c r="J83" s="22">
        <f aca="true" t="shared" si="26" ref="J83:J106">SUM(F83:I83)</f>
        <v>858.9124423963134</v>
      </c>
      <c r="K83" s="29">
        <f t="shared" si="24"/>
        <v>0.0027672057865819155</v>
      </c>
      <c r="L83" s="32">
        <f aca="true" t="shared" si="27" ref="L83:L146">+K83*365</f>
        <v>1.0100301121023991</v>
      </c>
      <c r="M83" s="96"/>
      <c r="N83" s="23">
        <f t="shared" si="25"/>
        <v>-0.569969887897601</v>
      </c>
      <c r="O83" s="45">
        <f>IF(D83&gt;0,AVERAGE(D$18:$D83),0)</f>
        <v>31038979701.515152</v>
      </c>
    </row>
    <row r="84" spans="2:15" ht="12.75">
      <c r="B84" s="21">
        <f t="shared" si="13"/>
        <v>67</v>
      </c>
      <c r="C84" s="25">
        <v>40610</v>
      </c>
      <c r="D84" s="100">
        <v>30457081365</v>
      </c>
      <c r="E84" s="45">
        <f>IF(D84&gt;0,AVERAGE(D$18:$D84),0)</f>
        <v>31030294651.71642</v>
      </c>
      <c r="F84" s="47">
        <f t="shared" si="20"/>
        <v>739.1705069124424</v>
      </c>
      <c r="G84" s="22">
        <f t="shared" si="21"/>
        <v>41.74193548387097</v>
      </c>
      <c r="H84" s="46">
        <f t="shared" si="22"/>
        <v>78</v>
      </c>
      <c r="I84" s="48">
        <f t="shared" si="23"/>
        <v>0</v>
      </c>
      <c r="J84" s="22">
        <f t="shared" si="26"/>
        <v>858.9124423963134</v>
      </c>
      <c r="K84" s="29">
        <f t="shared" si="24"/>
        <v>0.0027679802980820336</v>
      </c>
      <c r="L84" s="32">
        <f t="shared" si="27"/>
        <v>1.0103128087999422</v>
      </c>
      <c r="M84" s="96"/>
      <c r="N84" s="23">
        <f t="shared" si="25"/>
        <v>-0.5696871912000578</v>
      </c>
      <c r="O84" s="45">
        <f>IF(D84&gt;0,AVERAGE(D$18:$D84),0)</f>
        <v>31030294651.71642</v>
      </c>
    </row>
    <row r="85" spans="2:15" ht="12.75">
      <c r="B85" s="21">
        <f t="shared" si="13"/>
        <v>68</v>
      </c>
      <c r="C85" s="25">
        <v>40611</v>
      </c>
      <c r="D85" s="100">
        <v>30184289581</v>
      </c>
      <c r="E85" s="45">
        <f>IF(D85&gt;0,AVERAGE(D$18:$D85),0)</f>
        <v>31017853400.67647</v>
      </c>
      <c r="F85" s="47">
        <f t="shared" si="20"/>
        <v>739.1705069124424</v>
      </c>
      <c r="G85" s="22">
        <f t="shared" si="21"/>
        <v>41.74193548387097</v>
      </c>
      <c r="H85" s="46">
        <f t="shared" si="22"/>
        <v>78</v>
      </c>
      <c r="I85" s="48">
        <f t="shared" si="23"/>
        <v>0</v>
      </c>
      <c r="J85" s="22">
        <f t="shared" si="26"/>
        <v>858.9124423963134</v>
      </c>
      <c r="K85" s="29">
        <f t="shared" si="24"/>
        <v>0.0027690905340908645</v>
      </c>
      <c r="L85" s="32">
        <f t="shared" si="27"/>
        <v>1.0107180449431656</v>
      </c>
      <c r="M85" s="96"/>
      <c r="N85" s="23">
        <f t="shared" si="25"/>
        <v>-0.5692819550568344</v>
      </c>
      <c r="O85" s="45">
        <f>IF(D85&gt;0,AVERAGE(D$18:$D85),0)</f>
        <v>31017853400.67647</v>
      </c>
    </row>
    <row r="86" spans="2:15" ht="12.75">
      <c r="B86" s="21">
        <f t="shared" si="13"/>
        <v>69</v>
      </c>
      <c r="C86" s="25">
        <v>40612</v>
      </c>
      <c r="D86" s="100">
        <v>30977134316</v>
      </c>
      <c r="E86" s="45">
        <f>IF(D86&gt;0,AVERAGE(D$18:$D86),0)</f>
        <v>31017263269.014492</v>
      </c>
      <c r="F86" s="47">
        <f t="shared" si="20"/>
        <v>739.1705069124424</v>
      </c>
      <c r="G86" s="22">
        <f t="shared" si="21"/>
        <v>41.74193548387097</v>
      </c>
      <c r="H86" s="46">
        <f t="shared" si="22"/>
        <v>78</v>
      </c>
      <c r="I86" s="48">
        <f t="shared" si="23"/>
        <v>0</v>
      </c>
      <c r="J86" s="22">
        <f t="shared" si="26"/>
        <v>858.9124423963134</v>
      </c>
      <c r="K86" s="29">
        <f t="shared" si="24"/>
        <v>0.002769143218558378</v>
      </c>
      <c r="L86" s="32">
        <f t="shared" si="27"/>
        <v>1.010737274773808</v>
      </c>
      <c r="M86" s="96"/>
      <c r="N86" s="23">
        <f t="shared" si="25"/>
        <v>-0.5692627252261921</v>
      </c>
      <c r="O86" s="45">
        <f>IF(D86&gt;0,AVERAGE(D$18:$D86),0)</f>
        <v>31017263269.014492</v>
      </c>
    </row>
    <row r="87" spans="2:15" ht="12.75">
      <c r="B87" s="21">
        <f t="shared" si="13"/>
        <v>70</v>
      </c>
      <c r="C87" s="25">
        <v>40613</v>
      </c>
      <c r="D87" s="100">
        <v>30511622509</v>
      </c>
      <c r="E87" s="45">
        <f>IF(D87&gt;0,AVERAGE(D$18:$D87),0)</f>
        <v>31010039829.585712</v>
      </c>
      <c r="F87" s="47">
        <f t="shared" si="20"/>
        <v>739.1705069124424</v>
      </c>
      <c r="G87" s="22">
        <f t="shared" si="21"/>
        <v>41.74193548387097</v>
      </c>
      <c r="H87" s="46">
        <f t="shared" si="22"/>
        <v>80.24983786784566</v>
      </c>
      <c r="I87" s="48">
        <f t="shared" si="23"/>
        <v>0</v>
      </c>
      <c r="J87" s="22">
        <f t="shared" si="26"/>
        <v>861.1622802641591</v>
      </c>
      <c r="K87" s="29">
        <f t="shared" si="24"/>
        <v>0.0027770434510779023</v>
      </c>
      <c r="L87" s="32">
        <f t="shared" si="27"/>
        <v>1.0136208596434344</v>
      </c>
      <c r="M87" s="96">
        <v>2.2498378678456494</v>
      </c>
      <c r="N87" s="23">
        <f t="shared" si="25"/>
        <v>-0.5663791403565657</v>
      </c>
      <c r="O87" s="45">
        <f>IF(D87&gt;0,AVERAGE(D$18:$D87),0)</f>
        <v>31010039829.585712</v>
      </c>
    </row>
    <row r="88" spans="2:15" ht="12.75">
      <c r="B88" s="21">
        <f t="shared" si="13"/>
        <v>71</v>
      </c>
      <c r="C88" s="25">
        <v>40614</v>
      </c>
      <c r="D88" s="100">
        <v>30516310769</v>
      </c>
      <c r="E88" s="45">
        <f>IF(D88&gt;0,AVERAGE(D$18:$D88),0)</f>
        <v>31003085899.15493</v>
      </c>
      <c r="F88" s="47">
        <f t="shared" si="20"/>
        <v>739.1705069124424</v>
      </c>
      <c r="G88" s="22">
        <f t="shared" si="21"/>
        <v>41.74193548387097</v>
      </c>
      <c r="H88" s="46">
        <f t="shared" si="22"/>
        <v>78</v>
      </c>
      <c r="I88" s="48">
        <f t="shared" si="23"/>
        <v>0</v>
      </c>
      <c r="J88" s="22">
        <f t="shared" si="26"/>
        <v>858.9124423963134</v>
      </c>
      <c r="K88" s="29">
        <f t="shared" si="24"/>
        <v>0.0027704095172659095</v>
      </c>
      <c r="L88" s="32">
        <f t="shared" si="27"/>
        <v>1.0111994738020569</v>
      </c>
      <c r="M88" s="96"/>
      <c r="N88" s="23">
        <f t="shared" si="25"/>
        <v>-0.5688005261979432</v>
      </c>
      <c r="O88" s="45">
        <f>IF(D88&gt;0,AVERAGE(D$18:$D88),0)</f>
        <v>31003085899.15493</v>
      </c>
    </row>
    <row r="89" spans="2:15" ht="12.75">
      <c r="B89" s="21">
        <f t="shared" si="13"/>
        <v>72</v>
      </c>
      <c r="C89" s="25">
        <v>40615</v>
      </c>
      <c r="D89" s="100">
        <v>30521010898</v>
      </c>
      <c r="E89" s="45">
        <f>IF(D89&gt;0,AVERAGE(D$18:$D89),0)</f>
        <v>30996390413.02778</v>
      </c>
      <c r="F89" s="47">
        <f t="shared" si="20"/>
        <v>739.1705069124424</v>
      </c>
      <c r="G89" s="22">
        <f t="shared" si="21"/>
        <v>41.74193548387097</v>
      </c>
      <c r="H89" s="46">
        <f t="shared" si="22"/>
        <v>78</v>
      </c>
      <c r="I89" s="48">
        <f t="shared" si="23"/>
        <v>0</v>
      </c>
      <c r="J89" s="22">
        <f t="shared" si="26"/>
        <v>858.9124423963134</v>
      </c>
      <c r="K89" s="29">
        <f t="shared" si="24"/>
        <v>0.0027710079494782484</v>
      </c>
      <c r="L89" s="32">
        <f t="shared" si="27"/>
        <v>1.0114179015595606</v>
      </c>
      <c r="M89" s="96"/>
      <c r="N89" s="23">
        <f t="shared" si="25"/>
        <v>-0.5685820984404395</v>
      </c>
      <c r="O89" s="45">
        <f>IF(D89&gt;0,AVERAGE(D$18:$D89),0)</f>
        <v>30996390413.02778</v>
      </c>
    </row>
    <row r="90" spans="2:15" ht="12.75">
      <c r="B90" s="21">
        <f t="shared" si="13"/>
        <v>73</v>
      </c>
      <c r="C90" s="25">
        <v>40616</v>
      </c>
      <c r="D90" s="100">
        <v>30512933277</v>
      </c>
      <c r="E90" s="45">
        <f>IF(D90&gt;0,AVERAGE(D$18:$D90),0)</f>
        <v>30989767712.53425</v>
      </c>
      <c r="F90" s="47">
        <f t="shared" si="20"/>
        <v>739.1705069124424</v>
      </c>
      <c r="G90" s="22">
        <f t="shared" si="21"/>
        <v>41.74193548387097</v>
      </c>
      <c r="H90" s="46">
        <f t="shared" si="22"/>
        <v>84.95649376516782</v>
      </c>
      <c r="I90" s="48">
        <f t="shared" si="23"/>
        <v>0</v>
      </c>
      <c r="J90" s="22">
        <f t="shared" si="26"/>
        <v>865.8689361614812</v>
      </c>
      <c r="K90" s="29">
        <f t="shared" si="24"/>
        <v>0.00279404784247953</v>
      </c>
      <c r="L90" s="32">
        <f t="shared" si="27"/>
        <v>1.0198274625050285</v>
      </c>
      <c r="M90" s="96">
        <v>6.956493765167826</v>
      </c>
      <c r="N90" s="23">
        <f t="shared" si="25"/>
        <v>-0.5601725374949715</v>
      </c>
      <c r="O90" s="45">
        <f>IF(D90&gt;0,AVERAGE(D$18:$D90),0)</f>
        <v>30989767712.53425</v>
      </c>
    </row>
    <row r="91" spans="2:15" ht="12.75">
      <c r="B91" s="21">
        <f t="shared" si="13"/>
        <v>74</v>
      </c>
      <c r="C91" s="25">
        <v>40617</v>
      </c>
      <c r="D91" s="100">
        <v>30147994397</v>
      </c>
      <c r="E91" s="45">
        <f>IF(D91&gt;0,AVERAGE(D$18:$D91),0)</f>
        <v>30978392397.45946</v>
      </c>
      <c r="F91" s="47">
        <f t="shared" si="20"/>
        <v>739.1705069124424</v>
      </c>
      <c r="G91" s="22">
        <f t="shared" si="21"/>
        <v>41.74193548387097</v>
      </c>
      <c r="H91" s="46">
        <f t="shared" si="22"/>
        <v>82.72667726854301</v>
      </c>
      <c r="I91" s="48">
        <f t="shared" si="23"/>
        <v>0</v>
      </c>
      <c r="J91" s="22">
        <f t="shared" si="26"/>
        <v>863.6391196648564</v>
      </c>
      <c r="K91" s="29">
        <f t="shared" si="24"/>
        <v>0.002787875847733414</v>
      </c>
      <c r="L91" s="32">
        <f t="shared" si="27"/>
        <v>1.017574684422696</v>
      </c>
      <c r="M91" s="96">
        <v>4.726677268543013</v>
      </c>
      <c r="N91" s="23">
        <f t="shared" si="25"/>
        <v>-0.562425315577304</v>
      </c>
      <c r="O91" s="45">
        <f>IF(D91&gt;0,AVERAGE(D$18:$D91),0)</f>
        <v>30978392397.45946</v>
      </c>
    </row>
    <row r="92" spans="2:15" ht="12.75">
      <c r="B92" s="21">
        <f t="shared" si="13"/>
        <v>75</v>
      </c>
      <c r="C92" s="25">
        <v>40618</v>
      </c>
      <c r="D92" s="100">
        <v>30205046568</v>
      </c>
      <c r="E92" s="45">
        <f>IF(D92&gt;0,AVERAGE(D$18:$D92),0)</f>
        <v>30968081119.733334</v>
      </c>
      <c r="F92" s="47">
        <f t="shared" si="20"/>
        <v>739.1705069124424</v>
      </c>
      <c r="G92" s="22">
        <f t="shared" si="21"/>
        <v>41.74193548387097</v>
      </c>
      <c r="H92" s="46">
        <f t="shared" si="22"/>
        <v>83.63252569171215</v>
      </c>
      <c r="I92" s="48">
        <f t="shared" si="23"/>
        <v>0</v>
      </c>
      <c r="J92" s="22">
        <f t="shared" si="26"/>
        <v>864.5449680880256</v>
      </c>
      <c r="K92" s="29">
        <f t="shared" si="24"/>
        <v>0.0027917292154634806</v>
      </c>
      <c r="L92" s="32">
        <f t="shared" si="27"/>
        <v>1.0189811636441704</v>
      </c>
      <c r="M92" s="96">
        <v>5.632525691712145</v>
      </c>
      <c r="N92" s="23">
        <f t="shared" si="25"/>
        <v>-0.5610188363558297</v>
      </c>
      <c r="O92" s="45">
        <f>IF(D92&gt;0,AVERAGE(D$18:$D92),0)</f>
        <v>30968081119.733334</v>
      </c>
    </row>
    <row r="93" spans="2:15" ht="12.75">
      <c r="B93" s="21">
        <f t="shared" si="13"/>
        <v>76</v>
      </c>
      <c r="C93" s="25">
        <v>40619</v>
      </c>
      <c r="D93" s="100">
        <v>30221502697</v>
      </c>
      <c r="E93" s="45">
        <f>IF(D93&gt;0,AVERAGE(D$18:$D93),0)</f>
        <v>30958257719.43421</v>
      </c>
      <c r="F93" s="47">
        <f t="shared" si="20"/>
        <v>739.1705069124424</v>
      </c>
      <c r="G93" s="22">
        <f t="shared" si="21"/>
        <v>41.74193548387097</v>
      </c>
      <c r="H93" s="46">
        <f t="shared" si="22"/>
        <v>86.30899114122909</v>
      </c>
      <c r="I93" s="48">
        <f t="shared" si="23"/>
        <v>0</v>
      </c>
      <c r="J93" s="22">
        <f t="shared" si="26"/>
        <v>867.2214335375425</v>
      </c>
      <c r="K93" s="29">
        <f t="shared" si="24"/>
        <v>0.0028012604630303192</v>
      </c>
      <c r="L93" s="32">
        <f t="shared" si="27"/>
        <v>1.0224600690060666</v>
      </c>
      <c r="M93" s="96">
        <v>8.308991141229082</v>
      </c>
      <c r="N93" s="23">
        <f t="shared" si="25"/>
        <v>-0.5575399309939335</v>
      </c>
      <c r="O93" s="45">
        <f>IF(D93&gt;0,AVERAGE(D$18:$D93),0)</f>
        <v>30958257719.43421</v>
      </c>
    </row>
    <row r="94" spans="2:15" ht="12.75">
      <c r="B94" s="21">
        <f t="shared" si="13"/>
        <v>77</v>
      </c>
      <c r="C94" s="25">
        <v>40620</v>
      </c>
      <c r="D94" s="100">
        <v>30673267131</v>
      </c>
      <c r="E94" s="45">
        <f>IF(D94&gt;0,AVERAGE(D$18:$D94),0)</f>
        <v>30954556542.96104</v>
      </c>
      <c r="F94" s="47">
        <f t="shared" si="20"/>
        <v>739.1705069124424</v>
      </c>
      <c r="G94" s="22">
        <f t="shared" si="21"/>
        <v>41.74193548387097</v>
      </c>
      <c r="H94" s="46">
        <f t="shared" si="22"/>
        <v>81.52149026481601</v>
      </c>
      <c r="I94" s="48">
        <f t="shared" si="23"/>
        <v>0</v>
      </c>
      <c r="J94" s="22">
        <f t="shared" si="26"/>
        <v>862.4339326611293</v>
      </c>
      <c r="K94" s="29">
        <f t="shared" si="24"/>
        <v>0.0027861291808983896</v>
      </c>
      <c r="L94" s="32">
        <f t="shared" si="27"/>
        <v>1.0169371510279122</v>
      </c>
      <c r="M94" s="96">
        <v>3.5214902648160127</v>
      </c>
      <c r="N94" s="23">
        <f t="shared" si="25"/>
        <v>-0.5630628489720879</v>
      </c>
      <c r="O94" s="45">
        <f>IF(D94&gt;0,AVERAGE(D$18:$D94),0)</f>
        <v>30954556542.96104</v>
      </c>
    </row>
    <row r="95" spans="2:15" ht="12.75">
      <c r="B95" s="21">
        <f t="shared" si="13"/>
        <v>78</v>
      </c>
      <c r="C95" s="25">
        <v>40621</v>
      </c>
      <c r="D95" s="100">
        <v>30677998693</v>
      </c>
      <c r="E95" s="45">
        <f>IF(D95&gt;0,AVERAGE(D$18:$D95),0)</f>
        <v>30951010929.5</v>
      </c>
      <c r="F95" s="47">
        <f t="shared" si="20"/>
        <v>739.1705069124424</v>
      </c>
      <c r="G95" s="22">
        <f t="shared" si="21"/>
        <v>41.74193548387097</v>
      </c>
      <c r="H95" s="46">
        <f t="shared" si="22"/>
        <v>78</v>
      </c>
      <c r="I95" s="48">
        <f t="shared" si="23"/>
        <v>0</v>
      </c>
      <c r="J95" s="22">
        <f t="shared" si="26"/>
        <v>858.9124423963134</v>
      </c>
      <c r="K95" s="29">
        <f t="shared" si="24"/>
        <v>0.0027750707217697617</v>
      </c>
      <c r="L95" s="32">
        <f t="shared" si="27"/>
        <v>1.012900813445963</v>
      </c>
      <c r="M95" s="96"/>
      <c r="N95" s="23">
        <f t="shared" si="25"/>
        <v>-0.5670991865540371</v>
      </c>
      <c r="O95" s="45">
        <f>IF(D95&gt;0,AVERAGE(D$18:$D95),0)</f>
        <v>30951010929.5</v>
      </c>
    </row>
    <row r="96" spans="2:15" ht="12.75">
      <c r="B96" s="21">
        <f t="shared" si="13"/>
        <v>79</v>
      </c>
      <c r="C96" s="25">
        <v>40622</v>
      </c>
      <c r="D96" s="100">
        <v>30682728436</v>
      </c>
      <c r="E96" s="45">
        <f>IF(D96&gt;0,AVERAGE(D$18:$D96),0)</f>
        <v>30947614948.569622</v>
      </c>
      <c r="F96" s="47">
        <f t="shared" si="20"/>
        <v>739.1705069124424</v>
      </c>
      <c r="G96" s="22">
        <f t="shared" si="21"/>
        <v>41.74193548387097</v>
      </c>
      <c r="H96" s="46">
        <f t="shared" si="22"/>
        <v>78</v>
      </c>
      <c r="I96" s="48">
        <f t="shared" si="23"/>
        <v>0</v>
      </c>
      <c r="J96" s="22">
        <f t="shared" si="26"/>
        <v>858.9124423963134</v>
      </c>
      <c r="K96" s="29">
        <f t="shared" si="24"/>
        <v>0.0027753752391701247</v>
      </c>
      <c r="L96" s="32">
        <f t="shared" si="27"/>
        <v>1.0130119622970954</v>
      </c>
      <c r="M96" s="96"/>
      <c r="N96" s="23">
        <f t="shared" si="25"/>
        <v>-0.5669880377029046</v>
      </c>
      <c r="O96" s="45">
        <f>IF(D96&gt;0,AVERAGE(D$18:$D96),0)</f>
        <v>30947614948.569622</v>
      </c>
    </row>
    <row r="97" spans="2:15" ht="12.75">
      <c r="B97" s="21">
        <f t="shared" si="13"/>
        <v>80</v>
      </c>
      <c r="C97" s="25">
        <v>40623</v>
      </c>
      <c r="D97" s="100">
        <v>31214673503</v>
      </c>
      <c r="E97" s="45">
        <f>IF(D97&gt;0,AVERAGE(D$18:$D97),0)</f>
        <v>30950953180.5</v>
      </c>
      <c r="F97" s="47">
        <f t="shared" si="20"/>
        <v>739.1705069124424</v>
      </c>
      <c r="G97" s="22">
        <f t="shared" si="21"/>
        <v>41.74193548387097</v>
      </c>
      <c r="H97" s="46">
        <f t="shared" si="22"/>
        <v>84.46607991390546</v>
      </c>
      <c r="I97" s="48">
        <f t="shared" si="23"/>
        <v>0</v>
      </c>
      <c r="J97" s="22">
        <f t="shared" si="26"/>
        <v>865.3785223102188</v>
      </c>
      <c r="K97" s="29">
        <f t="shared" si="24"/>
        <v>0.002795967275267737</v>
      </c>
      <c r="L97" s="32">
        <f t="shared" si="27"/>
        <v>1.020528055472724</v>
      </c>
      <c r="M97" s="96">
        <v>6.466079913905458</v>
      </c>
      <c r="N97" s="23">
        <f t="shared" si="25"/>
        <v>-0.559471944527276</v>
      </c>
      <c r="O97" s="45">
        <f>IF(D97&gt;0,AVERAGE(D$18:$D97),0)</f>
        <v>30950953180.5</v>
      </c>
    </row>
    <row r="98" spans="2:15" ht="12.75">
      <c r="B98" s="21">
        <f t="shared" si="13"/>
        <v>81</v>
      </c>
      <c r="C98" s="25">
        <v>40624</v>
      </c>
      <c r="D98" s="100">
        <v>32334679789</v>
      </c>
      <c r="E98" s="45">
        <f>IF(D98&gt;0,AVERAGE(D$18:$D98),0)</f>
        <v>30968036225.04938</v>
      </c>
      <c r="F98" s="47">
        <f t="shared" si="20"/>
        <v>739.1705069124424</v>
      </c>
      <c r="G98" s="22">
        <f t="shared" si="21"/>
        <v>41.74193548387097</v>
      </c>
      <c r="H98" s="46">
        <f t="shared" si="22"/>
        <v>86.17286153379867</v>
      </c>
      <c r="I98" s="48">
        <f t="shared" si="23"/>
        <v>0</v>
      </c>
      <c r="J98" s="22">
        <f t="shared" si="26"/>
        <v>867.0853039301121</v>
      </c>
      <c r="K98" s="29">
        <f t="shared" si="24"/>
        <v>0.002799936352530954</v>
      </c>
      <c r="L98" s="32">
        <f t="shared" si="27"/>
        <v>1.0219767686737982</v>
      </c>
      <c r="M98" s="96">
        <v>8.172861533798672</v>
      </c>
      <c r="N98" s="23">
        <f t="shared" si="25"/>
        <v>-0.5580232313262019</v>
      </c>
      <c r="O98" s="45">
        <f>IF(D98&gt;0,AVERAGE(D$18:$D98),0)</f>
        <v>30968036225.04938</v>
      </c>
    </row>
    <row r="99" spans="2:15" ht="12.75">
      <c r="B99" s="21">
        <f t="shared" si="13"/>
        <v>82</v>
      </c>
      <c r="C99" s="25">
        <v>40625</v>
      </c>
      <c r="D99" s="100">
        <v>32688589541</v>
      </c>
      <c r="E99" s="45">
        <f>IF(D99&gt;0,AVERAGE(D$18:$D99),0)</f>
        <v>30989018582.560974</v>
      </c>
      <c r="F99" s="47">
        <f t="shared" si="20"/>
        <v>739.1705069124424</v>
      </c>
      <c r="G99" s="22">
        <f t="shared" si="21"/>
        <v>41.74193548387097</v>
      </c>
      <c r="H99" s="46">
        <f t="shared" si="22"/>
        <v>83.7887344031126</v>
      </c>
      <c r="I99" s="48">
        <f t="shared" si="23"/>
        <v>0</v>
      </c>
      <c r="J99" s="22">
        <f t="shared" si="26"/>
        <v>864.701176799426</v>
      </c>
      <c r="K99" s="29">
        <f t="shared" si="24"/>
        <v>0.002790347085357635</v>
      </c>
      <c r="L99" s="32">
        <f t="shared" si="27"/>
        <v>1.0184766861555368</v>
      </c>
      <c r="M99" s="96">
        <v>5.788734403112595</v>
      </c>
      <c r="N99" s="23">
        <f t="shared" si="25"/>
        <v>-0.5615233138444633</v>
      </c>
      <c r="O99" s="45">
        <f>IF(D99&gt;0,AVERAGE(D$18:$D99),0)</f>
        <v>30989018582.560974</v>
      </c>
    </row>
    <row r="100" spans="2:15" ht="12.75">
      <c r="B100" s="21">
        <f t="shared" si="13"/>
        <v>83</v>
      </c>
      <c r="C100" s="25">
        <v>40626</v>
      </c>
      <c r="D100" s="100">
        <v>31087580899</v>
      </c>
      <c r="E100" s="45">
        <f>IF(D100&gt;0,AVERAGE(D$18:$D100),0)</f>
        <v>30990206080.349396</v>
      </c>
      <c r="F100" s="47">
        <f t="shared" si="20"/>
        <v>739.1705069124424</v>
      </c>
      <c r="G100" s="22">
        <f t="shared" si="21"/>
        <v>41.74193548387097</v>
      </c>
      <c r="H100" s="46">
        <f t="shared" si="22"/>
        <v>78</v>
      </c>
      <c r="I100" s="48">
        <f t="shared" si="23"/>
        <v>0</v>
      </c>
      <c r="J100" s="22">
        <f t="shared" si="26"/>
        <v>858.9124423963134</v>
      </c>
      <c r="K100" s="29">
        <f t="shared" si="24"/>
        <v>0.002771560925310987</v>
      </c>
      <c r="L100" s="32">
        <f t="shared" si="27"/>
        <v>1.01161973773851</v>
      </c>
      <c r="M100" s="96"/>
      <c r="N100" s="23">
        <f t="shared" si="25"/>
        <v>-0.56838026226149</v>
      </c>
      <c r="O100" s="45">
        <f>IF(D100&gt;0,AVERAGE(D$18:$D100),0)</f>
        <v>30990206080.349396</v>
      </c>
    </row>
    <row r="101" spans="2:15" ht="12.75">
      <c r="B101" s="21">
        <f t="shared" si="13"/>
        <v>84</v>
      </c>
      <c r="C101" s="25">
        <v>40627</v>
      </c>
      <c r="D101" s="100">
        <v>30349988069</v>
      </c>
      <c r="E101" s="45">
        <f>IF(D101&gt;0,AVERAGE(D$18:$D101),0)</f>
        <v>30982584437.357143</v>
      </c>
      <c r="F101" s="47">
        <f t="shared" si="20"/>
        <v>739.1705069124424</v>
      </c>
      <c r="G101" s="22">
        <f t="shared" si="21"/>
        <v>41.74193548387097</v>
      </c>
      <c r="H101" s="46">
        <f t="shared" si="22"/>
        <v>79.63032142887353</v>
      </c>
      <c r="I101" s="48">
        <f t="shared" si="23"/>
        <v>0</v>
      </c>
      <c r="J101" s="22">
        <f t="shared" si="26"/>
        <v>860.542763825187</v>
      </c>
      <c r="K101" s="29">
        <f t="shared" si="24"/>
        <v>0.0027775047803552198</v>
      </c>
      <c r="L101" s="32">
        <f t="shared" si="27"/>
        <v>1.0137892448296553</v>
      </c>
      <c r="M101" s="96">
        <v>1.6303214288735315</v>
      </c>
      <c r="N101" s="23">
        <f t="shared" si="25"/>
        <v>-0.5662107551703448</v>
      </c>
      <c r="O101" s="45">
        <f>IF(D101&gt;0,AVERAGE(D$18:$D101),0)</f>
        <v>30982584437.357143</v>
      </c>
    </row>
    <row r="102" spans="2:15" ht="12.75">
      <c r="B102" s="21">
        <f t="shared" si="13"/>
        <v>85</v>
      </c>
      <c r="C102" s="25">
        <v>40628</v>
      </c>
      <c r="D102" s="100">
        <v>30354455854</v>
      </c>
      <c r="E102" s="45">
        <f>IF(D102&gt;0,AVERAGE(D$18:$D102),0)</f>
        <v>30975194689.317646</v>
      </c>
      <c r="F102" s="47">
        <f t="shared" si="20"/>
        <v>739.1705069124424</v>
      </c>
      <c r="G102" s="22">
        <f t="shared" si="21"/>
        <v>41.74193548387097</v>
      </c>
      <c r="H102" s="46">
        <f t="shared" si="22"/>
        <v>78</v>
      </c>
      <c r="I102" s="48">
        <f t="shared" si="23"/>
        <v>0</v>
      </c>
      <c r="J102" s="22">
        <f t="shared" si="26"/>
        <v>858.9124423963134</v>
      </c>
      <c r="K102" s="29">
        <f t="shared" si="24"/>
        <v>0.002772904096362386</v>
      </c>
      <c r="L102" s="32">
        <f t="shared" si="27"/>
        <v>1.012109995172271</v>
      </c>
      <c r="M102" s="96"/>
      <c r="N102" s="23">
        <f t="shared" si="25"/>
        <v>-0.5678900048277291</v>
      </c>
      <c r="O102" s="45">
        <f>IF(D102&gt;0,AVERAGE(D$18:$D102),0)</f>
        <v>30975194689.317646</v>
      </c>
    </row>
    <row r="103" spans="2:15" ht="12.75">
      <c r="B103" s="21">
        <f>+B102+1</f>
        <v>86</v>
      </c>
      <c r="C103" s="25">
        <v>40629</v>
      </c>
      <c r="D103" s="100">
        <v>30358904044</v>
      </c>
      <c r="E103" s="45">
        <f>IF(D103&gt;0,AVERAGE(D$18:$D103),0)</f>
        <v>30968028519.023254</v>
      </c>
      <c r="F103" s="47">
        <f t="shared" si="20"/>
        <v>739.1705069124424</v>
      </c>
      <c r="G103" s="22">
        <f t="shared" si="21"/>
        <v>41.74193548387097</v>
      </c>
      <c r="H103" s="46">
        <f t="shared" si="22"/>
        <v>78</v>
      </c>
      <c r="I103" s="48">
        <f t="shared" si="23"/>
        <v>0</v>
      </c>
      <c r="J103" s="22">
        <f t="shared" si="26"/>
        <v>858.9124423963134</v>
      </c>
      <c r="K103" s="29">
        <f t="shared" si="24"/>
        <v>0.002773545761457481</v>
      </c>
      <c r="L103" s="32">
        <f t="shared" si="27"/>
        <v>1.0123442029319805</v>
      </c>
      <c r="M103" s="96"/>
      <c r="N103" s="23">
        <f t="shared" si="25"/>
        <v>-0.5676557970680196</v>
      </c>
      <c r="O103" s="45">
        <f>IF(D103&gt;0,AVERAGE(D$18:$D103),0)</f>
        <v>30968028519.023254</v>
      </c>
    </row>
    <row r="104" spans="2:15" ht="12.75">
      <c r="B104" s="21">
        <f>+B103+1</f>
        <v>87</v>
      </c>
      <c r="C104" s="25">
        <v>40630</v>
      </c>
      <c r="D104" s="100">
        <v>31635769627</v>
      </c>
      <c r="E104" s="45">
        <f>IF(D104&gt;0,AVERAGE(D$18:$D104),0)</f>
        <v>30975703704.172413</v>
      </c>
      <c r="F104" s="47">
        <f t="shared" si="20"/>
        <v>739.1705069124424</v>
      </c>
      <c r="G104" s="22">
        <f t="shared" si="21"/>
        <v>41.74193548387097</v>
      </c>
      <c r="H104" s="46">
        <f t="shared" si="22"/>
        <v>81.797182162307</v>
      </c>
      <c r="I104" s="48">
        <f t="shared" si="23"/>
        <v>0</v>
      </c>
      <c r="J104" s="22">
        <f t="shared" si="26"/>
        <v>862.7096245586204</v>
      </c>
      <c r="K104" s="29">
        <f t="shared" si="24"/>
        <v>0.0027851171124238694</v>
      </c>
      <c r="L104" s="32">
        <f t="shared" si="27"/>
        <v>1.0165677460347122</v>
      </c>
      <c r="M104" s="96">
        <v>3.797182162306998</v>
      </c>
      <c r="N104" s="23">
        <f t="shared" si="25"/>
        <v>-0.5634322539652878</v>
      </c>
      <c r="O104" s="45">
        <f>IF(D104&gt;0,AVERAGE(D$18:$D104),0)</f>
        <v>30975703704.172413</v>
      </c>
    </row>
    <row r="105" spans="2:15" ht="12.75">
      <c r="B105" s="21">
        <f aca="true" t="shared" si="28" ref="B105:B168">+B104+1</f>
        <v>88</v>
      </c>
      <c r="C105" s="25">
        <v>40631</v>
      </c>
      <c r="D105" s="100">
        <v>31962528892</v>
      </c>
      <c r="E105" s="45">
        <f>IF(D105&gt;0,AVERAGE(D$18:$D105),0)</f>
        <v>30986917626.761364</v>
      </c>
      <c r="F105" s="47">
        <f t="shared" si="20"/>
        <v>739.1705069124424</v>
      </c>
      <c r="G105" s="22">
        <f t="shared" si="21"/>
        <v>41.74193548387097</v>
      </c>
      <c r="H105" s="46">
        <f t="shared" si="22"/>
        <v>80.87312314098766</v>
      </c>
      <c r="I105" s="48">
        <f t="shared" si="23"/>
        <v>0</v>
      </c>
      <c r="J105" s="22">
        <f t="shared" si="26"/>
        <v>861.7855655373011</v>
      </c>
      <c r="K105" s="29">
        <f t="shared" si="24"/>
        <v>0.002781127106340624</v>
      </c>
      <c r="L105" s="32">
        <f t="shared" si="27"/>
        <v>1.0151113938143277</v>
      </c>
      <c r="M105" s="96">
        <v>2.8731231409876616</v>
      </c>
      <c r="N105" s="23">
        <f t="shared" si="25"/>
        <v>-0.5648886061856724</v>
      </c>
      <c r="O105" s="45">
        <f>IF(D105&gt;0,AVERAGE(D$18:$D105),0)</f>
        <v>30986917626.761364</v>
      </c>
    </row>
    <row r="106" spans="2:15" ht="12.75">
      <c r="B106" s="21">
        <f t="shared" si="28"/>
        <v>89</v>
      </c>
      <c r="C106" s="25">
        <v>40632</v>
      </c>
      <c r="D106" s="100">
        <v>32806413054</v>
      </c>
      <c r="E106" s="45">
        <f>IF(D106&gt;0,AVERAGE(D$18:$D106),0)</f>
        <v>31007361395.606743</v>
      </c>
      <c r="F106" s="47">
        <f t="shared" si="20"/>
        <v>739.1705069124424</v>
      </c>
      <c r="G106" s="22">
        <f t="shared" si="21"/>
        <v>41.74193548387097</v>
      </c>
      <c r="H106" s="46">
        <f t="shared" si="22"/>
        <v>81.52096126519709</v>
      </c>
      <c r="I106" s="48">
        <f t="shared" si="23"/>
        <v>0</v>
      </c>
      <c r="J106" s="22">
        <f t="shared" si="26"/>
        <v>862.4334036615105</v>
      </c>
      <c r="K106" s="29">
        <f t="shared" si="24"/>
        <v>0.0027813827583010784</v>
      </c>
      <c r="L106" s="32">
        <f t="shared" si="27"/>
        <v>1.0152047067798937</v>
      </c>
      <c r="M106" s="96">
        <v>3.520961265197088</v>
      </c>
      <c r="N106" s="23">
        <f t="shared" si="25"/>
        <v>-0.5647952932201064</v>
      </c>
      <c r="O106" s="45">
        <f>IF(D106&gt;0,AVERAGE(D$18:$D106),0)</f>
        <v>31007361395.606743</v>
      </c>
    </row>
    <row r="107" spans="2:15" ht="12.75">
      <c r="B107" s="21">
        <f t="shared" si="28"/>
        <v>90</v>
      </c>
      <c r="C107" s="25">
        <v>40633</v>
      </c>
      <c r="D107" s="100">
        <v>32786154376</v>
      </c>
      <c r="E107" s="45">
        <f>IF(D107&gt;0,AVERAGE(D$18:$D107),0)</f>
        <v>31027125762.055557</v>
      </c>
      <c r="F107" s="47">
        <f t="shared" si="20"/>
        <v>739.1705069124424</v>
      </c>
      <c r="G107" s="22">
        <f t="shared" si="21"/>
        <v>41.74193548387097</v>
      </c>
      <c r="H107" s="46">
        <f>+$H$5/31+M107</f>
        <v>81.52096126519709</v>
      </c>
      <c r="I107" s="48">
        <f t="shared" si="23"/>
        <v>0</v>
      </c>
      <c r="J107" s="22">
        <f aca="true" t="shared" si="29" ref="J107:J170">SUM(F107:I107)</f>
        <v>862.4334036615105</v>
      </c>
      <c r="K107" s="29">
        <f aca="true" t="shared" si="30" ref="K107:K170">+J107/(E107/1000)*100</f>
        <v>0.0027796110096547145</v>
      </c>
      <c r="L107" s="32">
        <f t="shared" si="27"/>
        <v>1.0145580185239709</v>
      </c>
      <c r="M107" s="96">
        <v>3.520961265197088</v>
      </c>
      <c r="N107" s="23">
        <f t="shared" si="25"/>
        <v>-0.5654419814760292</v>
      </c>
      <c r="O107" s="45">
        <f>IF(D107&gt;0,AVERAGE(D$18:$D107),0)</f>
        <v>31027125762.055557</v>
      </c>
    </row>
    <row r="108" spans="2:15" ht="12.75">
      <c r="B108" s="21">
        <f t="shared" si="28"/>
        <v>91</v>
      </c>
      <c r="C108" s="57">
        <v>40634</v>
      </c>
      <c r="D108" s="100">
        <v>32427240289</v>
      </c>
      <c r="E108" s="101">
        <f>IF(D108&gt;0,AVERAGE(D$108:$D108),0)</f>
        <v>32427240289</v>
      </c>
      <c r="F108" s="47">
        <f>+$K$6/30</f>
        <v>747.1708683473389</v>
      </c>
      <c r="G108" s="22">
        <f>+$G$6/30</f>
        <v>10.833333333333334</v>
      </c>
      <c r="H108" s="46">
        <f>+$H$6/30+M108</f>
        <v>79.24129645502063</v>
      </c>
      <c r="I108" s="48">
        <f>+$I$6/30</f>
        <v>0</v>
      </c>
      <c r="J108" s="22">
        <f t="shared" si="29"/>
        <v>837.245498135693</v>
      </c>
      <c r="K108" s="29">
        <f t="shared" si="30"/>
        <v>0.002581920295017224</v>
      </c>
      <c r="L108" s="32">
        <f t="shared" si="27"/>
        <v>0.9424009076812867</v>
      </c>
      <c r="M108" s="96">
        <v>4.241296455020632</v>
      </c>
      <c r="N108" s="23">
        <f t="shared" si="25"/>
        <v>-0.6375990923187134</v>
      </c>
      <c r="O108" s="45">
        <f>IF(D108&gt;0,AVERAGE(D$18:$D108),0)</f>
        <v>31042511635.978024</v>
      </c>
    </row>
    <row r="109" spans="2:15" ht="12.75">
      <c r="B109" s="21">
        <f t="shared" si="28"/>
        <v>92</v>
      </c>
      <c r="C109" s="25">
        <v>40635</v>
      </c>
      <c r="D109" s="100">
        <v>32433046971</v>
      </c>
      <c r="E109" s="45">
        <f>IF(D109&gt;0,AVERAGE(D$108:$D109),0)</f>
        <v>32430143630</v>
      </c>
      <c r="F109" s="47">
        <f aca="true" t="shared" si="31" ref="F109:F137">+$K$6/30</f>
        <v>747.1708683473389</v>
      </c>
      <c r="G109" s="22">
        <f aca="true" t="shared" si="32" ref="G109:G137">+$G$6/30</f>
        <v>10.833333333333334</v>
      </c>
      <c r="H109" s="46">
        <f aca="true" t="shared" si="33" ref="H109:H137">+$H$6/30+M109</f>
        <v>79.24129845526595</v>
      </c>
      <c r="I109" s="48">
        <f aca="true" t="shared" si="34" ref="I109:I137">+$I$6/30</f>
        <v>0</v>
      </c>
      <c r="J109" s="22">
        <f aca="true" t="shared" si="35" ref="J109:J137">SUM(F109:I109)</f>
        <v>837.2455001359382</v>
      </c>
      <c r="K109" s="29">
        <f aca="true" t="shared" si="36" ref="K109:K137">+J109/(E109/1000)*100</f>
        <v>0.002581689152191825</v>
      </c>
      <c r="L109" s="32">
        <f t="shared" si="27"/>
        <v>0.9423165405500161</v>
      </c>
      <c r="M109" s="96">
        <v>4.241298455265953</v>
      </c>
      <c r="N109" s="23">
        <f t="shared" si="25"/>
        <v>-0.637683459449984</v>
      </c>
      <c r="O109" s="45">
        <f>IF(D109&gt;0,AVERAGE(D$18:$D109),0)</f>
        <v>31057626150.489132</v>
      </c>
    </row>
    <row r="110" spans="2:15" ht="12.75">
      <c r="B110" s="21">
        <f t="shared" si="28"/>
        <v>93</v>
      </c>
      <c r="C110" s="25">
        <v>40636</v>
      </c>
      <c r="D110" s="100">
        <v>32437835497</v>
      </c>
      <c r="E110" s="45">
        <f>IF(D110&gt;0,AVERAGE(D$108:$D110),0)</f>
        <v>32432707585.666668</v>
      </c>
      <c r="F110" s="47">
        <f t="shared" si="31"/>
        <v>747.1708683473389</v>
      </c>
      <c r="G110" s="22">
        <f t="shared" si="32"/>
        <v>10.833333333333334</v>
      </c>
      <c r="H110" s="46">
        <f t="shared" si="33"/>
        <v>81.10686458621778</v>
      </c>
      <c r="I110" s="48">
        <f t="shared" si="34"/>
        <v>0</v>
      </c>
      <c r="J110" s="22">
        <f t="shared" si="35"/>
        <v>839.11106626689</v>
      </c>
      <c r="K110" s="29">
        <f t="shared" si="36"/>
        <v>0.00258723717115042</v>
      </c>
      <c r="L110" s="32">
        <f t="shared" si="27"/>
        <v>0.9443415674699033</v>
      </c>
      <c r="M110" s="96">
        <v>6.106864586217785</v>
      </c>
      <c r="N110" s="23">
        <f t="shared" si="25"/>
        <v>-0.6356584325300968</v>
      </c>
      <c r="O110" s="45">
        <f>IF(D110&gt;0,AVERAGE(D$18:$D110),0)</f>
        <v>31072467111.2043</v>
      </c>
    </row>
    <row r="111" spans="2:15" ht="12.75">
      <c r="B111" s="21">
        <f t="shared" si="28"/>
        <v>94</v>
      </c>
      <c r="C111" s="25">
        <v>40637</v>
      </c>
      <c r="D111" s="100">
        <v>32515673499</v>
      </c>
      <c r="E111" s="45">
        <f>IF(D111&gt;0,AVERAGE(D$108:$D111),0)</f>
        <v>32453449064</v>
      </c>
      <c r="F111" s="47">
        <f t="shared" si="31"/>
        <v>747.1708683473389</v>
      </c>
      <c r="G111" s="22">
        <f t="shared" si="32"/>
        <v>10.833333333333334</v>
      </c>
      <c r="H111" s="46">
        <f t="shared" si="33"/>
        <v>77.93064851446647</v>
      </c>
      <c r="I111" s="48">
        <f t="shared" si="34"/>
        <v>0</v>
      </c>
      <c r="J111" s="22">
        <f t="shared" si="35"/>
        <v>835.9348501951388</v>
      </c>
      <c r="K111" s="29">
        <f t="shared" si="36"/>
        <v>0.0025757966388923067</v>
      </c>
      <c r="L111" s="32">
        <f t="shared" si="27"/>
        <v>0.940165773195692</v>
      </c>
      <c r="M111" s="96">
        <v>2.930648514466469</v>
      </c>
      <c r="N111" s="23">
        <f t="shared" si="25"/>
        <v>-0.6398342268043081</v>
      </c>
      <c r="O111" s="45">
        <f>IF(D111&gt;0,AVERAGE(D$18:$D111),0)</f>
        <v>31087820370.648937</v>
      </c>
    </row>
    <row r="112" spans="2:15" ht="12.75">
      <c r="B112" s="21">
        <f t="shared" si="28"/>
        <v>95</v>
      </c>
      <c r="C112" s="25">
        <v>40638</v>
      </c>
      <c r="D112" s="100">
        <v>31853757982</v>
      </c>
      <c r="E112" s="45">
        <f>IF(D112&gt;0,AVERAGE(D$108:$D112),0)</f>
        <v>32333510847.6</v>
      </c>
      <c r="F112" s="47">
        <f t="shared" si="31"/>
        <v>747.1708683473389</v>
      </c>
      <c r="G112" s="22">
        <f t="shared" si="32"/>
        <v>10.833333333333334</v>
      </c>
      <c r="H112" s="46">
        <f t="shared" si="33"/>
        <v>76.62064584070082</v>
      </c>
      <c r="I112" s="48">
        <f t="shared" si="34"/>
        <v>0</v>
      </c>
      <c r="J112" s="22">
        <f t="shared" si="35"/>
        <v>834.6248475213731</v>
      </c>
      <c r="K112" s="29">
        <f t="shared" si="36"/>
        <v>0.002581299789729838</v>
      </c>
      <c r="L112" s="32">
        <f t="shared" si="27"/>
        <v>0.9421744232513909</v>
      </c>
      <c r="M112" s="96">
        <v>1.6206458407008113</v>
      </c>
      <c r="N112" s="23">
        <f t="shared" si="25"/>
        <v>-0.6378255767486092</v>
      </c>
      <c r="O112" s="45">
        <f>IF(D112&gt;0,AVERAGE(D$18:$D112),0)</f>
        <v>31095882871.821053</v>
      </c>
    </row>
    <row r="113" spans="2:15" ht="12.75">
      <c r="B113" s="21">
        <f t="shared" si="28"/>
        <v>96</v>
      </c>
      <c r="C113" s="25">
        <v>40639</v>
      </c>
      <c r="D113" s="100">
        <v>31669749355</v>
      </c>
      <c r="E113" s="45">
        <f>IF(D113&gt;0,AVERAGE(D$108:$D113),0)</f>
        <v>32222883932.166668</v>
      </c>
      <c r="F113" s="47">
        <f t="shared" si="31"/>
        <v>747.1708683473389</v>
      </c>
      <c r="G113" s="22">
        <f t="shared" si="32"/>
        <v>10.833333333333334</v>
      </c>
      <c r="H113" s="46">
        <f t="shared" si="33"/>
        <v>77.82595611560245</v>
      </c>
      <c r="I113" s="48">
        <f t="shared" si="34"/>
        <v>0</v>
      </c>
      <c r="J113" s="22">
        <f t="shared" si="35"/>
        <v>835.8301577962748</v>
      </c>
      <c r="K113" s="29">
        <f t="shared" si="36"/>
        <v>0.0025939023941984993</v>
      </c>
      <c r="L113" s="32">
        <f t="shared" si="27"/>
        <v>0.9467743738824522</v>
      </c>
      <c r="M113" s="96">
        <v>2.825956115602456</v>
      </c>
      <c r="N113" s="23">
        <f t="shared" si="25"/>
        <v>-0.6332256261175478</v>
      </c>
      <c r="O113" s="45">
        <f>IF(D113&gt;0,AVERAGE(D$18:$D113),0)</f>
        <v>31101860647.6875</v>
      </c>
    </row>
    <row r="114" spans="2:15" ht="12.75">
      <c r="B114" s="21">
        <f t="shared" si="28"/>
        <v>97</v>
      </c>
      <c r="C114" s="25">
        <v>40640</v>
      </c>
      <c r="D114" s="100">
        <v>32211519970</v>
      </c>
      <c r="E114" s="45">
        <f>IF(D114&gt;0,AVERAGE(D$108:$D114),0)</f>
        <v>32221260509</v>
      </c>
      <c r="F114" s="47">
        <f t="shared" si="31"/>
        <v>747.1708683473389</v>
      </c>
      <c r="G114" s="22">
        <f t="shared" si="32"/>
        <v>10.833333333333334</v>
      </c>
      <c r="H114" s="46">
        <f t="shared" si="33"/>
        <v>79.44308123285846</v>
      </c>
      <c r="I114" s="48">
        <f t="shared" si="34"/>
        <v>0</v>
      </c>
      <c r="J114" s="22">
        <f t="shared" si="35"/>
        <v>837.4472829135308</v>
      </c>
      <c r="K114" s="29">
        <f t="shared" si="36"/>
        <v>0.002599051898294346</v>
      </c>
      <c r="L114" s="32">
        <f t="shared" si="27"/>
        <v>0.9486539428774362</v>
      </c>
      <c r="M114" s="96">
        <v>4.44308123285846</v>
      </c>
      <c r="N114" s="23">
        <f aca="true" t="shared" si="37" ref="N114:N145">+L114-$C$6</f>
        <v>-0.6313460571225639</v>
      </c>
      <c r="O114" s="45">
        <f>IF(D114&gt;0,AVERAGE(D$18:$D114),0)</f>
        <v>31113300434.515465</v>
      </c>
    </row>
    <row r="115" spans="2:15" ht="12.75">
      <c r="B115" s="21">
        <f t="shared" si="28"/>
        <v>98</v>
      </c>
      <c r="C115" s="25">
        <v>40641</v>
      </c>
      <c r="D115" s="100">
        <v>31415240582</v>
      </c>
      <c r="E115" s="45">
        <f>IF(D115&gt;0,AVERAGE(D$108:$D115),0)</f>
        <v>32120508018.125</v>
      </c>
      <c r="F115" s="47">
        <f t="shared" si="31"/>
        <v>747.1708683473389</v>
      </c>
      <c r="G115" s="22">
        <f t="shared" si="32"/>
        <v>10.833333333333334</v>
      </c>
      <c r="H115" s="46">
        <f t="shared" si="33"/>
        <v>76.63014588825935</v>
      </c>
      <c r="I115" s="48">
        <f t="shared" si="34"/>
        <v>0</v>
      </c>
      <c r="J115" s="22">
        <f t="shared" si="35"/>
        <v>834.6343475689316</v>
      </c>
      <c r="K115" s="29">
        <f t="shared" si="36"/>
        <v>0.0025984469084298517</v>
      </c>
      <c r="L115" s="32">
        <f t="shared" si="27"/>
        <v>0.9484331215768959</v>
      </c>
      <c r="M115" s="96">
        <v>1.6301458882593514</v>
      </c>
      <c r="N115" s="23">
        <f t="shared" si="37"/>
        <v>-0.6315668784231042</v>
      </c>
      <c r="O115" s="45">
        <f>IF(D115&gt;0,AVERAGE(D$18:$D115),0)</f>
        <v>31116381456.42857</v>
      </c>
    </row>
    <row r="116" spans="2:15" ht="12.75">
      <c r="B116" s="21">
        <f t="shared" si="28"/>
        <v>99</v>
      </c>
      <c r="C116" s="25">
        <v>40642</v>
      </c>
      <c r="D116" s="100">
        <v>31419736703</v>
      </c>
      <c r="E116" s="45">
        <f>IF(D116&gt;0,AVERAGE(D$108:$D116),0)</f>
        <v>32042644538.666668</v>
      </c>
      <c r="F116" s="47">
        <f t="shared" si="31"/>
        <v>747.1708683473389</v>
      </c>
      <c r="G116" s="22">
        <f t="shared" si="32"/>
        <v>10.833333333333334</v>
      </c>
      <c r="H116" s="46">
        <f t="shared" si="33"/>
        <v>76.63014029556777</v>
      </c>
      <c r="I116" s="48">
        <f t="shared" si="34"/>
        <v>0</v>
      </c>
      <c r="J116" s="22">
        <f t="shared" si="35"/>
        <v>834.6343419762401</v>
      </c>
      <c r="K116" s="29">
        <f t="shared" si="36"/>
        <v>0.0026047611050613057</v>
      </c>
      <c r="L116" s="32">
        <f t="shared" si="27"/>
        <v>0.9507378033473766</v>
      </c>
      <c r="M116" s="96">
        <v>1.6301402955677768</v>
      </c>
      <c r="N116" s="23">
        <f t="shared" si="37"/>
        <v>-0.6292621966526235</v>
      </c>
      <c r="O116" s="45">
        <f>IF(D116&gt;0,AVERAGE(D$18:$D116),0)</f>
        <v>31119445650.838383</v>
      </c>
    </row>
    <row r="117" spans="2:15" ht="12.75">
      <c r="B117" s="21">
        <f t="shared" si="28"/>
        <v>100</v>
      </c>
      <c r="C117" s="25">
        <v>40643</v>
      </c>
      <c r="D117" s="100">
        <v>31426415012</v>
      </c>
      <c r="E117" s="45">
        <f>IF(D117&gt;0,AVERAGE(D$108:$D117),0)</f>
        <v>31981021586</v>
      </c>
      <c r="F117" s="47">
        <f t="shared" si="31"/>
        <v>747.1708683473389</v>
      </c>
      <c r="G117" s="22">
        <f t="shared" si="32"/>
        <v>10.833333333333334</v>
      </c>
      <c r="H117" s="46">
        <f t="shared" si="33"/>
        <v>78.40319174604197</v>
      </c>
      <c r="I117" s="48">
        <f t="shared" si="34"/>
        <v>0</v>
      </c>
      <c r="J117" s="22">
        <f t="shared" si="35"/>
        <v>836.4073934267143</v>
      </c>
      <c r="K117" s="29">
        <f t="shared" si="36"/>
        <v>0.0026153241889960753</v>
      </c>
      <c r="L117" s="32">
        <f t="shared" si="27"/>
        <v>0.9545933289835675</v>
      </c>
      <c r="M117" s="96">
        <v>3.4031917460419687</v>
      </c>
      <c r="N117" s="23">
        <f t="shared" si="37"/>
        <v>-0.6254066710164325</v>
      </c>
      <c r="O117" s="45">
        <f>IF(D117&gt;0,AVERAGE(D$18:$D117),0)</f>
        <v>31122515344.45</v>
      </c>
    </row>
    <row r="118" spans="2:15" ht="12.75">
      <c r="B118" s="21">
        <f t="shared" si="28"/>
        <v>101</v>
      </c>
      <c r="C118" s="25">
        <v>40644</v>
      </c>
      <c r="D118" s="100">
        <v>31586887410</v>
      </c>
      <c r="E118" s="45">
        <f>IF(D118&gt;0,AVERAGE(D$108:$D118),0)</f>
        <v>31945191206.363636</v>
      </c>
      <c r="F118" s="47">
        <f t="shared" si="31"/>
        <v>747.1708683473389</v>
      </c>
      <c r="G118" s="22">
        <f t="shared" si="32"/>
        <v>10.833333333333334</v>
      </c>
      <c r="H118" s="46">
        <f t="shared" si="33"/>
        <v>80.95852501808912</v>
      </c>
      <c r="I118" s="48">
        <f t="shared" si="34"/>
        <v>0</v>
      </c>
      <c r="J118" s="22">
        <f t="shared" si="35"/>
        <v>838.9627266987613</v>
      </c>
      <c r="K118" s="29">
        <f t="shared" si="36"/>
        <v>0.002626256707243111</v>
      </c>
      <c r="L118" s="32">
        <f t="shared" si="27"/>
        <v>0.9585836981437355</v>
      </c>
      <c r="M118" s="96">
        <v>5.958525018089114</v>
      </c>
      <c r="N118" s="23">
        <f t="shared" si="37"/>
        <v>-0.6214163018562646</v>
      </c>
      <c r="O118" s="45">
        <f>IF(D118&gt;0,AVERAGE(D$18:$D118),0)</f>
        <v>31127113087.673267</v>
      </c>
    </row>
    <row r="119" spans="2:15" ht="12.75">
      <c r="B119" s="21">
        <f t="shared" si="28"/>
        <v>102</v>
      </c>
      <c r="C119" s="25">
        <v>40645</v>
      </c>
      <c r="D119" s="100">
        <v>31112263093</v>
      </c>
      <c r="E119" s="45">
        <f>IF(D119&gt;0,AVERAGE(D$108:$D119),0)</f>
        <v>31875780530.25</v>
      </c>
      <c r="F119" s="47">
        <f t="shared" si="31"/>
        <v>747.1708683473389</v>
      </c>
      <c r="G119" s="22">
        <f t="shared" si="32"/>
        <v>10.833333333333334</v>
      </c>
      <c r="H119" s="46">
        <f t="shared" si="33"/>
        <v>84.63976843549399</v>
      </c>
      <c r="I119" s="48">
        <f t="shared" si="34"/>
        <v>0</v>
      </c>
      <c r="J119" s="22">
        <f t="shared" si="35"/>
        <v>842.6439701161663</v>
      </c>
      <c r="K119" s="29">
        <f t="shared" si="36"/>
        <v>0.0026435241932868127</v>
      </c>
      <c r="L119" s="32">
        <f t="shared" si="27"/>
        <v>0.9648863305496866</v>
      </c>
      <c r="M119" s="96">
        <v>9.639768435493995</v>
      </c>
      <c r="N119" s="23">
        <f t="shared" si="37"/>
        <v>-0.6151136694503134</v>
      </c>
      <c r="O119" s="45">
        <f>IF(D119&gt;0,AVERAGE(D$18:$D119),0)</f>
        <v>31126967499.490196</v>
      </c>
    </row>
    <row r="120" spans="2:15" ht="12.75">
      <c r="B120" s="21">
        <f t="shared" si="28"/>
        <v>103</v>
      </c>
      <c r="C120" s="25">
        <v>40646</v>
      </c>
      <c r="D120" s="100">
        <v>32009445197</v>
      </c>
      <c r="E120" s="45">
        <f>IF(D120&gt;0,AVERAGE(D$108:$D120),0)</f>
        <v>31886062427.692307</v>
      </c>
      <c r="F120" s="47">
        <f t="shared" si="31"/>
        <v>747.1708683473389</v>
      </c>
      <c r="G120" s="22">
        <f t="shared" si="32"/>
        <v>10.833333333333334</v>
      </c>
      <c r="H120" s="46">
        <f t="shared" si="33"/>
        <v>81.80409654678614</v>
      </c>
      <c r="I120" s="48">
        <f t="shared" si="34"/>
        <v>0</v>
      </c>
      <c r="J120" s="22">
        <f t="shared" si="35"/>
        <v>839.8082982274584</v>
      </c>
      <c r="K120" s="29">
        <f t="shared" si="36"/>
        <v>0.002633778630183275</v>
      </c>
      <c r="L120" s="32">
        <f t="shared" si="27"/>
        <v>0.9613292000168955</v>
      </c>
      <c r="M120" s="96">
        <v>6.804096546786147</v>
      </c>
      <c r="N120" s="23">
        <f t="shared" si="37"/>
        <v>-0.6186707999831046</v>
      </c>
      <c r="O120" s="45">
        <f>IF(D120&gt;0,AVERAGE(D$18:$D120),0)</f>
        <v>31135535244.126213</v>
      </c>
    </row>
    <row r="121" spans="2:15" ht="12.75">
      <c r="B121" s="21">
        <f t="shared" si="28"/>
        <v>104</v>
      </c>
      <c r="C121" s="25">
        <v>40647</v>
      </c>
      <c r="D121" s="100">
        <v>31560421548</v>
      </c>
      <c r="E121" s="45">
        <f>IF(D121&gt;0,AVERAGE(D$108:$D121),0)</f>
        <v>31862802364.857143</v>
      </c>
      <c r="F121" s="47">
        <f t="shared" si="31"/>
        <v>747.1708683473389</v>
      </c>
      <c r="G121" s="22">
        <f t="shared" si="32"/>
        <v>10.833333333333334</v>
      </c>
      <c r="H121" s="46">
        <f t="shared" si="33"/>
        <v>79.80474202993351</v>
      </c>
      <c r="I121" s="48">
        <f t="shared" si="34"/>
        <v>0</v>
      </c>
      <c r="J121" s="22">
        <f t="shared" si="35"/>
        <v>837.8089437106058</v>
      </c>
      <c r="K121" s="29">
        <f t="shared" si="36"/>
        <v>0.0026294264205544626</v>
      </c>
      <c r="L121" s="32">
        <f t="shared" si="27"/>
        <v>0.9597406435023789</v>
      </c>
      <c r="M121" s="96">
        <v>4.8047420299335135</v>
      </c>
      <c r="N121" s="23">
        <f t="shared" si="37"/>
        <v>-0.6202593564976212</v>
      </c>
      <c r="O121" s="45">
        <f>IF(D121&gt;0,AVERAGE(D$18:$D121),0)</f>
        <v>31139620689.35577</v>
      </c>
    </row>
    <row r="122" spans="2:15" ht="12.75">
      <c r="B122" s="21">
        <f t="shared" si="28"/>
        <v>105</v>
      </c>
      <c r="C122" s="25">
        <v>40648</v>
      </c>
      <c r="D122" s="100">
        <v>31236441895</v>
      </c>
      <c r="E122" s="45">
        <f>IF(D122&gt;0,AVERAGE(D$108:$D122),0)</f>
        <v>31821045000.2</v>
      </c>
      <c r="F122" s="47">
        <f t="shared" si="31"/>
        <v>747.1708683473389</v>
      </c>
      <c r="G122" s="22">
        <f t="shared" si="32"/>
        <v>10.833333333333334</v>
      </c>
      <c r="H122" s="46">
        <f t="shared" si="33"/>
        <v>75</v>
      </c>
      <c r="I122" s="48">
        <f t="shared" si="34"/>
        <v>0</v>
      </c>
      <c r="J122" s="22">
        <f t="shared" si="35"/>
        <v>833.0042016806723</v>
      </c>
      <c r="K122" s="29">
        <f t="shared" si="36"/>
        <v>0.002617777642674641</v>
      </c>
      <c r="L122" s="32">
        <f t="shared" si="27"/>
        <v>0.955488839576244</v>
      </c>
      <c r="M122" s="96">
        <v>0</v>
      </c>
      <c r="N122" s="23">
        <f t="shared" si="37"/>
        <v>-0.6245111604237561</v>
      </c>
      <c r="O122" s="45">
        <f>IF(D122&gt;0,AVERAGE(D$18:$D122),0)</f>
        <v>31140542796.07619</v>
      </c>
    </row>
    <row r="123" spans="2:15" ht="12.75">
      <c r="B123" s="21">
        <f t="shared" si="28"/>
        <v>106</v>
      </c>
      <c r="C123" s="25">
        <v>40649</v>
      </c>
      <c r="D123" s="100">
        <v>31243374740</v>
      </c>
      <c r="E123" s="45">
        <f>IF(D123&gt;0,AVERAGE(D$108:$D123),0)</f>
        <v>31784940608.9375</v>
      </c>
      <c r="F123" s="47">
        <f t="shared" si="31"/>
        <v>747.1708683473389</v>
      </c>
      <c r="G123" s="22">
        <f t="shared" si="32"/>
        <v>10.833333333333334</v>
      </c>
      <c r="H123" s="46">
        <f t="shared" si="33"/>
        <v>75</v>
      </c>
      <c r="I123" s="48">
        <f t="shared" si="34"/>
        <v>0</v>
      </c>
      <c r="J123" s="22">
        <f t="shared" si="35"/>
        <v>833.0042016806723</v>
      </c>
      <c r="K123" s="29">
        <f t="shared" si="36"/>
        <v>0.0026207511661873067</v>
      </c>
      <c r="L123" s="32">
        <f t="shared" si="27"/>
        <v>0.956574175658367</v>
      </c>
      <c r="M123" s="96">
        <v>0</v>
      </c>
      <c r="N123" s="23">
        <f t="shared" si="37"/>
        <v>-0.6234258243416331</v>
      </c>
      <c r="O123" s="45">
        <f>IF(D123&gt;0,AVERAGE(D$18:$D123),0)</f>
        <v>31141512908.75472</v>
      </c>
    </row>
    <row r="124" spans="2:15" ht="12.75">
      <c r="B124" s="21">
        <f t="shared" si="28"/>
        <v>107</v>
      </c>
      <c r="C124" s="25">
        <v>40650</v>
      </c>
      <c r="D124" s="100">
        <v>31227395258</v>
      </c>
      <c r="E124" s="45">
        <f>IF(D124&gt;0,AVERAGE(D$108:$D124),0)</f>
        <v>31752143823.588234</v>
      </c>
      <c r="F124" s="47">
        <f t="shared" si="31"/>
        <v>747.1708683473389</v>
      </c>
      <c r="G124" s="22">
        <f t="shared" si="32"/>
        <v>10.833333333333334</v>
      </c>
      <c r="H124" s="46">
        <f t="shared" si="33"/>
        <v>75</v>
      </c>
      <c r="I124" s="48">
        <f t="shared" si="34"/>
        <v>0</v>
      </c>
      <c r="J124" s="22">
        <f t="shared" si="35"/>
        <v>833.0042016806723</v>
      </c>
      <c r="K124" s="29">
        <f t="shared" si="36"/>
        <v>0.002623458139736205</v>
      </c>
      <c r="L124" s="32">
        <f t="shared" si="27"/>
        <v>0.9575622210037149</v>
      </c>
      <c r="M124" s="96">
        <v>0</v>
      </c>
      <c r="N124" s="23">
        <f t="shared" si="37"/>
        <v>-0.6224377789962852</v>
      </c>
      <c r="O124" s="45">
        <f>IF(D124&gt;0,AVERAGE(D$18:$D124),0)</f>
        <v>31142315547.53271</v>
      </c>
    </row>
    <row r="125" spans="2:15" ht="12.75">
      <c r="B125" s="21">
        <f t="shared" si="28"/>
        <v>108</v>
      </c>
      <c r="C125" s="25">
        <v>40651</v>
      </c>
      <c r="D125" s="100">
        <v>30940038156</v>
      </c>
      <c r="E125" s="45">
        <f>IF(D125&gt;0,AVERAGE(D$108:$D125),0)</f>
        <v>31707026842.055557</v>
      </c>
      <c r="F125" s="47">
        <f t="shared" si="31"/>
        <v>747.1708683473389</v>
      </c>
      <c r="G125" s="22">
        <f t="shared" si="32"/>
        <v>10.833333333333334</v>
      </c>
      <c r="H125" s="46">
        <f t="shared" si="33"/>
        <v>75</v>
      </c>
      <c r="I125" s="48">
        <f t="shared" si="34"/>
        <v>0</v>
      </c>
      <c r="J125" s="22">
        <f t="shared" si="35"/>
        <v>833.0042016806723</v>
      </c>
      <c r="K125" s="29">
        <f t="shared" si="36"/>
        <v>0.002627191145452315</v>
      </c>
      <c r="L125" s="32">
        <f t="shared" si="27"/>
        <v>0.9589247680900951</v>
      </c>
      <c r="M125" s="96">
        <v>0</v>
      </c>
      <c r="N125" s="23">
        <f t="shared" si="37"/>
        <v>-0.621075231909905</v>
      </c>
      <c r="O125" s="45">
        <f>IF(D125&gt;0,AVERAGE(D$18:$D125),0)</f>
        <v>31140442608.72222</v>
      </c>
    </row>
    <row r="126" spans="2:15" ht="12.75">
      <c r="B126" s="21">
        <f t="shared" si="28"/>
        <v>109</v>
      </c>
      <c r="C126" s="25">
        <v>40652</v>
      </c>
      <c r="D126" s="100">
        <v>30501776530</v>
      </c>
      <c r="E126" s="45">
        <f>IF(D126&gt;0,AVERAGE(D$108:$D126),0)</f>
        <v>31643592615.105263</v>
      </c>
      <c r="F126" s="47">
        <f t="shared" si="31"/>
        <v>747.1708683473389</v>
      </c>
      <c r="G126" s="22">
        <f t="shared" si="32"/>
        <v>10.833333333333334</v>
      </c>
      <c r="H126" s="46">
        <f t="shared" si="33"/>
        <v>75</v>
      </c>
      <c r="I126" s="48">
        <f t="shared" si="34"/>
        <v>0</v>
      </c>
      <c r="J126" s="22">
        <f t="shared" si="35"/>
        <v>833.0042016806723</v>
      </c>
      <c r="K126" s="29">
        <f t="shared" si="36"/>
        <v>0.002632457735797776</v>
      </c>
      <c r="L126" s="32">
        <f t="shared" si="27"/>
        <v>0.9608470735661883</v>
      </c>
      <c r="M126" s="96">
        <v>0</v>
      </c>
      <c r="N126" s="23">
        <f t="shared" si="37"/>
        <v>-0.6191529264338118</v>
      </c>
      <c r="O126" s="45">
        <f>IF(D126&gt;0,AVERAGE(D$18:$D126),0)</f>
        <v>31134583286.899082</v>
      </c>
    </row>
    <row r="127" spans="2:15" ht="12.75">
      <c r="B127" s="21">
        <f t="shared" si="28"/>
        <v>110</v>
      </c>
      <c r="C127" s="25">
        <v>40653</v>
      </c>
      <c r="D127" s="100">
        <v>30885204742</v>
      </c>
      <c r="E127" s="45">
        <f>IF(D127&gt;0,AVERAGE(D$108:$D127),0)</f>
        <v>31605673221.45</v>
      </c>
      <c r="F127" s="47">
        <f t="shared" si="31"/>
        <v>747.1708683473389</v>
      </c>
      <c r="G127" s="22">
        <f t="shared" si="32"/>
        <v>10.833333333333334</v>
      </c>
      <c r="H127" s="46">
        <f t="shared" si="33"/>
        <v>75</v>
      </c>
      <c r="I127" s="48">
        <f t="shared" si="34"/>
        <v>0</v>
      </c>
      <c r="J127" s="22">
        <f t="shared" si="35"/>
        <v>833.0042016806723</v>
      </c>
      <c r="K127" s="29">
        <f t="shared" si="36"/>
        <v>0.0026356160675461665</v>
      </c>
      <c r="L127" s="32">
        <f t="shared" si="27"/>
        <v>0.9619998646543507</v>
      </c>
      <c r="M127" s="96">
        <v>0</v>
      </c>
      <c r="N127" s="23">
        <f t="shared" si="37"/>
        <v>-0.6180001353456493</v>
      </c>
      <c r="O127" s="45">
        <f>IF(D127&gt;0,AVERAGE(D$18:$D127),0)</f>
        <v>31132316209.21818</v>
      </c>
    </row>
    <row r="128" spans="2:15" ht="12.75">
      <c r="B128" s="21">
        <f t="shared" si="28"/>
        <v>111</v>
      </c>
      <c r="C128" s="25">
        <v>40654</v>
      </c>
      <c r="D128" s="100">
        <v>31407814581</v>
      </c>
      <c r="E128" s="45">
        <f>IF(D128&gt;0,AVERAGE(D$108:$D128),0)</f>
        <v>31596251381.42857</v>
      </c>
      <c r="F128" s="47">
        <f t="shared" si="31"/>
        <v>747.1708683473389</v>
      </c>
      <c r="G128" s="22">
        <f t="shared" si="32"/>
        <v>10.833333333333334</v>
      </c>
      <c r="H128" s="46">
        <f t="shared" si="33"/>
        <v>75</v>
      </c>
      <c r="I128" s="48">
        <f t="shared" si="34"/>
        <v>0</v>
      </c>
      <c r="J128" s="22">
        <f t="shared" si="35"/>
        <v>833.0042016806723</v>
      </c>
      <c r="K128" s="29">
        <f t="shared" si="36"/>
        <v>0.002636401994732482</v>
      </c>
      <c r="L128" s="32">
        <f t="shared" si="27"/>
        <v>0.962286728077356</v>
      </c>
      <c r="M128" s="96">
        <v>0</v>
      </c>
      <c r="N128" s="23">
        <f t="shared" si="37"/>
        <v>-0.617713271922644</v>
      </c>
      <c r="O128" s="45">
        <f>IF(D128&gt;0,AVERAGE(D$18:$D128),0)</f>
        <v>31134798176.531532</v>
      </c>
    </row>
    <row r="129" spans="2:15" ht="12.75">
      <c r="B129" s="21">
        <f t="shared" si="28"/>
        <v>112</v>
      </c>
      <c r="C129" s="25">
        <v>40655</v>
      </c>
      <c r="D129" s="100">
        <v>31414679506</v>
      </c>
      <c r="E129" s="45">
        <f>IF(D129&gt;0,AVERAGE(D$108:$D129),0)</f>
        <v>31587998114.363636</v>
      </c>
      <c r="F129" s="47">
        <f t="shared" si="31"/>
        <v>747.1708683473389</v>
      </c>
      <c r="G129" s="22">
        <f t="shared" si="32"/>
        <v>10.833333333333334</v>
      </c>
      <c r="H129" s="46">
        <f t="shared" si="33"/>
        <v>75</v>
      </c>
      <c r="I129" s="48">
        <f t="shared" si="34"/>
        <v>0</v>
      </c>
      <c r="J129" s="22">
        <f t="shared" si="35"/>
        <v>833.0042016806723</v>
      </c>
      <c r="K129" s="29">
        <f t="shared" si="36"/>
        <v>0.002637090830082993</v>
      </c>
      <c r="L129" s="32">
        <f t="shared" si="27"/>
        <v>0.9625381529802925</v>
      </c>
      <c r="M129" s="96">
        <v>0</v>
      </c>
      <c r="N129" s="23">
        <f t="shared" si="37"/>
        <v>-0.6174618470197075</v>
      </c>
      <c r="O129" s="45">
        <f>IF(D129&gt;0,AVERAGE(D$18:$D129),0)</f>
        <v>31137297116.973213</v>
      </c>
    </row>
    <row r="130" spans="2:15" ht="12.75">
      <c r="B130" s="21">
        <f t="shared" si="28"/>
        <v>113</v>
      </c>
      <c r="C130" s="25">
        <v>40656</v>
      </c>
      <c r="D130" s="100">
        <v>31421635674</v>
      </c>
      <c r="E130" s="45">
        <f>IF(D130&gt;0,AVERAGE(D$108:$D130),0)</f>
        <v>31580764964.782608</v>
      </c>
      <c r="F130" s="47">
        <f t="shared" si="31"/>
        <v>747.1708683473389</v>
      </c>
      <c r="G130" s="22">
        <f t="shared" si="32"/>
        <v>10.833333333333334</v>
      </c>
      <c r="H130" s="46">
        <f t="shared" si="33"/>
        <v>75</v>
      </c>
      <c r="I130" s="48">
        <f t="shared" si="34"/>
        <v>0</v>
      </c>
      <c r="J130" s="22">
        <f t="shared" si="35"/>
        <v>833.0042016806723</v>
      </c>
      <c r="K130" s="29">
        <f t="shared" si="36"/>
        <v>0.002637694820279368</v>
      </c>
      <c r="L130" s="32">
        <f t="shared" si="27"/>
        <v>0.9627586094019693</v>
      </c>
      <c r="M130" s="96">
        <v>0</v>
      </c>
      <c r="N130" s="23">
        <f t="shared" si="37"/>
        <v>-0.6172413905980307</v>
      </c>
      <c r="O130" s="45">
        <f>IF(D130&gt;0,AVERAGE(D$18:$D130),0)</f>
        <v>31139813387.38938</v>
      </c>
    </row>
    <row r="131" spans="2:15" ht="12.75">
      <c r="B131" s="21">
        <f t="shared" si="28"/>
        <v>114</v>
      </c>
      <c r="C131" s="25">
        <v>40657</v>
      </c>
      <c r="D131" s="100">
        <v>31428400020</v>
      </c>
      <c r="E131" s="45">
        <f>IF(D131&gt;0,AVERAGE(D$108:$D131),0)</f>
        <v>31574416425.416668</v>
      </c>
      <c r="F131" s="47">
        <f t="shared" si="31"/>
        <v>747.1708683473389</v>
      </c>
      <c r="G131" s="22">
        <f t="shared" si="32"/>
        <v>10.833333333333334</v>
      </c>
      <c r="H131" s="46">
        <f t="shared" si="33"/>
        <v>75</v>
      </c>
      <c r="I131" s="48">
        <f t="shared" si="34"/>
        <v>0</v>
      </c>
      <c r="J131" s="22">
        <f t="shared" si="35"/>
        <v>833.0042016806723</v>
      </c>
      <c r="K131" s="29">
        <f t="shared" si="36"/>
        <v>0.002638225170838386</v>
      </c>
      <c r="L131" s="32">
        <f t="shared" si="27"/>
        <v>0.962952187356011</v>
      </c>
      <c r="M131" s="96">
        <v>0</v>
      </c>
      <c r="N131" s="23">
        <f t="shared" si="37"/>
        <v>-0.6170478126439891</v>
      </c>
      <c r="O131" s="45">
        <f>IF(D131&gt;0,AVERAGE(D$18:$D131),0)</f>
        <v>31142344849.07895</v>
      </c>
    </row>
    <row r="132" spans="2:15" ht="12.75">
      <c r="B132" s="21">
        <f t="shared" si="28"/>
        <v>115</v>
      </c>
      <c r="C132" s="25">
        <v>40658</v>
      </c>
      <c r="D132" s="100">
        <v>32658081248</v>
      </c>
      <c r="E132" s="45">
        <f>IF(D132&gt;0,AVERAGE(D$108:$D132),0)</f>
        <v>31617763018.32</v>
      </c>
      <c r="F132" s="47">
        <f t="shared" si="31"/>
        <v>747.1708683473389</v>
      </c>
      <c r="G132" s="22">
        <f t="shared" si="32"/>
        <v>10.833333333333334</v>
      </c>
      <c r="H132" s="46">
        <f t="shared" si="33"/>
        <v>75</v>
      </c>
      <c r="I132" s="48">
        <f t="shared" si="34"/>
        <v>0</v>
      </c>
      <c r="J132" s="22">
        <f t="shared" si="35"/>
        <v>833.0042016806723</v>
      </c>
      <c r="K132" s="29">
        <f t="shared" si="36"/>
        <v>0.0026346082776254986</v>
      </c>
      <c r="L132" s="32">
        <f t="shared" si="27"/>
        <v>0.961632021333307</v>
      </c>
      <c r="M132" s="96">
        <v>0</v>
      </c>
      <c r="N132" s="23">
        <f t="shared" si="37"/>
        <v>-0.618367978666693</v>
      </c>
      <c r="O132" s="45">
        <f>IF(D132&gt;0,AVERAGE(D$18:$D132),0)</f>
        <v>31155525165.591305</v>
      </c>
    </row>
    <row r="133" spans="2:15" ht="12.75">
      <c r="B133" s="21">
        <f t="shared" si="28"/>
        <v>116</v>
      </c>
      <c r="C133" s="25">
        <v>40659</v>
      </c>
      <c r="D133" s="100">
        <v>31819392902</v>
      </c>
      <c r="E133" s="45">
        <f>IF(D133&gt;0,AVERAGE(D$108:$D133),0)</f>
        <v>31625518013.846153</v>
      </c>
      <c r="F133" s="47">
        <f t="shared" si="31"/>
        <v>747.1708683473389</v>
      </c>
      <c r="G133" s="22">
        <f t="shared" si="32"/>
        <v>10.833333333333334</v>
      </c>
      <c r="H133" s="46">
        <f t="shared" si="33"/>
        <v>75</v>
      </c>
      <c r="I133" s="48">
        <f t="shared" si="34"/>
        <v>0</v>
      </c>
      <c r="J133" s="22">
        <f t="shared" si="35"/>
        <v>833.0042016806723</v>
      </c>
      <c r="K133" s="29">
        <f t="shared" si="36"/>
        <v>0.00263396223681133</v>
      </c>
      <c r="L133" s="32">
        <f t="shared" si="27"/>
        <v>0.9613962164361355</v>
      </c>
      <c r="M133" s="96">
        <v>0</v>
      </c>
      <c r="N133" s="23">
        <f t="shared" si="37"/>
        <v>-0.6186037835638646</v>
      </c>
      <c r="O133" s="45">
        <f>IF(D133&gt;0,AVERAGE(D$18:$D133),0)</f>
        <v>31161248163.318966</v>
      </c>
    </row>
    <row r="134" spans="2:15" ht="12.75">
      <c r="B134" s="21">
        <f t="shared" si="28"/>
        <v>117</v>
      </c>
      <c r="C134" s="25">
        <v>40660</v>
      </c>
      <c r="D134" s="100">
        <v>31508431031</v>
      </c>
      <c r="E134" s="45">
        <f>IF(D134&gt;0,AVERAGE(D$108:$D134),0)</f>
        <v>31621181458.925926</v>
      </c>
      <c r="F134" s="47">
        <f t="shared" si="31"/>
        <v>747.1708683473389</v>
      </c>
      <c r="G134" s="22">
        <f t="shared" si="32"/>
        <v>10.833333333333334</v>
      </c>
      <c r="H134" s="46">
        <f t="shared" si="33"/>
        <v>75</v>
      </c>
      <c r="I134" s="48">
        <f t="shared" si="34"/>
        <v>0</v>
      </c>
      <c r="J134" s="22">
        <f t="shared" si="35"/>
        <v>833.0042016806723</v>
      </c>
      <c r="K134" s="29">
        <f t="shared" si="36"/>
        <v>0.0026343234605661283</v>
      </c>
      <c r="L134" s="32">
        <f t="shared" si="27"/>
        <v>0.9615280631066369</v>
      </c>
      <c r="M134" s="96">
        <v>0</v>
      </c>
      <c r="N134" s="23">
        <f t="shared" si="37"/>
        <v>-0.6184719368933632</v>
      </c>
      <c r="O134" s="45">
        <f>IF(D134&gt;0,AVERAGE(D$18:$D134),0)</f>
        <v>31164215538.25641</v>
      </c>
    </row>
    <row r="135" spans="2:15" ht="12.75">
      <c r="B135" s="21">
        <f t="shared" si="28"/>
        <v>118</v>
      </c>
      <c r="C135" s="25">
        <v>40661</v>
      </c>
      <c r="D135" s="100">
        <v>31311531229</v>
      </c>
      <c r="E135" s="45">
        <f>IF(D135&gt;0,AVERAGE(D$108:$D135),0)</f>
        <v>31610122522.142857</v>
      </c>
      <c r="F135" s="47">
        <f t="shared" si="31"/>
        <v>747.1708683473389</v>
      </c>
      <c r="G135" s="22">
        <f t="shared" si="32"/>
        <v>10.833333333333334</v>
      </c>
      <c r="H135" s="46">
        <f t="shared" si="33"/>
        <v>75</v>
      </c>
      <c r="I135" s="48">
        <f t="shared" si="34"/>
        <v>0</v>
      </c>
      <c r="J135" s="22">
        <f t="shared" si="35"/>
        <v>833.0042016806723</v>
      </c>
      <c r="K135" s="29">
        <f t="shared" si="36"/>
        <v>0.0026352450899143265</v>
      </c>
      <c r="L135" s="32">
        <f t="shared" si="27"/>
        <v>0.9618644578187292</v>
      </c>
      <c r="M135" s="96">
        <v>0</v>
      </c>
      <c r="N135" s="23">
        <f t="shared" si="37"/>
        <v>-0.6181355421812709</v>
      </c>
      <c r="O135" s="45">
        <f>IF(D135&gt;0,AVERAGE(D$18:$D135),0)</f>
        <v>31165463976.31356</v>
      </c>
    </row>
    <row r="136" spans="2:15" ht="12.75">
      <c r="B136" s="21">
        <f t="shared" si="28"/>
        <v>119</v>
      </c>
      <c r="C136" s="25">
        <v>40662</v>
      </c>
      <c r="D136" s="100">
        <v>31103716099</v>
      </c>
      <c r="E136" s="45">
        <f>IF(D136&gt;0,AVERAGE(D$108:$D136),0)</f>
        <v>31592660231.689655</v>
      </c>
      <c r="F136" s="47">
        <f t="shared" si="31"/>
        <v>747.1708683473389</v>
      </c>
      <c r="G136" s="22">
        <f t="shared" si="32"/>
        <v>10.833333333333334</v>
      </c>
      <c r="H136" s="46">
        <f t="shared" si="33"/>
        <v>78.91273846207442</v>
      </c>
      <c r="I136" s="48">
        <f t="shared" si="34"/>
        <v>0</v>
      </c>
      <c r="J136" s="22">
        <f t="shared" si="35"/>
        <v>836.9169401427467</v>
      </c>
      <c r="K136" s="29">
        <f t="shared" si="36"/>
        <v>0.0026490866359625527</v>
      </c>
      <c r="L136" s="32">
        <f t="shared" si="27"/>
        <v>0.9669166221263318</v>
      </c>
      <c r="M136" s="96">
        <v>3.9127384620744095</v>
      </c>
      <c r="N136" s="23">
        <f t="shared" si="37"/>
        <v>-0.6130833778736683</v>
      </c>
      <c r="O136" s="45">
        <f>IF(D136&gt;0,AVERAGE(D$18:$D136),0)</f>
        <v>31164945086.588234</v>
      </c>
    </row>
    <row r="137" spans="2:15" ht="12.75">
      <c r="B137" s="21">
        <f t="shared" si="28"/>
        <v>120</v>
      </c>
      <c r="C137" s="25">
        <v>40663</v>
      </c>
      <c r="D137" s="100">
        <v>31110374483</v>
      </c>
      <c r="E137" s="45">
        <f>IF(D137&gt;0,AVERAGE(D$108:$D137),0)</f>
        <v>31576584040.066666</v>
      </c>
      <c r="F137" s="47">
        <f t="shared" si="31"/>
        <v>747.1708683473389</v>
      </c>
      <c r="G137" s="22">
        <f t="shared" si="32"/>
        <v>10.833333333333334</v>
      </c>
      <c r="H137" s="46">
        <f t="shared" si="33"/>
        <v>78.91272854900016</v>
      </c>
      <c r="I137" s="48">
        <f t="shared" si="34"/>
        <v>0</v>
      </c>
      <c r="J137" s="22">
        <f t="shared" si="35"/>
        <v>836.9169302296724</v>
      </c>
      <c r="K137" s="29">
        <f t="shared" si="36"/>
        <v>0.002650435300942405</v>
      </c>
      <c r="L137" s="32">
        <f t="shared" si="27"/>
        <v>0.9674088848439779</v>
      </c>
      <c r="M137" s="96">
        <v>3.912728549000159</v>
      </c>
      <c r="N137" s="23">
        <f t="shared" si="37"/>
        <v>-0.6125911151560222</v>
      </c>
      <c r="O137" s="45">
        <f>IF(D137&gt;0,AVERAGE(D$18:$D137),0)</f>
        <v>31164490331.558334</v>
      </c>
    </row>
    <row r="138" spans="2:15" ht="12.75">
      <c r="B138" s="21">
        <f t="shared" si="28"/>
        <v>121</v>
      </c>
      <c r="C138" s="57">
        <v>40664</v>
      </c>
      <c r="D138" s="100">
        <v>31117117966</v>
      </c>
      <c r="E138" s="45">
        <f>IF(D138&gt;0,AVERAGE(D$108:$D138),0)</f>
        <v>31561762553.80645</v>
      </c>
      <c r="F138" s="47">
        <f>+$K$7/31</f>
        <v>683.4643534833289</v>
      </c>
      <c r="G138" s="22">
        <f>+$G$7/31</f>
        <v>10.548387096774194</v>
      </c>
      <c r="H138" s="46">
        <f>+$H$7/31+M138</f>
        <v>86.31737835742936</v>
      </c>
      <c r="I138" s="48">
        <f>+$I$7/31</f>
        <v>0</v>
      </c>
      <c r="J138" s="22">
        <f t="shared" si="29"/>
        <v>780.3301189375323</v>
      </c>
      <c r="K138" s="29">
        <f t="shared" si="30"/>
        <v>0.002472390816600393</v>
      </c>
      <c r="L138" s="32">
        <f t="shared" si="27"/>
        <v>0.9024226480591434</v>
      </c>
      <c r="M138" s="96">
        <v>5.7367331961390455</v>
      </c>
      <c r="N138" s="23">
        <f t="shared" si="37"/>
        <v>-0.6775773519408567</v>
      </c>
      <c r="O138" s="45">
        <f>IF(D138&gt;0,AVERAGE(D$18:$D138),0)</f>
        <v>31164098824.404957</v>
      </c>
    </row>
    <row r="139" spans="2:15" ht="12.75">
      <c r="B139" s="21">
        <f t="shared" si="28"/>
        <v>122</v>
      </c>
      <c r="C139" s="25">
        <v>40665</v>
      </c>
      <c r="D139" s="100">
        <v>29254553704</v>
      </c>
      <c r="E139" s="45">
        <f>IF(D139&gt;0,AVERAGE(D$108:$D139),0)</f>
        <v>31489662277.25</v>
      </c>
      <c r="F139" s="47">
        <f aca="true" t="shared" si="38" ref="F139:F168">+$K$7/31</f>
        <v>683.4643534833289</v>
      </c>
      <c r="G139" s="22">
        <f aca="true" t="shared" si="39" ref="G139:G168">+$G$7/31</f>
        <v>10.548387096774194</v>
      </c>
      <c r="H139" s="46">
        <f aca="true" t="shared" si="40" ref="H139:H168">+$H$7/31+M139</f>
        <v>80.58064516129032</v>
      </c>
      <c r="I139" s="48">
        <f aca="true" t="shared" si="41" ref="I139:I168">+$I$7/31</f>
        <v>0</v>
      </c>
      <c r="J139" s="22">
        <f t="shared" si="29"/>
        <v>774.5933857413934</v>
      </c>
      <c r="K139" s="29">
        <f t="shared" si="30"/>
        <v>0.0024598338938077646</v>
      </c>
      <c r="L139" s="32">
        <f t="shared" si="27"/>
        <v>0.897839371239834</v>
      </c>
      <c r="M139" s="96">
        <v>0</v>
      </c>
      <c r="N139" s="23">
        <f t="shared" si="37"/>
        <v>-0.682160628760166</v>
      </c>
      <c r="O139" s="45">
        <f>IF(D139&gt;0,AVERAGE(D$18:$D139),0)</f>
        <v>31148446815.22131</v>
      </c>
    </row>
    <row r="140" spans="2:15" ht="12.75">
      <c r="B140" s="21">
        <f t="shared" si="28"/>
        <v>123</v>
      </c>
      <c r="C140" s="25">
        <v>40666</v>
      </c>
      <c r="D140" s="100">
        <v>30231049700</v>
      </c>
      <c r="E140" s="45">
        <f>IF(D140&gt;0,AVERAGE(D$108:$D140),0)</f>
        <v>31451522502.18182</v>
      </c>
      <c r="F140" s="47">
        <f t="shared" si="38"/>
        <v>683.4643534833289</v>
      </c>
      <c r="G140" s="22">
        <f t="shared" si="39"/>
        <v>10.548387096774194</v>
      </c>
      <c r="H140" s="46">
        <f t="shared" si="40"/>
        <v>80.58064516129032</v>
      </c>
      <c r="I140" s="48">
        <f t="shared" si="41"/>
        <v>0</v>
      </c>
      <c r="J140" s="22">
        <f t="shared" si="29"/>
        <v>774.5933857413934</v>
      </c>
      <c r="K140" s="29">
        <f t="shared" si="30"/>
        <v>0.0024628168181291036</v>
      </c>
      <c r="L140" s="32">
        <f t="shared" si="27"/>
        <v>0.8989281386171228</v>
      </c>
      <c r="M140" s="96">
        <v>0</v>
      </c>
      <c r="N140" s="23">
        <f t="shared" si="37"/>
        <v>-0.6810718613828772</v>
      </c>
      <c r="O140" s="45">
        <f>IF(D140&gt;0,AVERAGE(D$18:$D140),0)</f>
        <v>31140988302.08943</v>
      </c>
    </row>
    <row r="141" spans="2:15" ht="12.75">
      <c r="B141" s="21">
        <f t="shared" si="28"/>
        <v>124</v>
      </c>
      <c r="C141" s="25">
        <v>40667</v>
      </c>
      <c r="D141" s="100">
        <v>30268993734</v>
      </c>
      <c r="E141" s="45">
        <f>IF(D141&gt;0,AVERAGE(D$108:$D141),0)</f>
        <v>31416742244.294117</v>
      </c>
      <c r="F141" s="47">
        <f t="shared" si="38"/>
        <v>683.4643534833289</v>
      </c>
      <c r="G141" s="22">
        <f t="shared" si="39"/>
        <v>10.548387096774194</v>
      </c>
      <c r="H141" s="46">
        <f t="shared" si="40"/>
        <v>80.58064516129032</v>
      </c>
      <c r="I141" s="48">
        <f t="shared" si="41"/>
        <v>0</v>
      </c>
      <c r="J141" s="22">
        <f t="shared" si="29"/>
        <v>774.5933857413934</v>
      </c>
      <c r="K141" s="29">
        <f t="shared" si="30"/>
        <v>0.002465543307190211</v>
      </c>
      <c r="L141" s="32">
        <f t="shared" si="27"/>
        <v>0.899923307124427</v>
      </c>
      <c r="M141" s="96">
        <v>0</v>
      </c>
      <c r="N141" s="23">
        <f t="shared" si="37"/>
        <v>-0.680076692875573</v>
      </c>
      <c r="O141" s="45">
        <f>IF(D141&gt;0,AVERAGE(D$18:$D141),0)</f>
        <v>31133956087.830647</v>
      </c>
    </row>
    <row r="142" spans="2:15" ht="12.75">
      <c r="B142" s="21">
        <f t="shared" si="28"/>
        <v>125</v>
      </c>
      <c r="C142" s="25">
        <v>40668</v>
      </c>
      <c r="D142" s="100">
        <v>31711389544</v>
      </c>
      <c r="E142" s="45">
        <f>IF(D142&gt;0,AVERAGE(D$108:$D142),0)</f>
        <v>31425160738.57143</v>
      </c>
      <c r="F142" s="47">
        <f t="shared" si="38"/>
        <v>683.4643534833289</v>
      </c>
      <c r="G142" s="22">
        <f t="shared" si="39"/>
        <v>10.548387096774194</v>
      </c>
      <c r="H142" s="46">
        <f t="shared" si="40"/>
        <v>80.58064516129032</v>
      </c>
      <c r="I142" s="48">
        <f t="shared" si="41"/>
        <v>0</v>
      </c>
      <c r="J142" s="22">
        <f t="shared" si="29"/>
        <v>774.5933857413934</v>
      </c>
      <c r="K142" s="29">
        <f t="shared" si="30"/>
        <v>0.0024648828121685714</v>
      </c>
      <c r="L142" s="32">
        <f t="shared" si="27"/>
        <v>0.8996822264415285</v>
      </c>
      <c r="M142" s="96">
        <v>0</v>
      </c>
      <c r="N142" s="23">
        <f t="shared" si="37"/>
        <v>-0.6803177735584716</v>
      </c>
      <c r="O142" s="45">
        <f>IF(D142&gt;0,AVERAGE(D$18:$D142),0)</f>
        <v>31138575555.48</v>
      </c>
    </row>
    <row r="143" spans="2:15" ht="12.75">
      <c r="B143" s="21">
        <f t="shared" si="28"/>
        <v>126</v>
      </c>
      <c r="C143" s="25">
        <v>40669</v>
      </c>
      <c r="D143" s="100">
        <v>32639732983</v>
      </c>
      <c r="E143" s="45">
        <f>IF(D143&gt;0,AVERAGE(D$108:$D143),0)</f>
        <v>31458898856.47222</v>
      </c>
      <c r="F143" s="47">
        <f t="shared" si="38"/>
        <v>683.4643534833289</v>
      </c>
      <c r="G143" s="22">
        <f t="shared" si="39"/>
        <v>10.548387096774194</v>
      </c>
      <c r="H143" s="46">
        <f t="shared" si="40"/>
        <v>80.58064516129032</v>
      </c>
      <c r="I143" s="48">
        <f t="shared" si="41"/>
        <v>0</v>
      </c>
      <c r="J143" s="22">
        <f t="shared" si="29"/>
        <v>774.5933857413934</v>
      </c>
      <c r="K143" s="29">
        <f t="shared" si="30"/>
        <v>0.0024622393468868406</v>
      </c>
      <c r="L143" s="32">
        <f t="shared" si="27"/>
        <v>0.8987173616136969</v>
      </c>
      <c r="M143" s="96">
        <v>0</v>
      </c>
      <c r="N143" s="23">
        <f t="shared" si="37"/>
        <v>-0.6812826383863032</v>
      </c>
      <c r="O143" s="45">
        <f>IF(D143&gt;0,AVERAGE(D$18:$D143),0)</f>
        <v>31150489503.31746</v>
      </c>
    </row>
    <row r="144" spans="2:15" ht="12.75">
      <c r="B144" s="21">
        <f t="shared" si="28"/>
        <v>127</v>
      </c>
      <c r="C144" s="25">
        <v>40670</v>
      </c>
      <c r="D144" s="100">
        <v>32660694985</v>
      </c>
      <c r="E144" s="45">
        <f>IF(D144&gt;0,AVERAGE(D$108:$D144),0)</f>
        <v>31491379832.91892</v>
      </c>
      <c r="F144" s="47">
        <f t="shared" si="38"/>
        <v>683.4643534833289</v>
      </c>
      <c r="G144" s="22">
        <f t="shared" si="39"/>
        <v>10.548387096774194</v>
      </c>
      <c r="H144" s="46">
        <f t="shared" si="40"/>
        <v>80.58064516129032</v>
      </c>
      <c r="I144" s="48">
        <f t="shared" si="41"/>
        <v>0</v>
      </c>
      <c r="J144" s="22">
        <f t="shared" si="29"/>
        <v>774.5933857413934</v>
      </c>
      <c r="K144" s="29">
        <f t="shared" si="30"/>
        <v>0.0024596997332320346</v>
      </c>
      <c r="L144" s="32">
        <f t="shared" si="27"/>
        <v>0.8977904026296927</v>
      </c>
      <c r="M144" s="96">
        <v>0</v>
      </c>
      <c r="N144" s="23">
        <f t="shared" si="37"/>
        <v>-0.6822095973703074</v>
      </c>
      <c r="O144" s="45">
        <f>IF(D144&gt;0,AVERAGE(D$18:$D144),0)</f>
        <v>31162380885.062992</v>
      </c>
    </row>
    <row r="145" spans="2:15" ht="12.75">
      <c r="B145" s="21">
        <f t="shared" si="28"/>
        <v>128</v>
      </c>
      <c r="C145" s="25">
        <v>40671</v>
      </c>
      <c r="D145" s="100">
        <v>32670271830</v>
      </c>
      <c r="E145" s="45">
        <f>IF(D145&gt;0,AVERAGE(D$108:$D145),0)</f>
        <v>31522403306.526318</v>
      </c>
      <c r="F145" s="47">
        <f t="shared" si="38"/>
        <v>683.4643534833289</v>
      </c>
      <c r="G145" s="22">
        <f t="shared" si="39"/>
        <v>10.548387096774194</v>
      </c>
      <c r="H145" s="46">
        <f t="shared" si="40"/>
        <v>80.58064516129032</v>
      </c>
      <c r="I145" s="48">
        <f t="shared" si="41"/>
        <v>0</v>
      </c>
      <c r="J145" s="22">
        <f t="shared" si="29"/>
        <v>774.5933857413934</v>
      </c>
      <c r="K145" s="29">
        <f t="shared" si="30"/>
        <v>0.00245727896508774</v>
      </c>
      <c r="L145" s="32">
        <f t="shared" si="27"/>
        <v>0.8969068222570251</v>
      </c>
      <c r="M145" s="96">
        <v>0</v>
      </c>
      <c r="N145" s="23">
        <f t="shared" si="37"/>
        <v>-0.683093177742975</v>
      </c>
      <c r="O145" s="45">
        <f>IF(D145&gt;0,AVERAGE(D$18:$D145),0)</f>
        <v>31174161283.070312</v>
      </c>
    </row>
    <row r="146" spans="2:15" ht="12.75">
      <c r="B146" s="21">
        <f t="shared" si="28"/>
        <v>129</v>
      </c>
      <c r="C146" s="25">
        <v>40672</v>
      </c>
      <c r="D146" s="100">
        <v>33097186125</v>
      </c>
      <c r="E146" s="45">
        <f>IF(D146&gt;0,AVERAGE(D$108:$D146),0)</f>
        <v>31562782353.153847</v>
      </c>
      <c r="F146" s="47">
        <f t="shared" si="38"/>
        <v>683.4643534833289</v>
      </c>
      <c r="G146" s="22">
        <f t="shared" si="39"/>
        <v>10.548387096774194</v>
      </c>
      <c r="H146" s="46">
        <f t="shared" si="40"/>
        <v>80.58064516129032</v>
      </c>
      <c r="I146" s="48">
        <f t="shared" si="41"/>
        <v>0</v>
      </c>
      <c r="J146" s="22">
        <f t="shared" si="29"/>
        <v>774.5933857413934</v>
      </c>
      <c r="K146" s="29">
        <f t="shared" si="30"/>
        <v>0.0024541353074469803</v>
      </c>
      <c r="L146" s="32">
        <f t="shared" si="27"/>
        <v>0.8957593872181479</v>
      </c>
      <c r="M146" s="96">
        <v>0</v>
      </c>
      <c r="N146" s="23">
        <f aca="true" t="shared" si="42" ref="N146:N177">+L146-$C$6</f>
        <v>-0.6842406127818522</v>
      </c>
      <c r="O146" s="45">
        <f>IF(D146&gt;0,AVERAGE(D$18:$D146),0)</f>
        <v>31189068452.387596</v>
      </c>
    </row>
    <row r="147" spans="2:15" ht="12.75">
      <c r="B147" s="21">
        <f t="shared" si="28"/>
        <v>130</v>
      </c>
      <c r="C147" s="25">
        <v>40673</v>
      </c>
      <c r="D147" s="100">
        <v>32445569973</v>
      </c>
      <c r="E147" s="45">
        <f>IF(D147&gt;0,AVERAGE(D$108:$D147),0)</f>
        <v>31584852043.65</v>
      </c>
      <c r="F147" s="47">
        <f t="shared" si="38"/>
        <v>683.4643534833289</v>
      </c>
      <c r="G147" s="22">
        <f t="shared" si="39"/>
        <v>10.548387096774194</v>
      </c>
      <c r="H147" s="46">
        <f t="shared" si="40"/>
        <v>80.58064516129032</v>
      </c>
      <c r="I147" s="48">
        <f t="shared" si="41"/>
        <v>0</v>
      </c>
      <c r="J147" s="22">
        <f t="shared" si="29"/>
        <v>774.5933857413934</v>
      </c>
      <c r="K147" s="29">
        <f t="shared" si="30"/>
        <v>0.002452420497873195</v>
      </c>
      <c r="L147" s="32">
        <f aca="true" t="shared" si="43" ref="L147:L210">+K147*365</f>
        <v>0.8951334817237161</v>
      </c>
      <c r="M147" s="96">
        <v>0</v>
      </c>
      <c r="N147" s="23">
        <f t="shared" si="42"/>
        <v>-0.684866518276284</v>
      </c>
      <c r="O147" s="45">
        <f>IF(D147&gt;0,AVERAGE(D$18:$D147),0)</f>
        <v>31198733848.7</v>
      </c>
    </row>
    <row r="148" spans="2:15" ht="12.75">
      <c r="B148" s="21">
        <f t="shared" si="28"/>
        <v>131</v>
      </c>
      <c r="C148" s="25">
        <v>40674</v>
      </c>
      <c r="D148" s="100">
        <v>31627740997</v>
      </c>
      <c r="E148" s="45">
        <f>IF(D148&gt;0,AVERAGE(D$108:$D148),0)</f>
        <v>31585898115.682926</v>
      </c>
      <c r="F148" s="47">
        <f t="shared" si="38"/>
        <v>683.4643534833289</v>
      </c>
      <c r="G148" s="22">
        <f t="shared" si="39"/>
        <v>10.548387096774194</v>
      </c>
      <c r="H148" s="46">
        <f t="shared" si="40"/>
        <v>80.58064516129032</v>
      </c>
      <c r="I148" s="48">
        <f t="shared" si="41"/>
        <v>0</v>
      </c>
      <c r="J148" s="22">
        <f t="shared" si="29"/>
        <v>774.5933857413934</v>
      </c>
      <c r="K148" s="29">
        <f t="shared" si="30"/>
        <v>0.0024523392778145977</v>
      </c>
      <c r="L148" s="32">
        <f t="shared" si="43"/>
        <v>0.8951038364023282</v>
      </c>
      <c r="M148" s="96">
        <v>0</v>
      </c>
      <c r="N148" s="23">
        <f t="shared" si="42"/>
        <v>-0.6848961635976719</v>
      </c>
      <c r="O148" s="45">
        <f>IF(D148&gt;0,AVERAGE(D$18:$D148),0)</f>
        <v>31202008712.427483</v>
      </c>
    </row>
    <row r="149" spans="2:15" ht="12.75">
      <c r="B149" s="21">
        <f t="shared" si="28"/>
        <v>132</v>
      </c>
      <c r="C149" s="25">
        <v>40675</v>
      </c>
      <c r="D149" s="100">
        <v>31582680187</v>
      </c>
      <c r="E149" s="45">
        <f>IF(D149&gt;0,AVERAGE(D$108:$D149),0)</f>
        <v>31585821498.333332</v>
      </c>
      <c r="F149" s="47">
        <f t="shared" si="38"/>
        <v>683.4643534833289</v>
      </c>
      <c r="G149" s="22">
        <f t="shared" si="39"/>
        <v>10.548387096774194</v>
      </c>
      <c r="H149" s="46">
        <f t="shared" si="40"/>
        <v>80.58064516129032</v>
      </c>
      <c r="I149" s="48">
        <f t="shared" si="41"/>
        <v>0</v>
      </c>
      <c r="J149" s="22">
        <f t="shared" si="29"/>
        <v>774.5933857413934</v>
      </c>
      <c r="K149" s="29">
        <f t="shared" si="30"/>
        <v>0.002452345226424666</v>
      </c>
      <c r="L149" s="32">
        <f t="shared" si="43"/>
        <v>0.8951060076450031</v>
      </c>
      <c r="M149" s="96">
        <v>0</v>
      </c>
      <c r="N149" s="23">
        <f t="shared" si="42"/>
        <v>-0.6848939923549969</v>
      </c>
      <c r="O149" s="45">
        <f>IF(D149&gt;0,AVERAGE(D$18:$D149),0)</f>
        <v>31204892587.234848</v>
      </c>
    </row>
    <row r="150" spans="2:15" ht="12.75">
      <c r="B150" s="21">
        <f t="shared" si="28"/>
        <v>133</v>
      </c>
      <c r="C150" s="25">
        <v>40676</v>
      </c>
      <c r="D150" s="100">
        <v>31267031460</v>
      </c>
      <c r="E150" s="45">
        <f>IF(D150&gt;0,AVERAGE(D$108:$D150),0)</f>
        <v>31578407776.511627</v>
      </c>
      <c r="F150" s="47">
        <f t="shared" si="38"/>
        <v>683.4643534833289</v>
      </c>
      <c r="G150" s="22">
        <f t="shared" si="39"/>
        <v>10.548387096774194</v>
      </c>
      <c r="H150" s="46">
        <f t="shared" si="40"/>
        <v>80.58064516129032</v>
      </c>
      <c r="I150" s="48">
        <f t="shared" si="41"/>
        <v>0</v>
      </c>
      <c r="J150" s="22">
        <f t="shared" si="29"/>
        <v>774.5933857413934</v>
      </c>
      <c r="K150" s="29">
        <f t="shared" si="30"/>
        <v>0.0024529209680975257</v>
      </c>
      <c r="L150" s="32">
        <f t="shared" si="43"/>
        <v>0.8953161533555969</v>
      </c>
      <c r="M150" s="96">
        <v>0</v>
      </c>
      <c r="N150" s="23">
        <f t="shared" si="42"/>
        <v>-0.6846838466444032</v>
      </c>
      <c r="O150" s="45">
        <f>IF(D150&gt;0,AVERAGE(D$18:$D150),0)</f>
        <v>31205359796.804512</v>
      </c>
    </row>
    <row r="151" spans="2:15" ht="12.75">
      <c r="B151" s="21">
        <f t="shared" si="28"/>
        <v>134</v>
      </c>
      <c r="C151" s="25">
        <v>40677</v>
      </c>
      <c r="D151" s="100">
        <v>31271846798</v>
      </c>
      <c r="E151" s="45">
        <f>IF(D151&gt;0,AVERAGE(D$108:$D151),0)</f>
        <v>31571440481.545456</v>
      </c>
      <c r="F151" s="47">
        <f t="shared" si="38"/>
        <v>683.4643534833289</v>
      </c>
      <c r="G151" s="22">
        <f t="shared" si="39"/>
        <v>10.548387096774194</v>
      </c>
      <c r="H151" s="46">
        <f t="shared" si="40"/>
        <v>80.58064516129032</v>
      </c>
      <c r="I151" s="48">
        <f t="shared" si="41"/>
        <v>0</v>
      </c>
      <c r="J151" s="22">
        <f t="shared" si="29"/>
        <v>774.5933857413934</v>
      </c>
      <c r="K151" s="29">
        <f t="shared" si="30"/>
        <v>0.002453462287202792</v>
      </c>
      <c r="L151" s="32">
        <f t="shared" si="43"/>
        <v>0.8955137348290191</v>
      </c>
      <c r="M151" s="96">
        <v>0</v>
      </c>
      <c r="N151" s="23">
        <f t="shared" si="42"/>
        <v>-0.684486265170981</v>
      </c>
      <c r="O151" s="45">
        <f>IF(D151&gt;0,AVERAGE(D$18:$D151),0)</f>
        <v>31205855968.455223</v>
      </c>
    </row>
    <row r="152" spans="2:15" ht="12.75">
      <c r="B152" s="21">
        <f t="shared" si="28"/>
        <v>135</v>
      </c>
      <c r="C152" s="25">
        <v>40678</v>
      </c>
      <c r="D152" s="100">
        <v>31253764198</v>
      </c>
      <c r="E152" s="45">
        <f>IF(D152&gt;0,AVERAGE(D$108:$D152),0)</f>
        <v>31564381008.577778</v>
      </c>
      <c r="F152" s="47">
        <f t="shared" si="38"/>
        <v>683.4643534833289</v>
      </c>
      <c r="G152" s="22">
        <f t="shared" si="39"/>
        <v>10.548387096774194</v>
      </c>
      <c r="H152" s="46">
        <f t="shared" si="40"/>
        <v>80.58064516129032</v>
      </c>
      <c r="I152" s="48">
        <f t="shared" si="41"/>
        <v>0</v>
      </c>
      <c r="J152" s="22">
        <f t="shared" si="29"/>
        <v>774.5933857413934</v>
      </c>
      <c r="K152" s="29">
        <f t="shared" si="30"/>
        <v>0.0024540110117505353</v>
      </c>
      <c r="L152" s="32">
        <f t="shared" si="43"/>
        <v>0.8957140192889453</v>
      </c>
      <c r="M152" s="96">
        <v>0</v>
      </c>
      <c r="N152" s="23">
        <f t="shared" si="42"/>
        <v>-0.6842859807110547</v>
      </c>
      <c r="O152" s="45">
        <f>IF(D152&gt;0,AVERAGE(D$18:$D152),0)</f>
        <v>31206210844.22963</v>
      </c>
    </row>
    <row r="153" spans="2:15" ht="12.75">
      <c r="B153" s="21">
        <f t="shared" si="28"/>
        <v>136</v>
      </c>
      <c r="C153" s="25">
        <v>40679</v>
      </c>
      <c r="D153" s="100">
        <v>30171172425</v>
      </c>
      <c r="E153" s="45">
        <f>IF(D153&gt;0,AVERAGE(D$108:$D153),0)</f>
        <v>31534093865.45652</v>
      </c>
      <c r="F153" s="47">
        <f t="shared" si="38"/>
        <v>683.4643534833289</v>
      </c>
      <c r="G153" s="22">
        <f t="shared" si="39"/>
        <v>10.548387096774194</v>
      </c>
      <c r="H153" s="46">
        <f t="shared" si="40"/>
        <v>80.58064516129032</v>
      </c>
      <c r="I153" s="48">
        <f t="shared" si="41"/>
        <v>0</v>
      </c>
      <c r="J153" s="22">
        <f t="shared" si="29"/>
        <v>774.5933857413934</v>
      </c>
      <c r="K153" s="29">
        <f t="shared" si="30"/>
        <v>0.0024563679839550052</v>
      </c>
      <c r="L153" s="32">
        <f t="shared" si="43"/>
        <v>0.8965743141435769</v>
      </c>
      <c r="M153" s="96">
        <v>0</v>
      </c>
      <c r="N153" s="23">
        <f t="shared" si="42"/>
        <v>-0.6834256858564232</v>
      </c>
      <c r="O153" s="45">
        <f>IF(D153&gt;0,AVERAGE(D$18:$D153),0)</f>
        <v>31198600267.617645</v>
      </c>
    </row>
    <row r="154" spans="2:15" ht="12.75">
      <c r="B154" s="21">
        <f t="shared" si="28"/>
        <v>137</v>
      </c>
      <c r="C154" s="25">
        <v>40680</v>
      </c>
      <c r="D154" s="100">
        <v>30432555944</v>
      </c>
      <c r="E154" s="45">
        <f>IF(D154&gt;0,AVERAGE(D$108:$D154),0)</f>
        <v>31510656888.404255</v>
      </c>
      <c r="F154" s="47">
        <f t="shared" si="38"/>
        <v>683.4643534833289</v>
      </c>
      <c r="G154" s="22">
        <f t="shared" si="39"/>
        <v>10.548387096774194</v>
      </c>
      <c r="H154" s="46">
        <f t="shared" si="40"/>
        <v>80.58064516129032</v>
      </c>
      <c r="I154" s="48">
        <f t="shared" si="41"/>
        <v>0</v>
      </c>
      <c r="J154" s="22">
        <f t="shared" si="29"/>
        <v>774.5933857413934</v>
      </c>
      <c r="K154" s="29">
        <f t="shared" si="30"/>
        <v>0.00245819497982741</v>
      </c>
      <c r="L154" s="32">
        <f t="shared" si="43"/>
        <v>0.8972411676370047</v>
      </c>
      <c r="M154" s="96">
        <v>0</v>
      </c>
      <c r="N154" s="23">
        <f t="shared" si="42"/>
        <v>-0.6827588323629954</v>
      </c>
      <c r="O154" s="45">
        <f>IF(D154&gt;0,AVERAGE(D$18:$D154),0)</f>
        <v>31193008703.211678</v>
      </c>
    </row>
    <row r="155" spans="2:15" ht="12.75">
      <c r="B155" s="21">
        <f t="shared" si="28"/>
        <v>138</v>
      </c>
      <c r="C155" s="25">
        <v>40681</v>
      </c>
      <c r="D155" s="100">
        <v>29802356551</v>
      </c>
      <c r="E155" s="45">
        <f>IF(D155&gt;0,AVERAGE(D$108:$D155),0)</f>
        <v>31475067298.041668</v>
      </c>
      <c r="F155" s="47">
        <f t="shared" si="38"/>
        <v>683.4643534833289</v>
      </c>
      <c r="G155" s="22">
        <f t="shared" si="39"/>
        <v>10.548387096774194</v>
      </c>
      <c r="H155" s="46">
        <f t="shared" si="40"/>
        <v>80.58064516129032</v>
      </c>
      <c r="I155" s="48">
        <f t="shared" si="41"/>
        <v>0</v>
      </c>
      <c r="J155" s="22">
        <f t="shared" si="29"/>
        <v>774.5933857413934</v>
      </c>
      <c r="K155" s="29">
        <f t="shared" si="30"/>
        <v>0.002460974518042055</v>
      </c>
      <c r="L155" s="32">
        <f t="shared" si="43"/>
        <v>0.8982556990853501</v>
      </c>
      <c r="M155" s="96">
        <v>0</v>
      </c>
      <c r="N155" s="23">
        <f t="shared" si="42"/>
        <v>-0.68174430091465</v>
      </c>
      <c r="O155" s="45">
        <f>IF(D155&gt;0,AVERAGE(D$18:$D155),0)</f>
        <v>31182931513.7029</v>
      </c>
    </row>
    <row r="156" spans="2:15" ht="12.75">
      <c r="B156" s="21">
        <f t="shared" si="28"/>
        <v>139</v>
      </c>
      <c r="C156" s="25">
        <v>40682</v>
      </c>
      <c r="D156" s="100">
        <v>29895286169</v>
      </c>
      <c r="E156" s="45">
        <f>IF(D156&gt;0,AVERAGE(D$108:$D156),0)</f>
        <v>31442826866.836735</v>
      </c>
      <c r="F156" s="47">
        <f t="shared" si="38"/>
        <v>683.4643534833289</v>
      </c>
      <c r="G156" s="22">
        <f t="shared" si="39"/>
        <v>10.548387096774194</v>
      </c>
      <c r="H156" s="46">
        <f t="shared" si="40"/>
        <v>80.58064516129032</v>
      </c>
      <c r="I156" s="48">
        <f t="shared" si="41"/>
        <v>0</v>
      </c>
      <c r="J156" s="22">
        <f t="shared" si="29"/>
        <v>774.5933857413934</v>
      </c>
      <c r="K156" s="29">
        <f t="shared" si="30"/>
        <v>0.0024634979196427463</v>
      </c>
      <c r="L156" s="32">
        <f t="shared" si="43"/>
        <v>0.8991767406696024</v>
      </c>
      <c r="M156" s="96">
        <v>0</v>
      </c>
      <c r="N156" s="23">
        <f t="shared" si="42"/>
        <v>-0.6808232593303977</v>
      </c>
      <c r="O156" s="45">
        <f>IF(D156&gt;0,AVERAGE(D$18:$D156),0)</f>
        <v>31173667878.129498</v>
      </c>
    </row>
    <row r="157" spans="2:15" ht="12.75">
      <c r="B157" s="21">
        <f t="shared" si="28"/>
        <v>140</v>
      </c>
      <c r="C157" s="25">
        <v>40683</v>
      </c>
      <c r="D157" s="100">
        <v>30307577886</v>
      </c>
      <c r="E157" s="45">
        <f>IF(D157&gt;0,AVERAGE(D$108:$D157),0)</f>
        <v>31420121887.22</v>
      </c>
      <c r="F157" s="47">
        <f t="shared" si="38"/>
        <v>683.4643534833289</v>
      </c>
      <c r="G157" s="22">
        <f t="shared" si="39"/>
        <v>10.548387096774194</v>
      </c>
      <c r="H157" s="46">
        <f t="shared" si="40"/>
        <v>80.58064516129032</v>
      </c>
      <c r="I157" s="48">
        <f t="shared" si="41"/>
        <v>0</v>
      </c>
      <c r="J157" s="22">
        <f t="shared" si="29"/>
        <v>774.5933857413934</v>
      </c>
      <c r="K157" s="29">
        <f t="shared" si="30"/>
        <v>0.002465278105927577</v>
      </c>
      <c r="L157" s="32">
        <f t="shared" si="43"/>
        <v>0.8998265086635656</v>
      </c>
      <c r="M157" s="96">
        <v>0</v>
      </c>
      <c r="N157" s="23">
        <f t="shared" si="42"/>
        <v>-0.6801734913364345</v>
      </c>
      <c r="O157" s="45">
        <f>IF(D157&gt;0,AVERAGE(D$18:$D157),0)</f>
        <v>31167481521.04286</v>
      </c>
    </row>
    <row r="158" spans="2:15" ht="12.75">
      <c r="B158" s="21">
        <f t="shared" si="28"/>
        <v>141</v>
      </c>
      <c r="C158" s="25">
        <v>40684</v>
      </c>
      <c r="D158" s="100">
        <v>30312259253</v>
      </c>
      <c r="E158" s="45">
        <f>IF(D158&gt;0,AVERAGE(D$108:$D158),0)</f>
        <v>31398399090.47059</v>
      </c>
      <c r="F158" s="47">
        <f t="shared" si="38"/>
        <v>683.4643534833289</v>
      </c>
      <c r="G158" s="22">
        <f t="shared" si="39"/>
        <v>10.548387096774194</v>
      </c>
      <c r="H158" s="46">
        <f t="shared" si="40"/>
        <v>80.58064516129032</v>
      </c>
      <c r="I158" s="48">
        <f t="shared" si="41"/>
        <v>0</v>
      </c>
      <c r="J158" s="22">
        <f t="shared" si="29"/>
        <v>774.5933857413934</v>
      </c>
      <c r="K158" s="29">
        <f t="shared" si="30"/>
        <v>0.00246698369400777</v>
      </c>
      <c r="L158" s="32">
        <f t="shared" si="43"/>
        <v>0.900449048312836</v>
      </c>
      <c r="M158" s="96">
        <v>0</v>
      </c>
      <c r="N158" s="23">
        <f t="shared" si="42"/>
        <v>-0.6795509516871641</v>
      </c>
      <c r="O158" s="45">
        <f>IF(D158&gt;0,AVERAGE(D$18:$D158),0)</f>
        <v>31161416114.886524</v>
      </c>
    </row>
    <row r="159" spans="2:15" ht="12.75">
      <c r="B159" s="21">
        <f t="shared" si="28"/>
        <v>142</v>
      </c>
      <c r="C159" s="25">
        <v>40685</v>
      </c>
      <c r="D159" s="100">
        <v>30316875473</v>
      </c>
      <c r="E159" s="45">
        <f>IF(D159&gt;0,AVERAGE(D$108:$D159),0)</f>
        <v>31377600559.365383</v>
      </c>
      <c r="F159" s="47">
        <f t="shared" si="38"/>
        <v>683.4643534833289</v>
      </c>
      <c r="G159" s="22">
        <f t="shared" si="39"/>
        <v>10.548387096774194</v>
      </c>
      <c r="H159" s="46">
        <f t="shared" si="40"/>
        <v>80.58064516129032</v>
      </c>
      <c r="I159" s="48">
        <f t="shared" si="41"/>
        <v>0</v>
      </c>
      <c r="J159" s="22">
        <f t="shared" si="29"/>
        <v>774.5933857413934</v>
      </c>
      <c r="K159" s="29">
        <f t="shared" si="30"/>
        <v>0.002468618925388792</v>
      </c>
      <c r="L159" s="32">
        <f t="shared" si="43"/>
        <v>0.9010459077669092</v>
      </c>
      <c r="M159" s="96">
        <v>0</v>
      </c>
      <c r="N159" s="23">
        <f t="shared" si="42"/>
        <v>-0.6789540922330909</v>
      </c>
      <c r="O159" s="45">
        <f>IF(D159&gt;0,AVERAGE(D$18:$D159),0)</f>
        <v>31155468645.577465</v>
      </c>
    </row>
    <row r="160" spans="2:15" ht="12.75">
      <c r="B160" s="21">
        <f t="shared" si="28"/>
        <v>143</v>
      </c>
      <c r="C160" s="25">
        <v>40686</v>
      </c>
      <c r="D160" s="100">
        <v>29474698231</v>
      </c>
      <c r="E160" s="45">
        <f>IF(D160&gt;0,AVERAGE(D$108:$D160),0)</f>
        <v>31341696741.849056</v>
      </c>
      <c r="F160" s="47">
        <f t="shared" si="38"/>
        <v>683.4643534833289</v>
      </c>
      <c r="G160" s="22">
        <f t="shared" si="39"/>
        <v>10.548387096774194</v>
      </c>
      <c r="H160" s="46">
        <f t="shared" si="40"/>
        <v>80.58064516129032</v>
      </c>
      <c r="I160" s="48">
        <f t="shared" si="41"/>
        <v>0</v>
      </c>
      <c r="J160" s="22">
        <f t="shared" si="29"/>
        <v>774.5933857413934</v>
      </c>
      <c r="K160" s="29">
        <f t="shared" si="30"/>
        <v>0.002471446878327797</v>
      </c>
      <c r="L160" s="32">
        <f t="shared" si="43"/>
        <v>0.9020781105896459</v>
      </c>
      <c r="M160" s="96">
        <v>0</v>
      </c>
      <c r="N160" s="23">
        <f t="shared" si="42"/>
        <v>-0.6779218894103541</v>
      </c>
      <c r="O160" s="45">
        <f>IF(D160&gt;0,AVERAGE(D$18:$D160),0)</f>
        <v>31143715006.314686</v>
      </c>
    </row>
    <row r="161" spans="2:15" ht="12.75">
      <c r="B161" s="21">
        <f t="shared" si="28"/>
        <v>144</v>
      </c>
      <c r="C161" s="25">
        <v>40687</v>
      </c>
      <c r="D161" s="100">
        <v>29553670264</v>
      </c>
      <c r="E161" s="45">
        <f>IF(D161&gt;0,AVERAGE(D$108:$D161),0)</f>
        <v>31308585140.407406</v>
      </c>
      <c r="F161" s="47">
        <f t="shared" si="38"/>
        <v>683.4643534833289</v>
      </c>
      <c r="G161" s="22">
        <f t="shared" si="39"/>
        <v>10.548387096774194</v>
      </c>
      <c r="H161" s="46">
        <f t="shared" si="40"/>
        <v>80.58064516129032</v>
      </c>
      <c r="I161" s="48">
        <f t="shared" si="41"/>
        <v>0</v>
      </c>
      <c r="J161" s="22">
        <f t="shared" si="29"/>
        <v>774.5933857413934</v>
      </c>
      <c r="K161" s="29">
        <f t="shared" si="30"/>
        <v>0.0024740606522703885</v>
      </c>
      <c r="L161" s="32">
        <f t="shared" si="43"/>
        <v>0.9030321380786918</v>
      </c>
      <c r="M161" s="96">
        <v>0</v>
      </c>
      <c r="N161" s="23">
        <f t="shared" si="42"/>
        <v>-0.6769678619213083</v>
      </c>
      <c r="O161" s="45">
        <f>IF(D161&gt;0,AVERAGE(D$18:$D161),0)</f>
        <v>31132673028.9375</v>
      </c>
    </row>
    <row r="162" spans="2:15" ht="12.75">
      <c r="B162" s="21">
        <f t="shared" si="28"/>
        <v>145</v>
      </c>
      <c r="C162" s="25">
        <v>40688</v>
      </c>
      <c r="D162" s="100">
        <v>29118483750</v>
      </c>
      <c r="E162" s="45">
        <f>IF(D162&gt;0,AVERAGE(D$108:$D162),0)</f>
        <v>31268765115.127274</v>
      </c>
      <c r="F162" s="47">
        <f t="shared" si="38"/>
        <v>683.4643534833289</v>
      </c>
      <c r="G162" s="22">
        <f t="shared" si="39"/>
        <v>10.548387096774194</v>
      </c>
      <c r="H162" s="46">
        <f t="shared" si="40"/>
        <v>81.9872474075384</v>
      </c>
      <c r="I162" s="48">
        <f t="shared" si="41"/>
        <v>0</v>
      </c>
      <c r="J162" s="22">
        <f t="shared" si="29"/>
        <v>775.9999879876414</v>
      </c>
      <c r="K162" s="29">
        <f t="shared" si="30"/>
        <v>0.0024817097353557666</v>
      </c>
      <c r="L162" s="32">
        <f t="shared" si="43"/>
        <v>0.9058240534048548</v>
      </c>
      <c r="M162" s="96">
        <v>1.4066022462480792</v>
      </c>
      <c r="N162" s="23">
        <f t="shared" si="42"/>
        <v>-0.6741759465951452</v>
      </c>
      <c r="O162" s="45">
        <f>IF(D162&gt;0,AVERAGE(D$18:$D162),0)</f>
        <v>31118782068.393105</v>
      </c>
    </row>
    <row r="163" spans="2:15" ht="12.75">
      <c r="B163" s="21">
        <f t="shared" si="28"/>
        <v>146</v>
      </c>
      <c r="C163" s="25">
        <v>40689</v>
      </c>
      <c r="D163" s="100">
        <v>28999134352</v>
      </c>
      <c r="E163" s="45">
        <f>IF(D163&gt;0,AVERAGE(D$108:$D163),0)</f>
        <v>31228235994.357143</v>
      </c>
      <c r="F163" s="47">
        <f t="shared" si="38"/>
        <v>683.4643534833289</v>
      </c>
      <c r="G163" s="22">
        <f t="shared" si="39"/>
        <v>10.548387096774194</v>
      </c>
      <c r="H163" s="46">
        <f t="shared" si="40"/>
        <v>80.58064516129032</v>
      </c>
      <c r="I163" s="48">
        <f t="shared" si="41"/>
        <v>0</v>
      </c>
      <c r="J163" s="22">
        <f t="shared" si="29"/>
        <v>774.5933857413934</v>
      </c>
      <c r="K163" s="29">
        <f t="shared" si="30"/>
        <v>0.002480426322771995</v>
      </c>
      <c r="L163" s="32">
        <f t="shared" si="43"/>
        <v>0.9053556078117782</v>
      </c>
      <c r="M163" s="96">
        <v>0</v>
      </c>
      <c r="N163" s="23">
        <f t="shared" si="42"/>
        <v>-0.6746443921882219</v>
      </c>
      <c r="O163" s="45">
        <f>IF(D163&gt;0,AVERAGE(D$18:$D163),0)</f>
        <v>31104263933.349316</v>
      </c>
    </row>
    <row r="164" spans="2:15" ht="12.75">
      <c r="B164" s="21">
        <f t="shared" si="28"/>
        <v>147</v>
      </c>
      <c r="C164" s="25">
        <v>40690</v>
      </c>
      <c r="D164" s="100">
        <v>28412290098</v>
      </c>
      <c r="E164" s="45">
        <f>IF(D164&gt;0,AVERAGE(D$108:$D164),0)</f>
        <v>31178833434.77193</v>
      </c>
      <c r="F164" s="47">
        <f t="shared" si="38"/>
        <v>683.4643534833289</v>
      </c>
      <c r="G164" s="22">
        <f t="shared" si="39"/>
        <v>10.548387096774194</v>
      </c>
      <c r="H164" s="46">
        <f t="shared" si="40"/>
        <v>80.58064516129032</v>
      </c>
      <c r="I164" s="48">
        <f t="shared" si="41"/>
        <v>0</v>
      </c>
      <c r="J164" s="22">
        <f t="shared" si="29"/>
        <v>774.5933857413934</v>
      </c>
      <c r="K164" s="29">
        <f t="shared" si="30"/>
        <v>0.002484356534255495</v>
      </c>
      <c r="L164" s="32">
        <f t="shared" si="43"/>
        <v>0.9067901350032557</v>
      </c>
      <c r="M164" s="96">
        <v>0</v>
      </c>
      <c r="N164" s="23">
        <f t="shared" si="42"/>
        <v>-0.6732098649967444</v>
      </c>
      <c r="O164" s="45">
        <f>IF(D164&gt;0,AVERAGE(D$18:$D164),0)</f>
        <v>31085951186.170067</v>
      </c>
    </row>
    <row r="165" spans="2:15" ht="12.75">
      <c r="B165" s="21">
        <f t="shared" si="28"/>
        <v>148</v>
      </c>
      <c r="C165" s="25">
        <v>40691</v>
      </c>
      <c r="D165" s="100">
        <v>28416884978</v>
      </c>
      <c r="E165" s="45">
        <f>IF(D165&gt;0,AVERAGE(D$108:$D165),0)</f>
        <v>31131213633.793102</v>
      </c>
      <c r="F165" s="47">
        <f t="shared" si="38"/>
        <v>683.4643534833289</v>
      </c>
      <c r="G165" s="22">
        <f t="shared" si="39"/>
        <v>10.548387096774194</v>
      </c>
      <c r="H165" s="46">
        <f t="shared" si="40"/>
        <v>80.58064516129032</v>
      </c>
      <c r="I165" s="48">
        <f t="shared" si="41"/>
        <v>0</v>
      </c>
      <c r="J165" s="22">
        <f t="shared" si="29"/>
        <v>774.5933857413934</v>
      </c>
      <c r="K165" s="29">
        <f t="shared" si="30"/>
        <v>0.0024881567254434567</v>
      </c>
      <c r="L165" s="32">
        <f t="shared" si="43"/>
        <v>0.9081772047868617</v>
      </c>
      <c r="M165" s="96">
        <v>0</v>
      </c>
      <c r="N165" s="23">
        <f t="shared" si="42"/>
        <v>-0.6718227952131384</v>
      </c>
      <c r="O165" s="45">
        <f>IF(D165&gt;0,AVERAGE(D$18:$D165),0)</f>
        <v>31067916955.033783</v>
      </c>
    </row>
    <row r="166" spans="2:15" ht="12.75">
      <c r="B166" s="21">
        <f t="shared" si="28"/>
        <v>149</v>
      </c>
      <c r="C166" s="25">
        <v>40692</v>
      </c>
      <c r="D166" s="100">
        <v>28421460220</v>
      </c>
      <c r="E166" s="45">
        <f>IF(D166&gt;0,AVERAGE(D$108:$D166),0)</f>
        <v>31085285609.83051</v>
      </c>
      <c r="F166" s="47">
        <f t="shared" si="38"/>
        <v>683.4643534833289</v>
      </c>
      <c r="G166" s="22">
        <f t="shared" si="39"/>
        <v>10.548387096774194</v>
      </c>
      <c r="H166" s="46">
        <f t="shared" si="40"/>
        <v>80.58064516129032</v>
      </c>
      <c r="I166" s="48">
        <f t="shared" si="41"/>
        <v>0</v>
      </c>
      <c r="J166" s="22">
        <f t="shared" si="29"/>
        <v>774.5933857413934</v>
      </c>
      <c r="K166" s="29">
        <f t="shared" si="30"/>
        <v>0.002491832938142391</v>
      </c>
      <c r="L166" s="32">
        <f t="shared" si="43"/>
        <v>0.9095190224219727</v>
      </c>
      <c r="M166" s="96">
        <v>0</v>
      </c>
      <c r="N166" s="23">
        <f t="shared" si="42"/>
        <v>-0.6704809775780274</v>
      </c>
      <c r="O166" s="45">
        <f>IF(D166&gt;0,AVERAGE(D$18:$D166),0)</f>
        <v>31050155500.43624</v>
      </c>
    </row>
    <row r="167" spans="2:15" ht="12.75">
      <c r="B167" s="21">
        <f t="shared" si="28"/>
        <v>150</v>
      </c>
      <c r="C167" s="25">
        <v>40693</v>
      </c>
      <c r="D167" s="100">
        <v>28095826790</v>
      </c>
      <c r="E167" s="45">
        <f>IF(D167&gt;0,AVERAGE(D$108:$D167),0)</f>
        <v>31035461296.166668</v>
      </c>
      <c r="F167" s="47">
        <f t="shared" si="38"/>
        <v>683.4643534833289</v>
      </c>
      <c r="G167" s="22">
        <f t="shared" si="39"/>
        <v>10.548387096774194</v>
      </c>
      <c r="H167" s="46">
        <f t="shared" si="40"/>
        <v>80.58064516129032</v>
      </c>
      <c r="I167" s="48">
        <f t="shared" si="41"/>
        <v>0</v>
      </c>
      <c r="J167" s="22">
        <f t="shared" si="29"/>
        <v>774.5933857413934</v>
      </c>
      <c r="K167" s="29">
        <f t="shared" si="30"/>
        <v>0.002495833325464593</v>
      </c>
      <c r="L167" s="32">
        <f t="shared" si="43"/>
        <v>0.9109791637945764</v>
      </c>
      <c r="M167" s="96">
        <v>0</v>
      </c>
      <c r="N167" s="23">
        <f t="shared" si="42"/>
        <v>-0.6690208362054236</v>
      </c>
      <c r="O167" s="45">
        <f>IF(D167&gt;0,AVERAGE(D$18:$D167),0)</f>
        <v>31030459975.7</v>
      </c>
    </row>
    <row r="168" spans="2:15" ht="12.75">
      <c r="B168" s="21">
        <f t="shared" si="28"/>
        <v>151</v>
      </c>
      <c r="C168" s="25">
        <v>40694</v>
      </c>
      <c r="D168" s="100">
        <v>28554718117</v>
      </c>
      <c r="E168" s="45">
        <f>IF(D168&gt;0,AVERAGE(D$108:$D168),0)</f>
        <v>30994793375.19672</v>
      </c>
      <c r="F168" s="47">
        <f t="shared" si="38"/>
        <v>683.4643534833289</v>
      </c>
      <c r="G168" s="22">
        <f t="shared" si="39"/>
        <v>10.548387096774194</v>
      </c>
      <c r="H168" s="46">
        <f t="shared" si="40"/>
        <v>80.58064516129032</v>
      </c>
      <c r="I168" s="48">
        <f t="shared" si="41"/>
        <v>0</v>
      </c>
      <c r="J168" s="22">
        <f t="shared" si="29"/>
        <v>774.5933857413934</v>
      </c>
      <c r="K168" s="29">
        <f t="shared" si="30"/>
        <v>0.0024991080803953803</v>
      </c>
      <c r="L168" s="32">
        <f t="shared" si="43"/>
        <v>0.9121744493443138</v>
      </c>
      <c r="M168" s="96">
        <v>0</v>
      </c>
      <c r="N168" s="23">
        <f t="shared" si="42"/>
        <v>-0.6678255506556863</v>
      </c>
      <c r="O168" s="45">
        <f>IF(D168&gt;0,AVERAGE(D$18:$D168),0)</f>
        <v>31014064334.251656</v>
      </c>
    </row>
    <row r="169" spans="2:15" ht="12.75">
      <c r="B169" s="21">
        <f aca="true" t="shared" si="44" ref="B169:B198">+B168+1</f>
        <v>152</v>
      </c>
      <c r="C169" s="57">
        <v>40695</v>
      </c>
      <c r="D169" s="100">
        <v>29982638576</v>
      </c>
      <c r="E169" s="45">
        <f>IF(D169&gt;0,AVERAGE(D$108:$D169),0)</f>
        <v>30978468297.79032</v>
      </c>
      <c r="F169" s="47">
        <f aca="true" t="shared" si="45" ref="F169:F198">+$K$8/30</f>
        <v>693.8935574229693</v>
      </c>
      <c r="G169" s="22">
        <f aca="true" t="shared" si="46" ref="G169:G198">+$G$8/30</f>
        <v>10.933333333333334</v>
      </c>
      <c r="H169" s="46">
        <f>+$H$8/30+M169</f>
        <v>92.11939442478607</v>
      </c>
      <c r="I169" s="48">
        <f aca="true" t="shared" si="47" ref="I169:I198">+$I$8/30</f>
        <v>4.866666666666666</v>
      </c>
      <c r="J169" s="22">
        <f t="shared" si="29"/>
        <v>801.8129518477552</v>
      </c>
      <c r="K169" s="29">
        <f t="shared" si="30"/>
        <v>0.002588291145127237</v>
      </c>
      <c r="L169" s="32">
        <f t="shared" si="43"/>
        <v>0.9447262679714415</v>
      </c>
      <c r="M169" s="96">
        <v>1.8193944247860732</v>
      </c>
      <c r="N169" s="23">
        <f t="shared" si="42"/>
        <v>-0.6352737320285585</v>
      </c>
      <c r="O169" s="45">
        <f>IF(D169&gt;0,AVERAGE(D$18:$D169),0)</f>
        <v>31007278638.473682</v>
      </c>
    </row>
    <row r="170" spans="2:15" ht="12.75">
      <c r="B170" s="21">
        <f t="shared" si="44"/>
        <v>153</v>
      </c>
      <c r="C170" s="25">
        <v>40696</v>
      </c>
      <c r="D170" s="100">
        <v>31166692614</v>
      </c>
      <c r="E170" s="45">
        <f>IF(D170&gt;0,AVERAGE(D$108:$D170),0)</f>
        <v>30981455985.349205</v>
      </c>
      <c r="F170" s="47">
        <f t="shared" si="45"/>
        <v>693.8935574229693</v>
      </c>
      <c r="G170" s="22">
        <f t="shared" si="46"/>
        <v>10.933333333333334</v>
      </c>
      <c r="H170" s="46">
        <f aca="true" t="shared" si="48" ref="H170:H198">+$H$8/30+M170</f>
        <v>94.28621111558807</v>
      </c>
      <c r="I170" s="48">
        <f t="shared" si="47"/>
        <v>4.866666666666666</v>
      </c>
      <c r="J170" s="22">
        <f t="shared" si="29"/>
        <v>803.9797685385573</v>
      </c>
      <c r="K170" s="29">
        <f t="shared" si="30"/>
        <v>0.0025950354590137748</v>
      </c>
      <c r="L170" s="32">
        <f t="shared" si="43"/>
        <v>0.9471879425400278</v>
      </c>
      <c r="M170" s="96">
        <v>3.986211115588073</v>
      </c>
      <c r="N170" s="23">
        <f t="shared" si="42"/>
        <v>-0.6328120574599723</v>
      </c>
      <c r="O170" s="45">
        <f>IF(D170&gt;0,AVERAGE(D$18:$D170),0)</f>
        <v>31008320559.882355</v>
      </c>
    </row>
    <row r="171" spans="2:15" ht="12.75">
      <c r="B171" s="21">
        <f t="shared" si="44"/>
        <v>154</v>
      </c>
      <c r="C171" s="25">
        <v>40697</v>
      </c>
      <c r="D171" s="100">
        <v>30206977191</v>
      </c>
      <c r="E171" s="45">
        <f>IF(D171&gt;0,AVERAGE(D$108:$D171),0)</f>
        <v>30969354754.1875</v>
      </c>
      <c r="F171" s="47">
        <f t="shared" si="45"/>
        <v>693.8935574229693</v>
      </c>
      <c r="G171" s="22">
        <f t="shared" si="46"/>
        <v>10.933333333333334</v>
      </c>
      <c r="H171" s="46">
        <f t="shared" si="48"/>
        <v>94.21366499097402</v>
      </c>
      <c r="I171" s="48">
        <f t="shared" si="47"/>
        <v>4.866666666666666</v>
      </c>
      <c r="J171" s="22">
        <f aca="true" t="shared" si="49" ref="J171:J198">SUM(F171:I171)</f>
        <v>803.9072224139433</v>
      </c>
      <c r="K171" s="29">
        <f aca="true" t="shared" si="50" ref="K171:K198">+J171/(E171/1000)*100</f>
        <v>0.002595815214087544</v>
      </c>
      <c r="L171" s="32">
        <f t="shared" si="43"/>
        <v>0.9474725531419537</v>
      </c>
      <c r="M171" s="96">
        <v>3.9136649909740253</v>
      </c>
      <c r="N171" s="23">
        <f t="shared" si="42"/>
        <v>-0.6325274468580464</v>
      </c>
      <c r="O171" s="45">
        <f>IF(D171&gt;0,AVERAGE(D$18:$D171),0)</f>
        <v>31003117031.512985</v>
      </c>
    </row>
    <row r="172" spans="2:15" ht="12.75">
      <c r="B172" s="21">
        <f t="shared" si="44"/>
        <v>155</v>
      </c>
      <c r="C172" s="25">
        <v>40698</v>
      </c>
      <c r="D172" s="100">
        <v>30211487426</v>
      </c>
      <c r="E172" s="45">
        <f>IF(D172&gt;0,AVERAGE(D$108:$D172),0)</f>
        <v>30957695256.83077</v>
      </c>
      <c r="F172" s="47">
        <f t="shared" si="45"/>
        <v>693.8935574229693</v>
      </c>
      <c r="G172" s="22">
        <f t="shared" si="46"/>
        <v>10.933333333333334</v>
      </c>
      <c r="H172" s="46">
        <f t="shared" si="48"/>
        <v>94.21366606724187</v>
      </c>
      <c r="I172" s="48">
        <f t="shared" si="47"/>
        <v>4.866666666666666</v>
      </c>
      <c r="J172" s="22">
        <f t="shared" si="49"/>
        <v>803.9072234902111</v>
      </c>
      <c r="K172" s="29">
        <f t="shared" si="50"/>
        <v>0.002596792871112814</v>
      </c>
      <c r="L172" s="32">
        <f t="shared" si="43"/>
        <v>0.947829397956177</v>
      </c>
      <c r="M172" s="96">
        <v>3.9136660672418806</v>
      </c>
      <c r="N172" s="23">
        <f t="shared" si="42"/>
        <v>-0.632170602043823</v>
      </c>
      <c r="O172" s="45">
        <f>IF(D172&gt;0,AVERAGE(D$18:$D172),0)</f>
        <v>30998009743.735485</v>
      </c>
    </row>
    <row r="173" spans="2:15" ht="12.75">
      <c r="B173" s="21">
        <f t="shared" si="44"/>
        <v>156</v>
      </c>
      <c r="C173" s="25">
        <v>40699</v>
      </c>
      <c r="D173" s="100">
        <v>30215997380</v>
      </c>
      <c r="E173" s="45">
        <f>IF(D173&gt;0,AVERAGE(D$108:$D173),0)</f>
        <v>30946457410.21212</v>
      </c>
      <c r="F173" s="47">
        <f t="shared" si="45"/>
        <v>693.8935574229693</v>
      </c>
      <c r="G173" s="22">
        <f t="shared" si="46"/>
        <v>10.933333333333334</v>
      </c>
      <c r="H173" s="46">
        <f t="shared" si="48"/>
        <v>96.40916610606618</v>
      </c>
      <c r="I173" s="48">
        <f t="shared" si="47"/>
        <v>4.866666666666666</v>
      </c>
      <c r="J173" s="22">
        <f t="shared" si="49"/>
        <v>806.1027235290354</v>
      </c>
      <c r="K173" s="29">
        <f t="shared" si="50"/>
        <v>0.0026048303779773736</v>
      </c>
      <c r="L173" s="32">
        <f t="shared" si="43"/>
        <v>0.9507630879617414</v>
      </c>
      <c r="M173" s="96">
        <v>6.109166106066181</v>
      </c>
      <c r="N173" s="23">
        <f t="shared" si="42"/>
        <v>-0.6292369120382587</v>
      </c>
      <c r="O173" s="45">
        <f>IF(D173&gt;0,AVERAGE(D$18:$D173),0)</f>
        <v>30992996843.96795</v>
      </c>
    </row>
    <row r="174" spans="2:15" ht="12.75">
      <c r="B174" s="21">
        <f t="shared" si="44"/>
        <v>157</v>
      </c>
      <c r="C174" s="25">
        <v>40700</v>
      </c>
      <c r="D174" s="100">
        <v>29705271139</v>
      </c>
      <c r="E174" s="45">
        <f>IF(D174&gt;0,AVERAGE(D$108:$D174),0)</f>
        <v>30927932241.985073</v>
      </c>
      <c r="F174" s="47">
        <f t="shared" si="45"/>
        <v>693.8935574229693</v>
      </c>
      <c r="G174" s="22">
        <f t="shared" si="46"/>
        <v>10.933333333333334</v>
      </c>
      <c r="H174" s="46">
        <f t="shared" si="48"/>
        <v>97.29172917432074</v>
      </c>
      <c r="I174" s="48">
        <f t="shared" si="47"/>
        <v>4.866666666666666</v>
      </c>
      <c r="J174" s="22">
        <f t="shared" si="49"/>
        <v>806.9852865972899</v>
      </c>
      <c r="K174" s="29">
        <f t="shared" si="50"/>
        <v>0.0026092442271384597</v>
      </c>
      <c r="L174" s="32">
        <f t="shared" si="43"/>
        <v>0.9523741429055378</v>
      </c>
      <c r="M174" s="96">
        <v>6.991729174320742</v>
      </c>
      <c r="N174" s="23">
        <f t="shared" si="42"/>
        <v>-0.6276258570944623</v>
      </c>
      <c r="O174" s="45">
        <f>IF(D174&gt;0,AVERAGE(D$18:$D174),0)</f>
        <v>30984794769.414013</v>
      </c>
    </row>
    <row r="175" spans="2:15" ht="12.75">
      <c r="B175" s="21">
        <f t="shared" si="44"/>
        <v>158</v>
      </c>
      <c r="C175" s="25">
        <v>40701</v>
      </c>
      <c r="D175" s="100">
        <v>29512701347</v>
      </c>
      <c r="E175" s="45">
        <f>IF(D175&gt;0,AVERAGE(D$108:$D175),0)</f>
        <v>30907120022.941177</v>
      </c>
      <c r="F175" s="47">
        <f t="shared" si="45"/>
        <v>693.8935574229693</v>
      </c>
      <c r="G175" s="22">
        <f t="shared" si="46"/>
        <v>10.933333333333334</v>
      </c>
      <c r="H175" s="46">
        <f t="shared" si="48"/>
        <v>95.48754396735634</v>
      </c>
      <c r="I175" s="48">
        <f t="shared" si="47"/>
        <v>4.866666666666666</v>
      </c>
      <c r="J175" s="22">
        <f t="shared" si="49"/>
        <v>805.1811013903256</v>
      </c>
      <c r="K175" s="29">
        <f t="shared" si="50"/>
        <v>0.0026051637965383715</v>
      </c>
      <c r="L175" s="32">
        <f t="shared" si="43"/>
        <v>0.9508847857365056</v>
      </c>
      <c r="M175" s="96">
        <v>5.187543967356342</v>
      </c>
      <c r="N175" s="23">
        <f t="shared" si="42"/>
        <v>-0.6291152142634945</v>
      </c>
      <c r="O175" s="45">
        <f>IF(D175&gt;0,AVERAGE(D$18:$D175),0)</f>
        <v>30975477722.43671</v>
      </c>
    </row>
    <row r="176" spans="2:15" ht="12.75">
      <c r="B176" s="21">
        <f t="shared" si="44"/>
        <v>159</v>
      </c>
      <c r="C176" s="25">
        <v>40702</v>
      </c>
      <c r="D176" s="100">
        <v>30225874168</v>
      </c>
      <c r="E176" s="45">
        <f>IF(D176&gt;0,AVERAGE(D$108:$D176),0)</f>
        <v>30897246894.608696</v>
      </c>
      <c r="F176" s="47">
        <f t="shared" si="45"/>
        <v>693.8935574229693</v>
      </c>
      <c r="G176" s="22">
        <f t="shared" si="46"/>
        <v>10.933333333333334</v>
      </c>
      <c r="H176" s="46">
        <f t="shared" si="48"/>
        <v>93.4323242989911</v>
      </c>
      <c r="I176" s="48">
        <f t="shared" si="47"/>
        <v>4.866666666666666</v>
      </c>
      <c r="J176" s="22">
        <f t="shared" si="49"/>
        <v>803.1258817219604</v>
      </c>
      <c r="K176" s="29">
        <f t="shared" si="50"/>
        <v>0.002599344480307399</v>
      </c>
      <c r="L176" s="32">
        <f t="shared" si="43"/>
        <v>0.9487607353122006</v>
      </c>
      <c r="M176" s="96">
        <v>3.1323242989911075</v>
      </c>
      <c r="N176" s="23">
        <f t="shared" si="42"/>
        <v>-0.6312392646877995</v>
      </c>
      <c r="O176" s="45">
        <f>IF(D176&gt;0,AVERAGE(D$18:$D176),0)</f>
        <v>30970763234.672955</v>
      </c>
    </row>
    <row r="177" spans="2:15" ht="12.75">
      <c r="B177" s="21">
        <f t="shared" si="44"/>
        <v>160</v>
      </c>
      <c r="C177" s="25">
        <v>40703</v>
      </c>
      <c r="D177" s="100">
        <v>30719374110</v>
      </c>
      <c r="E177" s="45">
        <f>IF(D177&gt;0,AVERAGE(D$108:$D177),0)</f>
        <v>30894705854.82857</v>
      </c>
      <c r="F177" s="47">
        <f t="shared" si="45"/>
        <v>693.8935574229693</v>
      </c>
      <c r="G177" s="22">
        <f t="shared" si="46"/>
        <v>10.933333333333334</v>
      </c>
      <c r="H177" s="46">
        <f t="shared" si="48"/>
        <v>95.90909755242059</v>
      </c>
      <c r="I177" s="48">
        <f t="shared" si="47"/>
        <v>4.866666666666666</v>
      </c>
      <c r="J177" s="22">
        <f t="shared" si="49"/>
        <v>805.6026549753898</v>
      </c>
      <c r="K177" s="29">
        <f t="shared" si="50"/>
        <v>0.0026075750931594684</v>
      </c>
      <c r="L177" s="32">
        <f t="shared" si="43"/>
        <v>0.951764909003206</v>
      </c>
      <c r="M177" s="96">
        <v>5.6090975524205895</v>
      </c>
      <c r="N177" s="23">
        <f t="shared" si="42"/>
        <v>-0.6282350909967941</v>
      </c>
      <c r="O177" s="45">
        <f>IF(D177&gt;0,AVERAGE(D$18:$D177),0)</f>
        <v>30969192052.64375</v>
      </c>
    </row>
    <row r="178" spans="2:15" ht="12.75">
      <c r="B178" s="21">
        <f t="shared" si="44"/>
        <v>161</v>
      </c>
      <c r="C178" s="25">
        <v>40704</v>
      </c>
      <c r="D178" s="100">
        <v>29754531044</v>
      </c>
      <c r="E178" s="45">
        <f>IF(D178&gt;0,AVERAGE(D$108:$D178),0)</f>
        <v>30878647054.676056</v>
      </c>
      <c r="F178" s="47">
        <f t="shared" si="45"/>
        <v>693.8935574229693</v>
      </c>
      <c r="G178" s="22">
        <f t="shared" si="46"/>
        <v>10.933333333333334</v>
      </c>
      <c r="H178" s="46">
        <f t="shared" si="48"/>
        <v>90.3</v>
      </c>
      <c r="I178" s="48">
        <f t="shared" si="47"/>
        <v>4.866666666666666</v>
      </c>
      <c r="J178" s="22">
        <f t="shared" si="49"/>
        <v>799.9935574229692</v>
      </c>
      <c r="K178" s="29">
        <f t="shared" si="50"/>
        <v>0.0025907662210926546</v>
      </c>
      <c r="L178" s="32">
        <f t="shared" si="43"/>
        <v>0.945629670698819</v>
      </c>
      <c r="M178" s="96">
        <v>0</v>
      </c>
      <c r="N178" s="23">
        <f aca="true" t="shared" si="51" ref="N178:N198">+L178-$C$6</f>
        <v>-0.6343703293011811</v>
      </c>
      <c r="O178" s="45">
        <f>IF(D178&gt;0,AVERAGE(D$18:$D178),0)</f>
        <v>30961647574.329193</v>
      </c>
    </row>
    <row r="179" spans="2:15" ht="12.75">
      <c r="B179" s="21">
        <f t="shared" si="44"/>
        <v>162</v>
      </c>
      <c r="C179" s="25">
        <v>40705</v>
      </c>
      <c r="D179" s="100">
        <v>29759522850</v>
      </c>
      <c r="E179" s="45">
        <f>IF(D179&gt;0,AVERAGE(D$108:$D179),0)</f>
        <v>30863103662.944443</v>
      </c>
      <c r="F179" s="47">
        <f t="shared" si="45"/>
        <v>693.8935574229693</v>
      </c>
      <c r="G179" s="22">
        <f t="shared" si="46"/>
        <v>10.933333333333334</v>
      </c>
      <c r="H179" s="46">
        <f t="shared" si="48"/>
        <v>90.3</v>
      </c>
      <c r="I179" s="48">
        <f t="shared" si="47"/>
        <v>4.866666666666666</v>
      </c>
      <c r="J179" s="22">
        <f t="shared" si="49"/>
        <v>799.9935574229692</v>
      </c>
      <c r="K179" s="29">
        <f t="shared" si="50"/>
        <v>0.002592070992469482</v>
      </c>
      <c r="L179" s="32">
        <f t="shared" si="43"/>
        <v>0.946105912251361</v>
      </c>
      <c r="M179" s="96">
        <v>0</v>
      </c>
      <c r="N179" s="23">
        <f t="shared" si="51"/>
        <v>-0.6338940877486391</v>
      </c>
      <c r="O179" s="45">
        <f>IF(D179&gt;0,AVERAGE(D$18:$D179),0)</f>
        <v>30954227051.339508</v>
      </c>
    </row>
    <row r="180" spans="2:15" ht="12.75">
      <c r="B180" s="21">
        <f t="shared" si="44"/>
        <v>163</v>
      </c>
      <c r="C180" s="25">
        <v>40706</v>
      </c>
      <c r="D180" s="100">
        <v>29764469714</v>
      </c>
      <c r="E180" s="45">
        <f>IF(D180&gt;0,AVERAGE(D$108:$D180),0)</f>
        <v>30848053882.82192</v>
      </c>
      <c r="F180" s="47">
        <f t="shared" si="45"/>
        <v>693.8935574229693</v>
      </c>
      <c r="G180" s="22">
        <f t="shared" si="46"/>
        <v>10.933333333333334</v>
      </c>
      <c r="H180" s="46">
        <f t="shared" si="48"/>
        <v>90.3</v>
      </c>
      <c r="I180" s="48">
        <f t="shared" si="47"/>
        <v>4.866666666666666</v>
      </c>
      <c r="J180" s="22">
        <f t="shared" si="49"/>
        <v>799.9935574229692</v>
      </c>
      <c r="K180" s="29">
        <f t="shared" si="50"/>
        <v>0.002593335581109233</v>
      </c>
      <c r="L180" s="32">
        <f t="shared" si="43"/>
        <v>0.9465674871048702</v>
      </c>
      <c r="M180" s="96">
        <v>0</v>
      </c>
      <c r="N180" s="23">
        <f t="shared" si="51"/>
        <v>-0.6334325128951299</v>
      </c>
      <c r="O180" s="45">
        <f>IF(D180&gt;0,AVERAGE(D$18:$D180),0)</f>
        <v>30946927926.570553</v>
      </c>
    </row>
    <row r="181" spans="2:15" ht="12.75">
      <c r="B181" s="21">
        <f t="shared" si="44"/>
        <v>164</v>
      </c>
      <c r="C181" s="25">
        <v>40707</v>
      </c>
      <c r="D181" s="100">
        <v>29159391236</v>
      </c>
      <c r="E181" s="45">
        <f>IF(D181&gt;0,AVERAGE(D$108:$D181),0)</f>
        <v>30825234117.324326</v>
      </c>
      <c r="F181" s="47">
        <f t="shared" si="45"/>
        <v>693.8935574229693</v>
      </c>
      <c r="G181" s="22">
        <f t="shared" si="46"/>
        <v>10.933333333333334</v>
      </c>
      <c r="H181" s="46">
        <f t="shared" si="48"/>
        <v>90.3</v>
      </c>
      <c r="I181" s="48">
        <f t="shared" si="47"/>
        <v>4.866666666666666</v>
      </c>
      <c r="J181" s="22">
        <f t="shared" si="49"/>
        <v>799.9935574229692</v>
      </c>
      <c r="K181" s="29">
        <f t="shared" si="50"/>
        <v>0.0025952554143728584</v>
      </c>
      <c r="L181" s="32">
        <f t="shared" si="43"/>
        <v>0.9472682262460933</v>
      </c>
      <c r="M181" s="96">
        <v>0</v>
      </c>
      <c r="N181" s="23">
        <f t="shared" si="51"/>
        <v>-0.6327317737539068</v>
      </c>
      <c r="O181" s="45">
        <f>IF(D181&gt;0,AVERAGE(D$18:$D181),0)</f>
        <v>30936028312.603657</v>
      </c>
    </row>
    <row r="182" spans="2:15" ht="12.75">
      <c r="B182" s="21">
        <f t="shared" si="44"/>
        <v>165</v>
      </c>
      <c r="C182" s="25">
        <v>40708</v>
      </c>
      <c r="D182" s="100">
        <v>29654175949</v>
      </c>
      <c r="E182" s="45">
        <f>IF(D182&gt;0,AVERAGE(D$108:$D182),0)</f>
        <v>30809620008.413334</v>
      </c>
      <c r="F182" s="47">
        <f t="shared" si="45"/>
        <v>693.8935574229693</v>
      </c>
      <c r="G182" s="22">
        <f t="shared" si="46"/>
        <v>10.933333333333334</v>
      </c>
      <c r="H182" s="46">
        <f t="shared" si="48"/>
        <v>90.3</v>
      </c>
      <c r="I182" s="48">
        <f t="shared" si="47"/>
        <v>4.866666666666666</v>
      </c>
      <c r="J182" s="22">
        <f t="shared" si="49"/>
        <v>799.9935574229692</v>
      </c>
      <c r="K182" s="29">
        <f t="shared" si="50"/>
        <v>0.002596570672421507</v>
      </c>
      <c r="L182" s="32">
        <f t="shared" si="43"/>
        <v>0.94774829543385</v>
      </c>
      <c r="M182" s="96">
        <v>0</v>
      </c>
      <c r="N182" s="23">
        <f t="shared" si="51"/>
        <v>-0.6322517045661501</v>
      </c>
      <c r="O182" s="45">
        <f>IF(D182&gt;0,AVERAGE(D$18:$D182),0)</f>
        <v>30928259510.4</v>
      </c>
    </row>
    <row r="183" spans="2:15" ht="12.75">
      <c r="B183" s="21">
        <f t="shared" si="44"/>
        <v>166</v>
      </c>
      <c r="C183" s="25">
        <v>40709</v>
      </c>
      <c r="D183" s="100">
        <v>30818158050</v>
      </c>
      <c r="E183" s="45">
        <f>IF(D183&gt;0,AVERAGE(D$108:$D183),0)</f>
        <v>30809732351.06579</v>
      </c>
      <c r="F183" s="47">
        <f t="shared" si="45"/>
        <v>693.8935574229693</v>
      </c>
      <c r="G183" s="22">
        <f t="shared" si="46"/>
        <v>10.933333333333334</v>
      </c>
      <c r="H183" s="46">
        <f t="shared" si="48"/>
        <v>90.3</v>
      </c>
      <c r="I183" s="48">
        <f t="shared" si="47"/>
        <v>4.866666666666666</v>
      </c>
      <c r="J183" s="22">
        <f t="shared" si="49"/>
        <v>799.9935574229692</v>
      </c>
      <c r="K183" s="29">
        <f t="shared" si="50"/>
        <v>0.0025965612044510193</v>
      </c>
      <c r="L183" s="32">
        <f t="shared" si="43"/>
        <v>0.9477448396246221</v>
      </c>
      <c r="M183" s="96">
        <v>0</v>
      </c>
      <c r="N183" s="23">
        <f t="shared" si="51"/>
        <v>-0.632255160375378</v>
      </c>
      <c r="O183" s="45">
        <f>IF(D183&gt;0,AVERAGE(D$18:$D183),0)</f>
        <v>30927596248.590363</v>
      </c>
    </row>
    <row r="184" spans="2:15" ht="12.75">
      <c r="B184" s="21">
        <f t="shared" si="44"/>
        <v>167</v>
      </c>
      <c r="C184" s="25">
        <v>40710</v>
      </c>
      <c r="D184" s="100">
        <v>29912438683</v>
      </c>
      <c r="E184" s="45">
        <f>IF(D184&gt;0,AVERAGE(D$108:$D184),0)</f>
        <v>30798079186.545456</v>
      </c>
      <c r="F184" s="47">
        <f t="shared" si="45"/>
        <v>693.8935574229693</v>
      </c>
      <c r="G184" s="22">
        <f t="shared" si="46"/>
        <v>10.933333333333334</v>
      </c>
      <c r="H184" s="46">
        <f t="shared" si="48"/>
        <v>94.74897085568996</v>
      </c>
      <c r="I184" s="48">
        <f t="shared" si="47"/>
        <v>4.866666666666666</v>
      </c>
      <c r="J184" s="22">
        <f t="shared" si="49"/>
        <v>804.4425282786592</v>
      </c>
      <c r="K184" s="29">
        <f t="shared" si="50"/>
        <v>0.002611989284806081</v>
      </c>
      <c r="L184" s="32">
        <f t="shared" si="43"/>
        <v>0.9533760889542195</v>
      </c>
      <c r="M184" s="96">
        <v>4.448970855689963</v>
      </c>
      <c r="N184" s="23">
        <f t="shared" si="51"/>
        <v>-0.6266239110457805</v>
      </c>
      <c r="O184" s="45">
        <f>IF(D184&gt;0,AVERAGE(D$18:$D184),0)</f>
        <v>30921517460.772453</v>
      </c>
    </row>
    <row r="185" spans="2:15" ht="12.75">
      <c r="B185" s="21">
        <f t="shared" si="44"/>
        <v>168</v>
      </c>
      <c r="C185" s="25">
        <v>40711</v>
      </c>
      <c r="D185" s="100">
        <v>28946553554</v>
      </c>
      <c r="E185" s="45">
        <f>IF(D185&gt;0,AVERAGE(D$108:$D185),0)</f>
        <v>30774341678.435898</v>
      </c>
      <c r="F185" s="47">
        <f t="shared" si="45"/>
        <v>693.8935574229693</v>
      </c>
      <c r="G185" s="22">
        <f t="shared" si="46"/>
        <v>10.933333333333334</v>
      </c>
      <c r="H185" s="46">
        <f t="shared" si="48"/>
        <v>90.3</v>
      </c>
      <c r="I185" s="48">
        <f t="shared" si="47"/>
        <v>4.866666666666666</v>
      </c>
      <c r="J185" s="22">
        <f t="shared" si="49"/>
        <v>799.9935574229692</v>
      </c>
      <c r="K185" s="29">
        <f t="shared" si="50"/>
        <v>0.0025995472649981595</v>
      </c>
      <c r="L185" s="32">
        <f t="shared" si="43"/>
        <v>0.9488347517243282</v>
      </c>
      <c r="M185" s="96">
        <v>0</v>
      </c>
      <c r="N185" s="23">
        <f t="shared" si="51"/>
        <v>-0.6311652482756719</v>
      </c>
      <c r="O185" s="45">
        <f>IF(D185&gt;0,AVERAGE(D$18:$D185),0)</f>
        <v>30909761723.232143</v>
      </c>
    </row>
    <row r="186" spans="2:15" ht="12.75">
      <c r="B186" s="21">
        <f t="shared" si="44"/>
        <v>169</v>
      </c>
      <c r="C186" s="25">
        <v>40712</v>
      </c>
      <c r="D186" s="100">
        <v>28951725426</v>
      </c>
      <c r="E186" s="45">
        <f>IF(D186&gt;0,AVERAGE(D$108:$D186),0)</f>
        <v>30751270586.63291</v>
      </c>
      <c r="F186" s="47">
        <f t="shared" si="45"/>
        <v>693.8935574229693</v>
      </c>
      <c r="G186" s="22">
        <f t="shared" si="46"/>
        <v>10.933333333333334</v>
      </c>
      <c r="H186" s="46">
        <f t="shared" si="48"/>
        <v>90.3</v>
      </c>
      <c r="I186" s="48">
        <f t="shared" si="47"/>
        <v>4.866666666666666</v>
      </c>
      <c r="J186" s="22">
        <f t="shared" si="49"/>
        <v>799.9935574229692</v>
      </c>
      <c r="K186" s="29">
        <f t="shared" si="50"/>
        <v>0.0026014975711953626</v>
      </c>
      <c r="L186" s="32">
        <f t="shared" si="43"/>
        <v>0.9495466134863073</v>
      </c>
      <c r="M186" s="96">
        <v>0</v>
      </c>
      <c r="N186" s="23">
        <f t="shared" si="51"/>
        <v>-0.6304533865136928</v>
      </c>
      <c r="O186" s="45">
        <f>IF(D186&gt;0,AVERAGE(D$18:$D186),0)</f>
        <v>30898175709.639053</v>
      </c>
    </row>
    <row r="187" spans="2:15" ht="12.75">
      <c r="B187" s="21">
        <f t="shared" si="44"/>
        <v>170</v>
      </c>
      <c r="C187" s="25">
        <v>40713</v>
      </c>
      <c r="D187" s="100">
        <v>28956667758</v>
      </c>
      <c r="E187" s="45">
        <f>IF(D187&gt;0,AVERAGE(D$108:$D187),0)</f>
        <v>30728838051.275</v>
      </c>
      <c r="F187" s="47">
        <f t="shared" si="45"/>
        <v>693.8935574229693</v>
      </c>
      <c r="G187" s="22">
        <f t="shared" si="46"/>
        <v>10.933333333333334</v>
      </c>
      <c r="H187" s="46">
        <f t="shared" si="48"/>
        <v>90.3</v>
      </c>
      <c r="I187" s="48">
        <f t="shared" si="47"/>
        <v>4.866666666666666</v>
      </c>
      <c r="J187" s="22">
        <f t="shared" si="49"/>
        <v>799.9935574229692</v>
      </c>
      <c r="K187" s="29">
        <f t="shared" si="50"/>
        <v>0.0026033967053621667</v>
      </c>
      <c r="L187" s="32">
        <f t="shared" si="43"/>
        <v>0.9502397974571909</v>
      </c>
      <c r="M187" s="96">
        <v>0</v>
      </c>
      <c r="N187" s="23">
        <f t="shared" si="51"/>
        <v>-0.6297602025428092</v>
      </c>
      <c r="O187" s="45">
        <f>IF(D187&gt;0,AVERAGE(D$18:$D187),0)</f>
        <v>30886755074.629414</v>
      </c>
    </row>
    <row r="188" spans="2:15" ht="12.75">
      <c r="B188" s="21">
        <f t="shared" si="44"/>
        <v>171</v>
      </c>
      <c r="C188" s="25">
        <v>40714</v>
      </c>
      <c r="D188" s="100">
        <v>28159666627</v>
      </c>
      <c r="E188" s="45">
        <f>IF(D188&gt;0,AVERAGE(D$108:$D188),0)</f>
        <v>30697119885.54321</v>
      </c>
      <c r="F188" s="47">
        <f t="shared" si="45"/>
        <v>693.8935574229693</v>
      </c>
      <c r="G188" s="22">
        <f t="shared" si="46"/>
        <v>10.933333333333334</v>
      </c>
      <c r="H188" s="46">
        <f t="shared" si="48"/>
        <v>90.3</v>
      </c>
      <c r="I188" s="48">
        <f t="shared" si="47"/>
        <v>4.866666666666666</v>
      </c>
      <c r="J188" s="22">
        <f t="shared" si="49"/>
        <v>799.9935574229692</v>
      </c>
      <c r="K188" s="29">
        <f t="shared" si="50"/>
        <v>0.00260608669609987</v>
      </c>
      <c r="L188" s="32">
        <f t="shared" si="43"/>
        <v>0.9512216440764526</v>
      </c>
      <c r="M188" s="96">
        <v>0</v>
      </c>
      <c r="N188" s="23">
        <f t="shared" si="51"/>
        <v>-0.6287783559235475</v>
      </c>
      <c r="O188" s="45">
        <f>IF(D188&gt;0,AVERAGE(D$18:$D188),0)</f>
        <v>30870807188.97076</v>
      </c>
    </row>
    <row r="189" spans="2:15" ht="12.75">
      <c r="B189" s="21">
        <f t="shared" si="44"/>
        <v>172</v>
      </c>
      <c r="C189" s="25">
        <v>40715</v>
      </c>
      <c r="D189" s="100">
        <v>29045532247</v>
      </c>
      <c r="E189" s="45">
        <f>IF(D189&gt;0,AVERAGE(D$108:$D189),0)</f>
        <v>30676978572.878048</v>
      </c>
      <c r="F189" s="47">
        <f t="shared" si="45"/>
        <v>693.8935574229693</v>
      </c>
      <c r="G189" s="22">
        <f t="shared" si="46"/>
        <v>10.933333333333334</v>
      </c>
      <c r="H189" s="46">
        <f t="shared" si="48"/>
        <v>97.11989467345698</v>
      </c>
      <c r="I189" s="48">
        <f t="shared" si="47"/>
        <v>4.866666666666666</v>
      </c>
      <c r="J189" s="22">
        <f t="shared" si="49"/>
        <v>806.8134520964262</v>
      </c>
      <c r="K189" s="29">
        <f t="shared" si="50"/>
        <v>0.0026300290629330146</v>
      </c>
      <c r="L189" s="32">
        <f t="shared" si="43"/>
        <v>0.9599606079705503</v>
      </c>
      <c r="M189" s="96">
        <v>6.81989467345698</v>
      </c>
      <c r="N189" s="23">
        <f t="shared" si="51"/>
        <v>-0.6200393920294498</v>
      </c>
      <c r="O189" s="45">
        <f>IF(D189&gt;0,AVERAGE(D$18:$D189),0)</f>
        <v>30860195125.354652</v>
      </c>
    </row>
    <row r="190" spans="2:15" ht="12.75">
      <c r="B190" s="21">
        <f t="shared" si="44"/>
        <v>173</v>
      </c>
      <c r="C190" s="25">
        <v>40716</v>
      </c>
      <c r="D190" s="100">
        <v>28375468711</v>
      </c>
      <c r="E190" s="45">
        <f>IF(D190&gt;0,AVERAGE(D$108:$D190),0)</f>
        <v>30649249538.39759</v>
      </c>
      <c r="F190" s="47">
        <f t="shared" si="45"/>
        <v>693.8935574229693</v>
      </c>
      <c r="G190" s="22">
        <f t="shared" si="46"/>
        <v>10.933333333333334</v>
      </c>
      <c r="H190" s="46">
        <f t="shared" si="48"/>
        <v>90.3</v>
      </c>
      <c r="I190" s="48">
        <f t="shared" si="47"/>
        <v>4.866666666666666</v>
      </c>
      <c r="J190" s="22">
        <f t="shared" si="49"/>
        <v>799.9935574229692</v>
      </c>
      <c r="K190" s="29">
        <f t="shared" si="50"/>
        <v>0.002610157082054266</v>
      </c>
      <c r="L190" s="32">
        <f t="shared" si="43"/>
        <v>0.952707334949807</v>
      </c>
      <c r="M190" s="96">
        <v>0</v>
      </c>
      <c r="N190" s="23">
        <f t="shared" si="51"/>
        <v>-0.6272926650501931</v>
      </c>
      <c r="O190" s="45">
        <f>IF(D190&gt;0,AVERAGE(D$18:$D190),0)</f>
        <v>30845832544.924854</v>
      </c>
    </row>
    <row r="191" spans="2:15" ht="12.75">
      <c r="B191" s="21">
        <f t="shared" si="44"/>
        <v>174</v>
      </c>
      <c r="C191" s="25">
        <v>40717</v>
      </c>
      <c r="D191" s="100">
        <v>28608489668</v>
      </c>
      <c r="E191" s="45">
        <f>IF(D191&gt;0,AVERAGE(D$108:$D191),0)</f>
        <v>30624954778.035713</v>
      </c>
      <c r="F191" s="47">
        <f t="shared" si="45"/>
        <v>693.8935574229693</v>
      </c>
      <c r="G191" s="22">
        <f t="shared" si="46"/>
        <v>10.933333333333334</v>
      </c>
      <c r="H191" s="46">
        <f t="shared" si="48"/>
        <v>90.3</v>
      </c>
      <c r="I191" s="48">
        <f t="shared" si="47"/>
        <v>4.866666666666666</v>
      </c>
      <c r="J191" s="22">
        <f t="shared" si="49"/>
        <v>799.9935574229692</v>
      </c>
      <c r="K191" s="29">
        <f t="shared" si="50"/>
        <v>0.002612227718281323</v>
      </c>
      <c r="L191" s="32">
        <f t="shared" si="43"/>
        <v>0.9534631171726828</v>
      </c>
      <c r="M191" s="96">
        <v>0</v>
      </c>
      <c r="N191" s="23">
        <f t="shared" si="51"/>
        <v>-0.6265368828273172</v>
      </c>
      <c r="O191" s="45">
        <f>IF(D191&gt;0,AVERAGE(D$18:$D191),0)</f>
        <v>30832974252.528736</v>
      </c>
    </row>
    <row r="192" spans="2:15" ht="12.75">
      <c r="B192" s="21">
        <f t="shared" si="44"/>
        <v>175</v>
      </c>
      <c r="C192" s="25">
        <v>40718</v>
      </c>
      <c r="D192" s="100">
        <v>28713254176</v>
      </c>
      <c r="E192" s="45">
        <f>IF(D192&gt;0,AVERAGE(D$108:$D192),0)</f>
        <v>30602464182.717648</v>
      </c>
      <c r="F192" s="47">
        <f t="shared" si="45"/>
        <v>693.8935574229693</v>
      </c>
      <c r="G192" s="22">
        <f t="shared" si="46"/>
        <v>10.933333333333334</v>
      </c>
      <c r="H192" s="46">
        <f t="shared" si="48"/>
        <v>90.3</v>
      </c>
      <c r="I192" s="48">
        <f t="shared" si="47"/>
        <v>4.866666666666666</v>
      </c>
      <c r="J192" s="22">
        <f t="shared" si="49"/>
        <v>799.9935574229692</v>
      </c>
      <c r="K192" s="29">
        <f t="shared" si="50"/>
        <v>0.0026141475165086716</v>
      </c>
      <c r="L192" s="32">
        <f t="shared" si="43"/>
        <v>0.9541638435256651</v>
      </c>
      <c r="M192" s="96">
        <v>0</v>
      </c>
      <c r="N192" s="23">
        <f t="shared" si="51"/>
        <v>-0.625836156474335</v>
      </c>
      <c r="O192" s="45">
        <f>IF(D192&gt;0,AVERAGE(D$18:$D192),0)</f>
        <v>30820861566.377144</v>
      </c>
    </row>
    <row r="193" spans="2:15" ht="12.75">
      <c r="B193" s="21">
        <f t="shared" si="44"/>
        <v>176</v>
      </c>
      <c r="C193" s="25">
        <v>40719</v>
      </c>
      <c r="D193" s="100">
        <v>28718347290</v>
      </c>
      <c r="E193" s="45">
        <f>IF(D193&gt;0,AVERAGE(D$108:$D193),0)</f>
        <v>30580555846.755814</v>
      </c>
      <c r="F193" s="47">
        <f t="shared" si="45"/>
        <v>693.8935574229693</v>
      </c>
      <c r="G193" s="22">
        <f t="shared" si="46"/>
        <v>10.933333333333334</v>
      </c>
      <c r="H193" s="46">
        <f t="shared" si="48"/>
        <v>90.3</v>
      </c>
      <c r="I193" s="48">
        <f t="shared" si="47"/>
        <v>4.866666666666666</v>
      </c>
      <c r="J193" s="22">
        <f t="shared" si="49"/>
        <v>799.9935574229692</v>
      </c>
      <c r="K193" s="29">
        <f t="shared" si="50"/>
        <v>0.002616020328184577</v>
      </c>
      <c r="L193" s="32">
        <f t="shared" si="43"/>
        <v>0.9548474197873705</v>
      </c>
      <c r="M193" s="96">
        <v>0</v>
      </c>
      <c r="N193" s="23">
        <f t="shared" si="51"/>
        <v>-0.6251525802126295</v>
      </c>
      <c r="O193" s="45">
        <f>IF(D193&gt;0,AVERAGE(D$18:$D193),0)</f>
        <v>30808915462.534092</v>
      </c>
    </row>
    <row r="194" spans="2:15" ht="12.75">
      <c r="B194" s="21">
        <f t="shared" si="44"/>
        <v>177</v>
      </c>
      <c r="C194" s="25">
        <v>40720</v>
      </c>
      <c r="D194" s="100">
        <v>28723380043</v>
      </c>
      <c r="E194" s="45">
        <f>IF(D194&gt;0,AVERAGE(D$108:$D194),0)</f>
        <v>30559208998.436783</v>
      </c>
      <c r="F194" s="47">
        <f t="shared" si="45"/>
        <v>693.8935574229693</v>
      </c>
      <c r="G194" s="22">
        <f t="shared" si="46"/>
        <v>10.933333333333334</v>
      </c>
      <c r="H194" s="46">
        <f t="shared" si="48"/>
        <v>90.3</v>
      </c>
      <c r="I194" s="48">
        <f t="shared" si="47"/>
        <v>4.866666666666666</v>
      </c>
      <c r="J194" s="22">
        <f t="shared" si="49"/>
        <v>799.9935574229692</v>
      </c>
      <c r="K194" s="29">
        <f t="shared" si="50"/>
        <v>0.002617847724605345</v>
      </c>
      <c r="L194" s="32">
        <f t="shared" si="43"/>
        <v>0.9555144194809508</v>
      </c>
      <c r="M194" s="96">
        <v>0</v>
      </c>
      <c r="N194" s="23">
        <f t="shared" si="51"/>
        <v>-0.6244855805190492</v>
      </c>
      <c r="O194" s="45">
        <f>IF(D194&gt;0,AVERAGE(D$18:$D194),0)</f>
        <v>30797132776.548023</v>
      </c>
    </row>
    <row r="195" spans="2:15" ht="12.75">
      <c r="B195" s="21">
        <f t="shared" si="44"/>
        <v>178</v>
      </c>
      <c r="C195" s="25">
        <v>40721</v>
      </c>
      <c r="D195" s="100">
        <v>28664268922</v>
      </c>
      <c r="E195" s="45">
        <f>IF(D195&gt;0,AVERAGE(D$108:$D195),0)</f>
        <v>30537675588.477272</v>
      </c>
      <c r="F195" s="47">
        <f t="shared" si="45"/>
        <v>693.8935574229693</v>
      </c>
      <c r="G195" s="22">
        <f t="shared" si="46"/>
        <v>10.933333333333334</v>
      </c>
      <c r="H195" s="46">
        <f t="shared" si="48"/>
        <v>90.3</v>
      </c>
      <c r="I195" s="48">
        <f t="shared" si="47"/>
        <v>4.866666666666666</v>
      </c>
      <c r="J195" s="22">
        <f t="shared" si="49"/>
        <v>799.9935574229692</v>
      </c>
      <c r="K195" s="29">
        <f t="shared" si="50"/>
        <v>0.0026196936800416772</v>
      </c>
      <c r="L195" s="32">
        <f t="shared" si="43"/>
        <v>0.9561881932152122</v>
      </c>
      <c r="M195" s="96">
        <v>0</v>
      </c>
      <c r="N195" s="23">
        <f t="shared" si="51"/>
        <v>-0.6238118067847879</v>
      </c>
      <c r="O195" s="45">
        <f>IF(D195&gt;0,AVERAGE(D$18:$D195),0)</f>
        <v>30785150395.342697</v>
      </c>
    </row>
    <row r="196" spans="2:15" ht="12.75">
      <c r="B196" s="21">
        <f t="shared" si="44"/>
        <v>179</v>
      </c>
      <c r="C196" s="25">
        <v>40722</v>
      </c>
      <c r="D196" s="100">
        <v>28466739352</v>
      </c>
      <c r="E196" s="45">
        <f>IF(D196&gt;0,AVERAGE(D$108:$D196),0)</f>
        <v>30514406642</v>
      </c>
      <c r="F196" s="47">
        <f t="shared" si="45"/>
        <v>693.8935574229693</v>
      </c>
      <c r="G196" s="22">
        <f t="shared" si="46"/>
        <v>10.933333333333334</v>
      </c>
      <c r="H196" s="46">
        <f t="shared" si="48"/>
        <v>90.3</v>
      </c>
      <c r="I196" s="48">
        <f t="shared" si="47"/>
        <v>4.866666666666666</v>
      </c>
      <c r="J196" s="22">
        <f t="shared" si="49"/>
        <v>799.9935574229692</v>
      </c>
      <c r="K196" s="29">
        <f t="shared" si="50"/>
        <v>0.0026216913433992806</v>
      </c>
      <c r="L196" s="32">
        <f t="shared" si="43"/>
        <v>0.9569173403407374</v>
      </c>
      <c r="M196" s="96">
        <v>0</v>
      </c>
      <c r="N196" s="23">
        <f t="shared" si="51"/>
        <v>-0.6230826596592627</v>
      </c>
      <c r="O196" s="45">
        <f>IF(D196&gt;0,AVERAGE(D$18:$D196),0)</f>
        <v>30772198378.340782</v>
      </c>
    </row>
    <row r="197" spans="2:15" ht="12.75">
      <c r="B197" s="21">
        <f t="shared" si="44"/>
        <v>180</v>
      </c>
      <c r="C197" s="25">
        <v>40723</v>
      </c>
      <c r="D197" s="100">
        <v>29595582285</v>
      </c>
      <c r="E197" s="45">
        <f>IF(D197&gt;0,AVERAGE(D$108:$D197),0)</f>
        <v>30504197482.47778</v>
      </c>
      <c r="F197" s="47">
        <f t="shared" si="45"/>
        <v>693.8935574229693</v>
      </c>
      <c r="G197" s="22">
        <f t="shared" si="46"/>
        <v>10.933333333333334</v>
      </c>
      <c r="H197" s="46">
        <f t="shared" si="48"/>
        <v>90.3</v>
      </c>
      <c r="I197" s="48">
        <f t="shared" si="47"/>
        <v>4.866666666666666</v>
      </c>
      <c r="J197" s="22">
        <f t="shared" si="49"/>
        <v>799.9935574229692</v>
      </c>
      <c r="K197" s="29">
        <f t="shared" si="50"/>
        <v>0.00262256877232224</v>
      </c>
      <c r="L197" s="32">
        <f t="shared" si="43"/>
        <v>0.9572376018976176</v>
      </c>
      <c r="M197" s="96">
        <v>0</v>
      </c>
      <c r="N197" s="23">
        <f t="shared" si="51"/>
        <v>-0.6227623981023824</v>
      </c>
      <c r="O197" s="45">
        <f>IF(D197&gt;0,AVERAGE(D$18:$D197),0)</f>
        <v>30765661622.266666</v>
      </c>
    </row>
    <row r="198" spans="2:15" ht="12.75">
      <c r="B198" s="21">
        <f t="shared" si="44"/>
        <v>181</v>
      </c>
      <c r="C198" s="25">
        <v>40724</v>
      </c>
      <c r="D198" s="100">
        <v>30645792362</v>
      </c>
      <c r="E198" s="45">
        <f>IF(D198&gt;0,AVERAGE(D$108:$D198),0)</f>
        <v>30505753470.164837</v>
      </c>
      <c r="F198" s="47">
        <f t="shared" si="45"/>
        <v>693.8935574229693</v>
      </c>
      <c r="G198" s="22">
        <f t="shared" si="46"/>
        <v>10.933333333333334</v>
      </c>
      <c r="H198" s="46">
        <f t="shared" si="48"/>
        <v>98.70912830625771</v>
      </c>
      <c r="I198" s="48">
        <f t="shared" si="47"/>
        <v>4.866666666666666</v>
      </c>
      <c r="J198" s="22">
        <f t="shared" si="49"/>
        <v>808.402685729227</v>
      </c>
      <c r="K198" s="29">
        <f t="shared" si="50"/>
        <v>0.002650000717142945</v>
      </c>
      <c r="L198" s="32">
        <f t="shared" si="43"/>
        <v>0.9672502617571749</v>
      </c>
      <c r="M198" s="96">
        <v>8.409128306257715</v>
      </c>
      <c r="N198" s="23">
        <f t="shared" si="51"/>
        <v>-0.6127497382428252</v>
      </c>
      <c r="O198" s="45">
        <f>IF(D198&gt;0,AVERAGE(D$18:$D198),0)</f>
        <v>30764999361.16022</v>
      </c>
    </row>
    <row r="199" spans="2:15" ht="12.75">
      <c r="B199" s="21">
        <f aca="true" t="shared" si="52" ref="B199:B255">+B198+1</f>
        <v>182</v>
      </c>
      <c r="C199" s="57">
        <v>40725</v>
      </c>
      <c r="D199" s="100">
        <v>27933840116</v>
      </c>
      <c r="E199" s="101">
        <f>IF(D199&gt;0,AVERAGE(D$199:$D199),0)</f>
        <v>27933840116</v>
      </c>
      <c r="F199" s="47">
        <f>+$K$9/31</f>
        <v>603.4697750067769</v>
      </c>
      <c r="G199" s="22">
        <f>+$G$9/31</f>
        <v>10.64516129032258</v>
      </c>
      <c r="H199" s="46">
        <f>+$H$9/31+M199</f>
        <v>75</v>
      </c>
      <c r="I199" s="48">
        <f>+$I$9/31</f>
        <v>0</v>
      </c>
      <c r="J199" s="22">
        <f aca="true" t="shared" si="53" ref="J199:J255">SUM(F199:I199)</f>
        <v>689.1149362970995</v>
      </c>
      <c r="K199" s="29">
        <f aca="true" t="shared" si="54" ref="K199:K255">+J199/(E199/1000)*100</f>
        <v>0.0024669538217281725</v>
      </c>
      <c r="L199" s="32">
        <f>+K199*365</f>
        <v>0.900438144930783</v>
      </c>
      <c r="M199" s="96">
        <v>0</v>
      </c>
      <c r="N199" s="111">
        <f>+L199-$C$7</f>
        <v>-0.629561855069217</v>
      </c>
      <c r="O199" s="45">
        <f>IF(D199&gt;0,AVERAGE(D$18:$D199),0)</f>
        <v>30749443541.131866</v>
      </c>
    </row>
    <row r="200" spans="2:15" ht="12.75">
      <c r="B200" s="21">
        <f t="shared" si="52"/>
        <v>183</v>
      </c>
      <c r="C200" s="25">
        <v>40726</v>
      </c>
      <c r="D200" s="100">
        <v>27939343743</v>
      </c>
      <c r="E200" s="45">
        <f>IF(D200&gt;0,AVERAGE(D$199:$D200),0)</f>
        <v>27936591929.5</v>
      </c>
      <c r="F200" s="47">
        <f aca="true" t="shared" si="55" ref="F200:F229">+$K$9/31</f>
        <v>603.4697750067769</v>
      </c>
      <c r="G200" s="22">
        <f aca="true" t="shared" si="56" ref="G200:G229">+$G$9/31</f>
        <v>10.64516129032258</v>
      </c>
      <c r="H200" s="46">
        <f aca="true" t="shared" si="57" ref="H200:H229">+$H$9/31+M200</f>
        <v>75</v>
      </c>
      <c r="I200" s="48">
        <f aca="true" t="shared" si="58" ref="I200:I229">+$I$9/31</f>
        <v>0</v>
      </c>
      <c r="J200" s="22">
        <f t="shared" si="53"/>
        <v>689.1149362970995</v>
      </c>
      <c r="K200" s="29">
        <f t="shared" si="54"/>
        <v>0.0024667108215494955</v>
      </c>
      <c r="L200" s="32">
        <f t="shared" si="43"/>
        <v>0.9003494498655659</v>
      </c>
      <c r="M200" s="96">
        <v>0</v>
      </c>
      <c r="N200" s="111">
        <f aca="true" t="shared" si="59" ref="N200:N263">+L200-$C$7</f>
        <v>-0.6296505501344342</v>
      </c>
      <c r="O200" s="45">
        <f>IF(D200&gt;0,AVERAGE(D$18:$D200),0)</f>
        <v>30734087804.530056</v>
      </c>
    </row>
    <row r="201" spans="2:15" ht="12.75">
      <c r="B201" s="21">
        <f t="shared" si="52"/>
        <v>184</v>
      </c>
      <c r="C201" s="25">
        <v>40727</v>
      </c>
      <c r="D201" s="100">
        <v>27943629175</v>
      </c>
      <c r="E201" s="45">
        <f>IF(D201&gt;0,AVERAGE(D$199:$D201),0)</f>
        <v>27938937678</v>
      </c>
      <c r="F201" s="47">
        <f t="shared" si="55"/>
        <v>603.4697750067769</v>
      </c>
      <c r="G201" s="22">
        <f t="shared" si="56"/>
        <v>10.64516129032258</v>
      </c>
      <c r="H201" s="46">
        <f t="shared" si="57"/>
        <v>75</v>
      </c>
      <c r="I201" s="48">
        <f t="shared" si="58"/>
        <v>0</v>
      </c>
      <c r="J201" s="22">
        <f t="shared" si="53"/>
        <v>689.1149362970995</v>
      </c>
      <c r="K201" s="29">
        <f t="shared" si="54"/>
        <v>0.0024665037169245355</v>
      </c>
      <c r="L201" s="32">
        <f t="shared" si="43"/>
        <v>0.9002738566774554</v>
      </c>
      <c r="M201" s="96">
        <v>0</v>
      </c>
      <c r="N201" s="111">
        <f t="shared" si="59"/>
        <v>-0.6297261433225446</v>
      </c>
      <c r="O201" s="45">
        <f>IF(D201&gt;0,AVERAGE(D$18:$D201),0)</f>
        <v>30718922268.5</v>
      </c>
    </row>
    <row r="202" spans="2:15" ht="12.75">
      <c r="B202" s="21">
        <f t="shared" si="52"/>
        <v>185</v>
      </c>
      <c r="C202" s="25">
        <v>40728</v>
      </c>
      <c r="D202" s="100">
        <v>27618229303</v>
      </c>
      <c r="E202" s="45">
        <f>IF(D202&gt;0,AVERAGE(D$199:$D202),0)</f>
        <v>27858760584.25</v>
      </c>
      <c r="F202" s="47">
        <f t="shared" si="55"/>
        <v>603.4697750067769</v>
      </c>
      <c r="G202" s="22">
        <f t="shared" si="56"/>
        <v>10.64516129032258</v>
      </c>
      <c r="H202" s="46">
        <f t="shared" si="57"/>
        <v>75</v>
      </c>
      <c r="I202" s="48">
        <f t="shared" si="58"/>
        <v>0</v>
      </c>
      <c r="J202" s="22">
        <f t="shared" si="53"/>
        <v>689.1149362970995</v>
      </c>
      <c r="K202" s="29">
        <f t="shared" si="54"/>
        <v>0.00247360227750653</v>
      </c>
      <c r="L202" s="32">
        <f t="shared" si="43"/>
        <v>0.9028648312898835</v>
      </c>
      <c r="M202" s="96">
        <v>0</v>
      </c>
      <c r="N202" s="111">
        <f t="shared" si="59"/>
        <v>-0.6271351687101165</v>
      </c>
      <c r="O202" s="45">
        <f>IF(D202&gt;0,AVERAGE(D$18:$D202),0)</f>
        <v>30702161765.983784</v>
      </c>
    </row>
    <row r="203" spans="2:15" ht="12.75">
      <c r="B203" s="21">
        <f t="shared" si="52"/>
        <v>186</v>
      </c>
      <c r="C203" s="25">
        <v>40729</v>
      </c>
      <c r="D203" s="100">
        <v>25901805181</v>
      </c>
      <c r="E203" s="45">
        <f>IF(D203&gt;0,AVERAGE(D$199:$D203),0)</f>
        <v>27467369503.6</v>
      </c>
      <c r="F203" s="47">
        <f t="shared" si="55"/>
        <v>603.4697750067769</v>
      </c>
      <c r="G203" s="22">
        <f t="shared" si="56"/>
        <v>10.64516129032258</v>
      </c>
      <c r="H203" s="46">
        <f t="shared" si="57"/>
        <v>75</v>
      </c>
      <c r="I203" s="48">
        <f t="shared" si="58"/>
        <v>0</v>
      </c>
      <c r="J203" s="22">
        <f t="shared" si="53"/>
        <v>689.1149362970995</v>
      </c>
      <c r="K203" s="29">
        <f t="shared" si="54"/>
        <v>0.002508849404770198</v>
      </c>
      <c r="L203" s="32">
        <f t="shared" si="43"/>
        <v>0.9157300327411222</v>
      </c>
      <c r="M203" s="96">
        <v>0</v>
      </c>
      <c r="N203" s="111">
        <f t="shared" si="59"/>
        <v>-0.6142699672588778</v>
      </c>
      <c r="O203" s="45">
        <f>IF(D203&gt;0,AVERAGE(D$18:$D203),0)</f>
        <v>30676353397.24731</v>
      </c>
    </row>
    <row r="204" spans="2:15" ht="12.75">
      <c r="B204" s="21">
        <f t="shared" si="52"/>
        <v>187</v>
      </c>
      <c r="C204" s="25">
        <v>40730</v>
      </c>
      <c r="D204" s="100">
        <v>25858498855</v>
      </c>
      <c r="E204" s="45">
        <f>IF(D204&gt;0,AVERAGE(D$199:$D204),0)</f>
        <v>27199224395.5</v>
      </c>
      <c r="F204" s="47">
        <f t="shared" si="55"/>
        <v>603.4697750067769</v>
      </c>
      <c r="G204" s="22">
        <f t="shared" si="56"/>
        <v>10.64516129032258</v>
      </c>
      <c r="H204" s="46">
        <f t="shared" si="57"/>
        <v>75</v>
      </c>
      <c r="I204" s="48">
        <f t="shared" si="58"/>
        <v>0</v>
      </c>
      <c r="J204" s="22">
        <f t="shared" si="53"/>
        <v>689.1149362970995</v>
      </c>
      <c r="K204" s="29">
        <f t="shared" si="54"/>
        <v>0.0025335830400042975</v>
      </c>
      <c r="L204" s="32">
        <f t="shared" si="43"/>
        <v>0.9247578096015686</v>
      </c>
      <c r="M204" s="96">
        <v>0</v>
      </c>
      <c r="N204" s="111">
        <f t="shared" si="59"/>
        <v>-0.6052421903984314</v>
      </c>
      <c r="O204" s="45">
        <f>IF(D204&gt;0,AVERAGE(D$18:$D204),0)</f>
        <v>30650589469.213905</v>
      </c>
    </row>
    <row r="205" spans="2:15" ht="12.75">
      <c r="B205" s="21">
        <f t="shared" si="52"/>
        <v>188</v>
      </c>
      <c r="C205" s="25">
        <v>40731</v>
      </c>
      <c r="D205" s="100">
        <v>26348410993</v>
      </c>
      <c r="E205" s="45">
        <f>IF(D205&gt;0,AVERAGE(D$199:$D205),0)</f>
        <v>27077679623.714287</v>
      </c>
      <c r="F205" s="47">
        <f t="shared" si="55"/>
        <v>603.4697750067769</v>
      </c>
      <c r="G205" s="22">
        <f t="shared" si="56"/>
        <v>10.64516129032258</v>
      </c>
      <c r="H205" s="46">
        <f t="shared" si="57"/>
        <v>75</v>
      </c>
      <c r="I205" s="48">
        <f t="shared" si="58"/>
        <v>0</v>
      </c>
      <c r="J205" s="22">
        <f t="shared" si="53"/>
        <v>689.1149362970995</v>
      </c>
      <c r="K205" s="29">
        <f t="shared" si="54"/>
        <v>0.002544955645658727</v>
      </c>
      <c r="L205" s="32">
        <f t="shared" si="43"/>
        <v>0.9289088106654353</v>
      </c>
      <c r="M205" s="96">
        <v>0</v>
      </c>
      <c r="N205" s="111">
        <f t="shared" si="59"/>
        <v>-0.6010911893345647</v>
      </c>
      <c r="O205" s="45">
        <f>IF(D205&gt;0,AVERAGE(D$18:$D205),0)</f>
        <v>30627705541.148937</v>
      </c>
    </row>
    <row r="206" spans="2:15" ht="12.75">
      <c r="B206" s="21">
        <f t="shared" si="52"/>
        <v>189</v>
      </c>
      <c r="C206" s="25">
        <v>40732</v>
      </c>
      <c r="D206" s="100">
        <v>27078054535</v>
      </c>
      <c r="E206" s="45">
        <f>IF(D206&gt;0,AVERAGE(D$199:$D206),0)</f>
        <v>27077726487.625</v>
      </c>
      <c r="F206" s="47">
        <f t="shared" si="55"/>
        <v>603.4697750067769</v>
      </c>
      <c r="G206" s="22">
        <f t="shared" si="56"/>
        <v>10.64516129032258</v>
      </c>
      <c r="H206" s="46">
        <f t="shared" si="57"/>
        <v>75</v>
      </c>
      <c r="I206" s="48">
        <f t="shared" si="58"/>
        <v>0</v>
      </c>
      <c r="J206" s="22">
        <f t="shared" si="53"/>
        <v>689.1149362970995</v>
      </c>
      <c r="K206" s="29">
        <f t="shared" si="54"/>
        <v>0.0025449512410579862</v>
      </c>
      <c r="L206" s="32">
        <f t="shared" si="43"/>
        <v>0.928907202986165</v>
      </c>
      <c r="M206" s="96">
        <v>0</v>
      </c>
      <c r="N206" s="111">
        <f t="shared" si="59"/>
        <v>-0.601092797013835</v>
      </c>
      <c r="O206" s="45">
        <f>IF(D206&gt;0,AVERAGE(D$18:$D206),0)</f>
        <v>30608924318.89418</v>
      </c>
    </row>
    <row r="207" spans="2:15" ht="12.75">
      <c r="B207" s="21">
        <f t="shared" si="52"/>
        <v>190</v>
      </c>
      <c r="C207" s="25">
        <v>40733</v>
      </c>
      <c r="D207" s="100">
        <v>27082542852</v>
      </c>
      <c r="E207" s="45">
        <f>IF(D207&gt;0,AVERAGE(D$199:$D207),0)</f>
        <v>27078261639.22222</v>
      </c>
      <c r="F207" s="47">
        <f t="shared" si="55"/>
        <v>603.4697750067769</v>
      </c>
      <c r="G207" s="22">
        <f t="shared" si="56"/>
        <v>10.64516129032258</v>
      </c>
      <c r="H207" s="46">
        <f t="shared" si="57"/>
        <v>75</v>
      </c>
      <c r="I207" s="48">
        <f t="shared" si="58"/>
        <v>0</v>
      </c>
      <c r="J207" s="22">
        <f t="shared" si="53"/>
        <v>689.1149362970995</v>
      </c>
      <c r="K207" s="29">
        <f t="shared" si="54"/>
        <v>0.0025449009448188977</v>
      </c>
      <c r="L207" s="32">
        <f t="shared" si="43"/>
        <v>0.9288888448588977</v>
      </c>
      <c r="M207" s="96">
        <v>0</v>
      </c>
      <c r="N207" s="111">
        <f t="shared" si="59"/>
        <v>-0.6011111551411024</v>
      </c>
      <c r="O207" s="45">
        <f>IF(D207&gt;0,AVERAGE(D$18:$D207),0)</f>
        <v>30590364416.436844</v>
      </c>
    </row>
    <row r="208" spans="2:15" ht="12.75">
      <c r="B208" s="21">
        <f t="shared" si="52"/>
        <v>191</v>
      </c>
      <c r="C208" s="25">
        <v>40734</v>
      </c>
      <c r="D208" s="100">
        <v>27086730652</v>
      </c>
      <c r="E208" s="45">
        <f>IF(D208&gt;0,AVERAGE(D$199:$D208),0)</f>
        <v>27079108540.5</v>
      </c>
      <c r="F208" s="47">
        <f t="shared" si="55"/>
        <v>603.4697750067769</v>
      </c>
      <c r="G208" s="22">
        <f t="shared" si="56"/>
        <v>10.64516129032258</v>
      </c>
      <c r="H208" s="46">
        <f t="shared" si="57"/>
        <v>75</v>
      </c>
      <c r="I208" s="48">
        <f t="shared" si="58"/>
        <v>0</v>
      </c>
      <c r="J208" s="22">
        <f t="shared" si="53"/>
        <v>689.1149362970995</v>
      </c>
      <c r="K208" s="29">
        <f t="shared" si="54"/>
        <v>0.002544821352839023</v>
      </c>
      <c r="L208" s="32">
        <f t="shared" si="43"/>
        <v>0.9288597937862433</v>
      </c>
      <c r="M208" s="96">
        <v>0</v>
      </c>
      <c r="N208" s="111">
        <f t="shared" si="59"/>
        <v>-0.6011402062137567</v>
      </c>
      <c r="O208" s="45">
        <f>IF(D208&gt;0,AVERAGE(D$18:$D208),0)</f>
        <v>30572020784.162304</v>
      </c>
    </row>
    <row r="209" spans="2:15" ht="12.75">
      <c r="B209" s="21">
        <f t="shared" si="52"/>
        <v>192</v>
      </c>
      <c r="C209" s="25">
        <v>40735</v>
      </c>
      <c r="D209" s="100">
        <v>27173277006</v>
      </c>
      <c r="E209" s="45">
        <f>IF(D209&gt;0,AVERAGE(D$199:$D209),0)</f>
        <v>27087669310.090908</v>
      </c>
      <c r="F209" s="47">
        <f t="shared" si="55"/>
        <v>603.4697750067769</v>
      </c>
      <c r="G209" s="22">
        <f t="shared" si="56"/>
        <v>10.64516129032258</v>
      </c>
      <c r="H209" s="46">
        <f t="shared" si="57"/>
        <v>75.08543074733268</v>
      </c>
      <c r="I209" s="48">
        <f t="shared" si="58"/>
        <v>0</v>
      </c>
      <c r="J209" s="22">
        <f t="shared" si="53"/>
        <v>689.2003670444321</v>
      </c>
      <c r="K209" s="29">
        <f t="shared" si="54"/>
        <v>0.0025443324752480122</v>
      </c>
      <c r="L209" s="32">
        <f t="shared" si="43"/>
        <v>0.9286813534655245</v>
      </c>
      <c r="M209" s="96">
        <v>0.0854307473326741</v>
      </c>
      <c r="N209" s="111">
        <f t="shared" si="59"/>
        <v>-0.6013186465344755</v>
      </c>
      <c r="O209" s="45">
        <f>IF(D209&gt;0,AVERAGE(D$18:$D209),0)</f>
        <v>30554318993.651043</v>
      </c>
    </row>
    <row r="210" spans="2:15" ht="12.75">
      <c r="B210" s="21">
        <f t="shared" si="52"/>
        <v>193</v>
      </c>
      <c r="C210" s="25">
        <v>40736</v>
      </c>
      <c r="D210" s="100">
        <v>27211160416</v>
      </c>
      <c r="E210" s="45">
        <f>IF(D210&gt;0,AVERAGE(D$199:$D210),0)</f>
        <v>27097960235.583332</v>
      </c>
      <c r="F210" s="47">
        <f t="shared" si="55"/>
        <v>603.4697750067769</v>
      </c>
      <c r="G210" s="22">
        <f t="shared" si="56"/>
        <v>10.64516129032258</v>
      </c>
      <c r="H210" s="46">
        <f t="shared" si="57"/>
        <v>75</v>
      </c>
      <c r="I210" s="48">
        <f t="shared" si="58"/>
        <v>0</v>
      </c>
      <c r="J210" s="22">
        <f t="shared" si="53"/>
        <v>689.1149362970995</v>
      </c>
      <c r="K210" s="29">
        <f t="shared" si="54"/>
        <v>0.0025430509540426485</v>
      </c>
      <c r="L210" s="32">
        <f t="shared" si="43"/>
        <v>0.9282135982255667</v>
      </c>
      <c r="M210" s="96">
        <v>0</v>
      </c>
      <c r="N210" s="111">
        <f t="shared" si="59"/>
        <v>-0.6017864017744333</v>
      </c>
      <c r="O210" s="45">
        <f>IF(D210&gt;0,AVERAGE(D$18:$D210),0)</f>
        <v>30536996928.481865</v>
      </c>
    </row>
    <row r="211" spans="2:15" ht="12.75">
      <c r="B211" s="21">
        <f t="shared" si="52"/>
        <v>194</v>
      </c>
      <c r="C211" s="25">
        <v>40737</v>
      </c>
      <c r="D211" s="100">
        <v>26364620773</v>
      </c>
      <c r="E211" s="45">
        <f>IF(D211&gt;0,AVERAGE(D$199:$D211),0)</f>
        <v>27041549507.692307</v>
      </c>
      <c r="F211" s="47">
        <f t="shared" si="55"/>
        <v>603.4697750067769</v>
      </c>
      <c r="G211" s="22">
        <f t="shared" si="56"/>
        <v>10.64516129032258</v>
      </c>
      <c r="H211" s="46">
        <f t="shared" si="57"/>
        <v>75</v>
      </c>
      <c r="I211" s="48">
        <f t="shared" si="58"/>
        <v>0</v>
      </c>
      <c r="J211" s="22">
        <f t="shared" si="53"/>
        <v>689.1149362970995</v>
      </c>
      <c r="K211" s="29">
        <f t="shared" si="54"/>
        <v>0.0025483559516479336</v>
      </c>
      <c r="L211" s="32">
        <f aca="true" t="shared" si="60" ref="L211:L274">+K211*365</f>
        <v>0.9301499223514957</v>
      </c>
      <c r="M211" s="96">
        <v>0</v>
      </c>
      <c r="N211" s="111">
        <f t="shared" si="59"/>
        <v>-0.5998500776485043</v>
      </c>
      <c r="O211" s="45">
        <f>IF(D211&gt;0,AVERAGE(D$18:$D211),0)</f>
        <v>30515489834.896908</v>
      </c>
    </row>
    <row r="212" spans="2:15" ht="12.75">
      <c r="B212" s="21">
        <f t="shared" si="52"/>
        <v>195</v>
      </c>
      <c r="C212" s="25">
        <v>40738</v>
      </c>
      <c r="D212" s="100">
        <v>26832223647</v>
      </c>
      <c r="E212" s="45">
        <f>IF(D212&gt;0,AVERAGE(D$199:$D212),0)</f>
        <v>27026597660.5</v>
      </c>
      <c r="F212" s="47">
        <f t="shared" si="55"/>
        <v>603.4697750067769</v>
      </c>
      <c r="G212" s="22">
        <f t="shared" si="56"/>
        <v>10.64516129032258</v>
      </c>
      <c r="H212" s="46">
        <f t="shared" si="57"/>
        <v>75</v>
      </c>
      <c r="I212" s="48">
        <f t="shared" si="58"/>
        <v>0</v>
      </c>
      <c r="J212" s="22">
        <f t="shared" si="53"/>
        <v>689.1149362970995</v>
      </c>
      <c r="K212" s="29">
        <f t="shared" si="54"/>
        <v>0.0025497657713100044</v>
      </c>
      <c r="L212" s="32">
        <f t="shared" si="60"/>
        <v>0.9306645065281516</v>
      </c>
      <c r="M212" s="96">
        <v>0</v>
      </c>
      <c r="N212" s="111">
        <f t="shared" si="59"/>
        <v>-0.5993354934718484</v>
      </c>
      <c r="O212" s="45">
        <f>IF(D212&gt;0,AVERAGE(D$18:$D212),0)</f>
        <v>30496601290.34359</v>
      </c>
    </row>
    <row r="213" spans="2:15" ht="12.75">
      <c r="B213" s="21">
        <f t="shared" si="52"/>
        <v>196</v>
      </c>
      <c r="C213" s="25">
        <v>40739</v>
      </c>
      <c r="D213" s="100">
        <v>26915721779</v>
      </c>
      <c r="E213" s="45">
        <f>IF(D213&gt;0,AVERAGE(D$199:$D213),0)</f>
        <v>27019205935.066666</v>
      </c>
      <c r="F213" s="47">
        <f t="shared" si="55"/>
        <v>603.4697750067769</v>
      </c>
      <c r="G213" s="22">
        <f t="shared" si="56"/>
        <v>10.64516129032258</v>
      </c>
      <c r="H213" s="46">
        <f t="shared" si="57"/>
        <v>75</v>
      </c>
      <c r="I213" s="48">
        <f t="shared" si="58"/>
        <v>0</v>
      </c>
      <c r="J213" s="22">
        <f t="shared" si="53"/>
        <v>689.1149362970995</v>
      </c>
      <c r="K213" s="29">
        <f t="shared" si="54"/>
        <v>0.0025504633184009937</v>
      </c>
      <c r="L213" s="32">
        <f t="shared" si="60"/>
        <v>0.9309191112163627</v>
      </c>
      <c r="M213" s="96">
        <v>0</v>
      </c>
      <c r="N213" s="111">
        <f t="shared" si="59"/>
        <v>-0.5990808887836373</v>
      </c>
      <c r="O213" s="45">
        <f>IF(D213&gt;0,AVERAGE(D$18:$D213),0)</f>
        <v>30478331496.918365</v>
      </c>
    </row>
    <row r="214" spans="2:15" ht="12.75">
      <c r="B214" s="21">
        <f t="shared" si="52"/>
        <v>197</v>
      </c>
      <c r="C214" s="25">
        <v>40740</v>
      </c>
      <c r="D214" s="100">
        <v>26919765883</v>
      </c>
      <c r="E214" s="45">
        <f>IF(D214&gt;0,AVERAGE(D$199:$D214),0)</f>
        <v>27012990931.8125</v>
      </c>
      <c r="F214" s="47">
        <f t="shared" si="55"/>
        <v>603.4697750067769</v>
      </c>
      <c r="G214" s="22">
        <f t="shared" si="56"/>
        <v>10.64516129032258</v>
      </c>
      <c r="H214" s="46">
        <f t="shared" si="57"/>
        <v>75</v>
      </c>
      <c r="I214" s="48">
        <f t="shared" si="58"/>
        <v>0</v>
      </c>
      <c r="J214" s="22">
        <f t="shared" si="53"/>
        <v>689.1149362970995</v>
      </c>
      <c r="K214" s="29">
        <f t="shared" si="54"/>
        <v>0.0025510501152449087</v>
      </c>
      <c r="L214" s="32">
        <f t="shared" si="60"/>
        <v>0.9311332920643917</v>
      </c>
      <c r="M214" s="96">
        <v>0</v>
      </c>
      <c r="N214" s="111">
        <f t="shared" si="59"/>
        <v>-0.5988667079356084</v>
      </c>
      <c r="O214" s="45">
        <f>IF(D214&gt;0,AVERAGE(D$18:$D214),0)</f>
        <v>30460267712.07614</v>
      </c>
    </row>
    <row r="215" spans="2:15" ht="12.75">
      <c r="B215" s="21">
        <f t="shared" si="52"/>
        <v>198</v>
      </c>
      <c r="C215" s="25">
        <v>40741</v>
      </c>
      <c r="D215" s="100">
        <v>26923897642</v>
      </c>
      <c r="E215" s="45">
        <f>IF(D215&gt;0,AVERAGE(D$199:$D215),0)</f>
        <v>27007750150.058823</v>
      </c>
      <c r="F215" s="47">
        <f t="shared" si="55"/>
        <v>603.4697750067769</v>
      </c>
      <c r="G215" s="22">
        <f t="shared" si="56"/>
        <v>10.64516129032258</v>
      </c>
      <c r="H215" s="46">
        <f t="shared" si="57"/>
        <v>75</v>
      </c>
      <c r="I215" s="48">
        <f t="shared" si="58"/>
        <v>0</v>
      </c>
      <c r="J215" s="22">
        <f t="shared" si="53"/>
        <v>689.1149362970995</v>
      </c>
      <c r="K215" s="29">
        <f t="shared" si="54"/>
        <v>0.002551545139703533</v>
      </c>
      <c r="L215" s="32">
        <f t="shared" si="60"/>
        <v>0.9313139759917896</v>
      </c>
      <c r="M215" s="96">
        <v>0</v>
      </c>
      <c r="N215" s="111">
        <f>+L215-$C$7</f>
        <v>-0.5986860240082105</v>
      </c>
      <c r="O215" s="45">
        <f>IF(D215&gt;0,AVERAGE(D$18:$D215),0)</f>
        <v>30442407257.17677</v>
      </c>
    </row>
    <row r="216" spans="2:15" ht="12.75">
      <c r="B216" s="21">
        <f t="shared" si="52"/>
        <v>199</v>
      </c>
      <c r="C216" s="25">
        <v>40742</v>
      </c>
      <c r="D216" s="100">
        <v>26968402219</v>
      </c>
      <c r="E216" s="45">
        <f>IF(D216&gt;0,AVERAGE(D$199:$D216),0)</f>
        <v>27005564153.88889</v>
      </c>
      <c r="F216" s="47">
        <f t="shared" si="55"/>
        <v>603.4697750067769</v>
      </c>
      <c r="G216" s="22">
        <f t="shared" si="56"/>
        <v>10.64516129032258</v>
      </c>
      <c r="H216" s="46">
        <f t="shared" si="57"/>
        <v>75</v>
      </c>
      <c r="I216" s="48">
        <f t="shared" si="58"/>
        <v>0</v>
      </c>
      <c r="J216" s="22">
        <f t="shared" si="53"/>
        <v>689.1149362970995</v>
      </c>
      <c r="K216" s="29">
        <f t="shared" si="54"/>
        <v>0.0025517516774329805</v>
      </c>
      <c r="L216" s="32">
        <f t="shared" si="60"/>
        <v>0.9313893622630379</v>
      </c>
      <c r="M216" s="96">
        <v>0</v>
      </c>
      <c r="N216" s="111">
        <f t="shared" si="59"/>
        <v>-0.5986106377369621</v>
      </c>
      <c r="O216" s="45">
        <f>IF(D216&gt;0,AVERAGE(D$18:$D216),0)</f>
        <v>30424949945.427135</v>
      </c>
    </row>
    <row r="217" spans="2:15" ht="12.75">
      <c r="B217" s="21">
        <f t="shared" si="52"/>
        <v>200</v>
      </c>
      <c r="C217" s="25">
        <v>40743</v>
      </c>
      <c r="D217" s="100">
        <v>28121724002</v>
      </c>
      <c r="E217" s="45">
        <f>IF(D217&gt;0,AVERAGE(D$199:$D217),0)</f>
        <v>27064309409.05263</v>
      </c>
      <c r="F217" s="47">
        <f t="shared" si="55"/>
        <v>603.4697750067769</v>
      </c>
      <c r="G217" s="22">
        <f t="shared" si="56"/>
        <v>10.64516129032258</v>
      </c>
      <c r="H217" s="46">
        <f t="shared" si="57"/>
        <v>75</v>
      </c>
      <c r="I217" s="48">
        <f t="shared" si="58"/>
        <v>0</v>
      </c>
      <c r="J217" s="22">
        <f t="shared" si="53"/>
        <v>689.1149362970995</v>
      </c>
      <c r="K217" s="29">
        <f t="shared" si="54"/>
        <v>0.002546212895669158</v>
      </c>
      <c r="L217" s="32">
        <f t="shared" si="60"/>
        <v>0.9293677069192428</v>
      </c>
      <c r="M217" s="96">
        <v>0</v>
      </c>
      <c r="N217" s="111">
        <f t="shared" si="59"/>
        <v>-0.6006322930807573</v>
      </c>
      <c r="O217" s="45">
        <f>IF(D217&gt;0,AVERAGE(D$18:$D217),0)</f>
        <v>30413433815.71</v>
      </c>
    </row>
    <row r="218" spans="2:15" ht="12.75">
      <c r="B218" s="21">
        <f t="shared" si="52"/>
        <v>201</v>
      </c>
      <c r="C218" s="25">
        <v>40744</v>
      </c>
      <c r="D218" s="100">
        <v>27946126272</v>
      </c>
      <c r="E218" s="45">
        <f>IF(D218&gt;0,AVERAGE(D$199:$D218),0)</f>
        <v>27108400252.2</v>
      </c>
      <c r="F218" s="47">
        <f t="shared" si="55"/>
        <v>603.4697750067769</v>
      </c>
      <c r="G218" s="22">
        <f t="shared" si="56"/>
        <v>10.64516129032258</v>
      </c>
      <c r="H218" s="46">
        <f t="shared" si="57"/>
        <v>75</v>
      </c>
      <c r="I218" s="48">
        <f t="shared" si="58"/>
        <v>0</v>
      </c>
      <c r="J218" s="22">
        <f t="shared" si="53"/>
        <v>689.1149362970995</v>
      </c>
      <c r="K218" s="29">
        <f t="shared" si="54"/>
        <v>0.002542071571490737</v>
      </c>
      <c r="L218" s="32">
        <f t="shared" si="60"/>
        <v>0.9278561235941191</v>
      </c>
      <c r="M218" s="96">
        <v>0</v>
      </c>
      <c r="N218" s="111">
        <f t="shared" si="59"/>
        <v>-0.602143876405881</v>
      </c>
      <c r="O218" s="45">
        <f>IF(D218&gt;0,AVERAGE(D$18:$D218),0)</f>
        <v>30401158653.800995</v>
      </c>
    </row>
    <row r="219" spans="2:15" ht="12.75">
      <c r="B219" s="21">
        <f t="shared" si="52"/>
        <v>202</v>
      </c>
      <c r="C219" s="25">
        <v>40745</v>
      </c>
      <c r="D219" s="100">
        <v>27495950074</v>
      </c>
      <c r="E219" s="45">
        <f>IF(D219&gt;0,AVERAGE(D$199:$D219),0)</f>
        <v>27126855005.61905</v>
      </c>
      <c r="F219" s="47">
        <f t="shared" si="55"/>
        <v>603.4697750067769</v>
      </c>
      <c r="G219" s="22">
        <f t="shared" si="56"/>
        <v>10.64516129032258</v>
      </c>
      <c r="H219" s="46">
        <f t="shared" si="57"/>
        <v>75</v>
      </c>
      <c r="I219" s="48">
        <f t="shared" si="58"/>
        <v>0</v>
      </c>
      <c r="J219" s="22">
        <f t="shared" si="53"/>
        <v>689.1149362970995</v>
      </c>
      <c r="K219" s="29">
        <f t="shared" si="54"/>
        <v>0.0025403421670309972</v>
      </c>
      <c r="L219" s="32">
        <f t="shared" si="60"/>
        <v>0.927224890966314</v>
      </c>
      <c r="M219" s="96">
        <v>0</v>
      </c>
      <c r="N219" s="111">
        <f t="shared" si="59"/>
        <v>-0.602775109033686</v>
      </c>
      <c r="O219" s="45">
        <f>IF(D219&gt;0,AVERAGE(D$18:$D219),0)</f>
        <v>30386776433.10891</v>
      </c>
    </row>
    <row r="220" spans="2:15" ht="12.75">
      <c r="B220" s="21">
        <f t="shared" si="52"/>
        <v>203</v>
      </c>
      <c r="C220" s="25">
        <v>40746</v>
      </c>
      <c r="D220" s="100">
        <v>26417122897</v>
      </c>
      <c r="E220" s="45">
        <f>IF(D220&gt;0,AVERAGE(D$199:$D220),0)</f>
        <v>27094594455.227272</v>
      </c>
      <c r="F220" s="47">
        <f t="shared" si="55"/>
        <v>603.4697750067769</v>
      </c>
      <c r="G220" s="22">
        <f t="shared" si="56"/>
        <v>10.64516129032258</v>
      </c>
      <c r="H220" s="46">
        <f t="shared" si="57"/>
        <v>75</v>
      </c>
      <c r="I220" s="48">
        <f t="shared" si="58"/>
        <v>0</v>
      </c>
      <c r="J220" s="22">
        <f t="shared" si="53"/>
        <v>689.1149362970995</v>
      </c>
      <c r="K220" s="29">
        <f t="shared" si="54"/>
        <v>0.0025433668602637114</v>
      </c>
      <c r="L220" s="32">
        <f t="shared" si="60"/>
        <v>0.9283289039962547</v>
      </c>
      <c r="M220" s="96">
        <v>0</v>
      </c>
      <c r="N220" s="111">
        <f t="shared" si="59"/>
        <v>-0.6016710960037454</v>
      </c>
      <c r="O220" s="45">
        <f>IF(D220&gt;0,AVERAGE(D$18:$D220),0)</f>
        <v>30367221489.58128</v>
      </c>
    </row>
    <row r="221" spans="2:15" ht="12.75">
      <c r="B221" s="21">
        <f t="shared" si="52"/>
        <v>204</v>
      </c>
      <c r="C221" s="25">
        <v>40747</v>
      </c>
      <c r="D221" s="100">
        <v>26421174137</v>
      </c>
      <c r="E221" s="45">
        <f>IF(D221&gt;0,AVERAGE(D$199:$D221),0)</f>
        <v>27065315310.95652</v>
      </c>
      <c r="F221" s="47">
        <f t="shared" si="55"/>
        <v>603.4697750067769</v>
      </c>
      <c r="G221" s="22">
        <f t="shared" si="56"/>
        <v>10.64516129032258</v>
      </c>
      <c r="H221" s="46">
        <f t="shared" si="57"/>
        <v>75</v>
      </c>
      <c r="I221" s="48">
        <f t="shared" si="58"/>
        <v>0</v>
      </c>
      <c r="J221" s="22">
        <f t="shared" si="53"/>
        <v>689.1149362970995</v>
      </c>
      <c r="K221" s="29">
        <f t="shared" si="54"/>
        <v>0.0025461182638361265</v>
      </c>
      <c r="L221" s="32">
        <f t="shared" si="60"/>
        <v>0.9293331663001861</v>
      </c>
      <c r="M221" s="96">
        <v>0</v>
      </c>
      <c r="N221" s="111">
        <f t="shared" si="59"/>
        <v>-0.6006668336998139</v>
      </c>
      <c r="O221" s="45">
        <f>IF(D221&gt;0,AVERAGE(D$18:$D221),0)</f>
        <v>30347878120.205883</v>
      </c>
    </row>
    <row r="222" spans="2:15" ht="12.75">
      <c r="B222" s="21">
        <f t="shared" si="52"/>
        <v>205</v>
      </c>
      <c r="C222" s="25">
        <v>40748</v>
      </c>
      <c r="D222" s="100">
        <v>26425338775</v>
      </c>
      <c r="E222" s="45">
        <f>IF(D222&gt;0,AVERAGE(D$199:$D222),0)</f>
        <v>27038649621.958332</v>
      </c>
      <c r="F222" s="47">
        <f t="shared" si="55"/>
        <v>603.4697750067769</v>
      </c>
      <c r="G222" s="22">
        <f t="shared" si="56"/>
        <v>10.64516129032258</v>
      </c>
      <c r="H222" s="46">
        <f t="shared" si="57"/>
        <v>75</v>
      </c>
      <c r="I222" s="48">
        <f t="shared" si="58"/>
        <v>0</v>
      </c>
      <c r="J222" s="22">
        <f t="shared" si="53"/>
        <v>689.1149362970995</v>
      </c>
      <c r="K222" s="29">
        <f t="shared" si="54"/>
        <v>0.0025486292619342314</v>
      </c>
      <c r="L222" s="32">
        <f t="shared" si="60"/>
        <v>0.9302496806059944</v>
      </c>
      <c r="M222" s="96">
        <v>0</v>
      </c>
      <c r="N222" s="111">
        <f t="shared" si="59"/>
        <v>-0.5997503193940056</v>
      </c>
      <c r="O222" s="45">
        <f>IF(D222&gt;0,AVERAGE(D$18:$D222),0)</f>
        <v>30328743781.936584</v>
      </c>
    </row>
    <row r="223" spans="2:15" ht="12.75">
      <c r="B223" s="21">
        <f t="shared" si="52"/>
        <v>206</v>
      </c>
      <c r="C223" s="25">
        <v>40749</v>
      </c>
      <c r="D223" s="100">
        <v>26480270624</v>
      </c>
      <c r="E223" s="45">
        <f>IF(D223&gt;0,AVERAGE(D$199:$D223),0)</f>
        <v>27016314462.04</v>
      </c>
      <c r="F223" s="47">
        <f t="shared" si="55"/>
        <v>603.4697750067769</v>
      </c>
      <c r="G223" s="22">
        <f t="shared" si="56"/>
        <v>10.64516129032258</v>
      </c>
      <c r="H223" s="46">
        <f t="shared" si="57"/>
        <v>75</v>
      </c>
      <c r="I223" s="48">
        <f t="shared" si="58"/>
        <v>0</v>
      </c>
      <c r="J223" s="22">
        <f t="shared" si="53"/>
        <v>689.1149362970995</v>
      </c>
      <c r="K223" s="29">
        <f t="shared" si="54"/>
        <v>0.0025507362866439794</v>
      </c>
      <c r="L223" s="32">
        <f t="shared" si="60"/>
        <v>0.9310187446250525</v>
      </c>
      <c r="M223" s="96">
        <v>0</v>
      </c>
      <c r="N223" s="111">
        <f t="shared" si="59"/>
        <v>-0.5989812553749475</v>
      </c>
      <c r="O223" s="45">
        <f>IF(D223&gt;0,AVERAGE(D$18:$D223),0)</f>
        <v>30310061873.402912</v>
      </c>
    </row>
    <row r="224" spans="2:15" ht="12.75">
      <c r="B224" s="21">
        <f t="shared" si="52"/>
        <v>207</v>
      </c>
      <c r="C224" s="25">
        <v>40750</v>
      </c>
      <c r="D224" s="100">
        <v>26392175209</v>
      </c>
      <c r="E224" s="45">
        <f>IF(D224&gt;0,AVERAGE(D$199:$D224),0)</f>
        <v>26992309106.153847</v>
      </c>
      <c r="F224" s="47">
        <f t="shared" si="55"/>
        <v>603.4697750067769</v>
      </c>
      <c r="G224" s="22">
        <f t="shared" si="56"/>
        <v>10.64516129032258</v>
      </c>
      <c r="H224" s="46">
        <f t="shared" si="57"/>
        <v>75</v>
      </c>
      <c r="I224" s="48">
        <f t="shared" si="58"/>
        <v>0</v>
      </c>
      <c r="J224" s="22">
        <f t="shared" si="53"/>
        <v>689.1149362970995</v>
      </c>
      <c r="K224" s="29">
        <f t="shared" si="54"/>
        <v>0.0025530047599373095</v>
      </c>
      <c r="L224" s="32">
        <f t="shared" si="60"/>
        <v>0.931846737377118</v>
      </c>
      <c r="M224" s="96">
        <v>0</v>
      </c>
      <c r="N224" s="111">
        <f t="shared" si="59"/>
        <v>-0.598153262622882</v>
      </c>
      <c r="O224" s="45">
        <f>IF(D224&gt;0,AVERAGE(D$18:$D224),0)</f>
        <v>30291134884.68599</v>
      </c>
    </row>
    <row r="225" spans="2:15" ht="12.75">
      <c r="B225" s="21">
        <f t="shared" si="52"/>
        <v>208</v>
      </c>
      <c r="C225" s="25">
        <v>40751</v>
      </c>
      <c r="D225" s="100">
        <v>26930290320</v>
      </c>
      <c r="E225" s="45">
        <f>IF(D225&gt;0,AVERAGE(D$199:$D225),0)</f>
        <v>26990012114.074074</v>
      </c>
      <c r="F225" s="47">
        <f t="shared" si="55"/>
        <v>603.4697750067769</v>
      </c>
      <c r="G225" s="22">
        <f t="shared" si="56"/>
        <v>10.64516129032258</v>
      </c>
      <c r="H225" s="46">
        <f t="shared" si="57"/>
        <v>75</v>
      </c>
      <c r="I225" s="48">
        <f t="shared" si="58"/>
        <v>0</v>
      </c>
      <c r="J225" s="22">
        <f t="shared" si="53"/>
        <v>689.1149362970995</v>
      </c>
      <c r="K225" s="29">
        <f t="shared" si="54"/>
        <v>0.0025532220340788846</v>
      </c>
      <c r="L225" s="32">
        <f t="shared" si="60"/>
        <v>0.9319260424387928</v>
      </c>
      <c r="M225" s="96">
        <v>0</v>
      </c>
      <c r="N225" s="111">
        <f t="shared" si="59"/>
        <v>-0.5980739575612072</v>
      </c>
      <c r="O225" s="45">
        <f>IF(D225&gt;0,AVERAGE(D$18:$D225),0)</f>
        <v>30274976978.125</v>
      </c>
    </row>
    <row r="226" spans="2:15" ht="12.75">
      <c r="B226" s="21">
        <f t="shared" si="52"/>
        <v>209</v>
      </c>
      <c r="C226" s="25">
        <v>40752</v>
      </c>
      <c r="D226" s="100">
        <v>27063195549</v>
      </c>
      <c r="E226" s="45">
        <f>IF(D226&gt;0,AVERAGE(D$199:$D226),0)</f>
        <v>26992625808.17857</v>
      </c>
      <c r="F226" s="47">
        <f t="shared" si="55"/>
        <v>603.4697750067769</v>
      </c>
      <c r="G226" s="22">
        <f t="shared" si="56"/>
        <v>10.64516129032258</v>
      </c>
      <c r="H226" s="46">
        <f t="shared" si="57"/>
        <v>75</v>
      </c>
      <c r="I226" s="48">
        <f t="shared" si="58"/>
        <v>0</v>
      </c>
      <c r="J226" s="22">
        <f t="shared" si="53"/>
        <v>689.1149362970995</v>
      </c>
      <c r="K226" s="29">
        <f t="shared" si="54"/>
        <v>0.002552974805764553</v>
      </c>
      <c r="L226" s="32">
        <f t="shared" si="60"/>
        <v>0.9318358041040619</v>
      </c>
      <c r="M226" s="96">
        <v>0</v>
      </c>
      <c r="N226" s="111">
        <f t="shared" si="59"/>
        <v>-0.5981641958959382</v>
      </c>
      <c r="O226" s="45">
        <f>IF(D226&gt;0,AVERAGE(D$18:$D226),0)</f>
        <v>30259609602.866028</v>
      </c>
    </row>
    <row r="227" spans="2:15" ht="12.75">
      <c r="B227" s="21">
        <f t="shared" si="52"/>
        <v>210</v>
      </c>
      <c r="C227" s="25">
        <v>40753</v>
      </c>
      <c r="D227" s="100">
        <v>27060931358</v>
      </c>
      <c r="E227" s="45">
        <f>IF(D227&gt;0,AVERAGE(D$199:$D227),0)</f>
        <v>26994981171.96552</v>
      </c>
      <c r="F227" s="47">
        <f t="shared" si="55"/>
        <v>603.4697750067769</v>
      </c>
      <c r="G227" s="22">
        <f t="shared" si="56"/>
        <v>10.64516129032258</v>
      </c>
      <c r="H227" s="46">
        <f t="shared" si="57"/>
        <v>75.39129696426343</v>
      </c>
      <c r="I227" s="48">
        <f t="shared" si="58"/>
        <v>0</v>
      </c>
      <c r="J227" s="22">
        <f t="shared" si="53"/>
        <v>689.5062332613629</v>
      </c>
      <c r="K227" s="29">
        <f t="shared" si="54"/>
        <v>0.002554201571281036</v>
      </c>
      <c r="L227" s="32">
        <f t="shared" si="60"/>
        <v>0.9322835735175781</v>
      </c>
      <c r="M227" s="96">
        <v>0.39129696426343125</v>
      </c>
      <c r="N227" s="111">
        <f t="shared" si="59"/>
        <v>-0.597716426482422</v>
      </c>
      <c r="O227" s="45">
        <f>IF(D227&gt;0,AVERAGE(D$18:$D227),0)</f>
        <v>30244377801.7</v>
      </c>
    </row>
    <row r="228" spans="2:15" ht="12.75">
      <c r="B228" s="21">
        <f t="shared" si="52"/>
        <v>211</v>
      </c>
      <c r="C228" s="25">
        <v>40754</v>
      </c>
      <c r="D228" s="100">
        <v>27064673386</v>
      </c>
      <c r="E228" s="45">
        <f>IF(D228&gt;0,AVERAGE(D$199:$D228),0)</f>
        <v>26997304245.766666</v>
      </c>
      <c r="F228" s="47">
        <f t="shared" si="55"/>
        <v>603.4697750067769</v>
      </c>
      <c r="G228" s="22">
        <f t="shared" si="56"/>
        <v>10.64516129032258</v>
      </c>
      <c r="H228" s="46">
        <f t="shared" si="57"/>
        <v>75.39135838872586</v>
      </c>
      <c r="I228" s="48">
        <f t="shared" si="58"/>
        <v>0</v>
      </c>
      <c r="J228" s="22">
        <f t="shared" si="53"/>
        <v>689.5062946858253</v>
      </c>
      <c r="K228" s="29">
        <f t="shared" si="54"/>
        <v>0.0025539820139410543</v>
      </c>
      <c r="L228" s="32">
        <f t="shared" si="60"/>
        <v>0.9322034350884848</v>
      </c>
      <c r="M228" s="96">
        <v>0.3913583887258655</v>
      </c>
      <c r="N228" s="111">
        <f t="shared" si="59"/>
        <v>-0.5977965649115152</v>
      </c>
      <c r="O228" s="45">
        <f>IF(D228&gt;0,AVERAGE(D$18:$D228),0)</f>
        <v>30229308112.526066</v>
      </c>
    </row>
    <row r="229" spans="2:15" ht="12.75">
      <c r="B229" s="21">
        <f t="shared" si="52"/>
        <v>212</v>
      </c>
      <c r="C229" s="25">
        <v>40755</v>
      </c>
      <c r="D229" s="100">
        <v>27067157535</v>
      </c>
      <c r="E229" s="45">
        <f>IF(D229&gt;0,AVERAGE(D$199:$D229),0)</f>
        <v>26999557577.677418</v>
      </c>
      <c r="F229" s="47">
        <f t="shared" si="55"/>
        <v>603.4697750067769</v>
      </c>
      <c r="G229" s="22">
        <f t="shared" si="56"/>
        <v>10.64516129032258</v>
      </c>
      <c r="H229" s="46">
        <f t="shared" si="57"/>
        <v>75.68837368912483</v>
      </c>
      <c r="I229" s="48">
        <f t="shared" si="58"/>
        <v>0</v>
      </c>
      <c r="J229" s="22">
        <f t="shared" si="53"/>
        <v>689.8033099862243</v>
      </c>
      <c r="K229" s="29">
        <f t="shared" si="54"/>
        <v>0.0025548689381359978</v>
      </c>
      <c r="L229" s="32">
        <f t="shared" si="60"/>
        <v>0.9325271624196392</v>
      </c>
      <c r="M229" s="96">
        <v>0.6883736891248368</v>
      </c>
      <c r="N229" s="111">
        <f t="shared" si="59"/>
        <v>-0.5974728375803608</v>
      </c>
      <c r="O229" s="45">
        <f>IF(D229&gt;0,AVERAGE(D$18:$D229),0)</f>
        <v>30214392307.915092</v>
      </c>
    </row>
    <row r="230" spans="2:15" ht="12.75">
      <c r="B230" s="21">
        <f t="shared" si="52"/>
        <v>213</v>
      </c>
      <c r="C230" s="89">
        <v>40756</v>
      </c>
      <c r="D230" s="100">
        <v>26096450225</v>
      </c>
      <c r="E230" s="45">
        <f>IF(D230&gt;0,AVERAGE(D$199:$D230),0)</f>
        <v>26971335472.90625</v>
      </c>
      <c r="F230" s="47">
        <f>+$K$10/31</f>
        <v>574.4375169422608</v>
      </c>
      <c r="G230" s="22">
        <f>+$G$10/31</f>
        <v>10.64516129032258</v>
      </c>
      <c r="H230" s="46">
        <f>+$H$10/31+M230</f>
        <v>67.51612903225806</v>
      </c>
      <c r="I230" s="48">
        <f>+$I$10/31</f>
        <v>0</v>
      </c>
      <c r="J230" s="22">
        <f t="shared" si="53"/>
        <v>652.5988072648414</v>
      </c>
      <c r="K230" s="29">
        <f t="shared" si="54"/>
        <v>0.0024196013872594562</v>
      </c>
      <c r="L230" s="32">
        <f t="shared" si="60"/>
        <v>0.8831545063497015</v>
      </c>
      <c r="M230" s="96">
        <v>0</v>
      </c>
      <c r="N230" s="111">
        <f t="shared" si="59"/>
        <v>-0.6468454936502985</v>
      </c>
      <c r="O230" s="45">
        <f>IF(D230&gt;0,AVERAGE(D$18:$D230),0)</f>
        <v>30195059246.492958</v>
      </c>
    </row>
    <row r="231" spans="2:15" ht="12.75">
      <c r="B231" s="21">
        <f t="shared" si="52"/>
        <v>214</v>
      </c>
      <c r="C231" s="25">
        <v>40757</v>
      </c>
      <c r="D231" s="100">
        <v>26449397696</v>
      </c>
      <c r="E231" s="45">
        <f>IF(D231&gt;0,AVERAGE(D$199:$D231),0)</f>
        <v>26955519176.636364</v>
      </c>
      <c r="F231" s="47">
        <f aca="true" t="shared" si="61" ref="F231:F260">+$K$10/31</f>
        <v>574.4375169422608</v>
      </c>
      <c r="G231" s="22">
        <f aca="true" t="shared" si="62" ref="G231:G260">+$G$10/31</f>
        <v>10.64516129032258</v>
      </c>
      <c r="H231" s="46">
        <f aca="true" t="shared" si="63" ref="H231:H260">+$H$10/31+M231</f>
        <v>67.51612903225806</v>
      </c>
      <c r="I231" s="48">
        <f aca="true" t="shared" si="64" ref="I231:I260">+$I$10/31</f>
        <v>0</v>
      </c>
      <c r="J231" s="22">
        <f t="shared" si="53"/>
        <v>652.5988072648414</v>
      </c>
      <c r="K231" s="29">
        <f t="shared" si="54"/>
        <v>0.002421021101424305</v>
      </c>
      <c r="L231" s="32">
        <f t="shared" si="60"/>
        <v>0.8836727020198712</v>
      </c>
      <c r="M231" s="96">
        <v>0</v>
      </c>
      <c r="N231" s="111">
        <f t="shared" si="59"/>
        <v>-0.6463272979801288</v>
      </c>
      <c r="O231" s="45">
        <f>IF(D231&gt;0,AVERAGE(D$18:$D231),0)</f>
        <v>30177556155.135513</v>
      </c>
    </row>
    <row r="232" spans="2:15" ht="12.75">
      <c r="B232" s="21">
        <f t="shared" si="52"/>
        <v>215</v>
      </c>
      <c r="C232" s="25">
        <v>40758</v>
      </c>
      <c r="D232" s="100">
        <v>26746812504</v>
      </c>
      <c r="E232" s="45">
        <f>IF(D232&gt;0,AVERAGE(D$199:$D232),0)</f>
        <v>26949380745.088234</v>
      </c>
      <c r="F232" s="47">
        <f t="shared" si="61"/>
        <v>574.4375169422608</v>
      </c>
      <c r="G232" s="22">
        <f t="shared" si="62"/>
        <v>10.64516129032258</v>
      </c>
      <c r="H232" s="46">
        <f t="shared" si="63"/>
        <v>67.51612903225806</v>
      </c>
      <c r="I232" s="48">
        <f t="shared" si="64"/>
        <v>0</v>
      </c>
      <c r="J232" s="22">
        <f t="shared" si="53"/>
        <v>652.5988072648414</v>
      </c>
      <c r="K232" s="29">
        <f t="shared" si="54"/>
        <v>0.0024215725527711182</v>
      </c>
      <c r="L232" s="32">
        <f t="shared" si="60"/>
        <v>0.8838739817614581</v>
      </c>
      <c r="M232" s="96">
        <v>0</v>
      </c>
      <c r="N232" s="111">
        <f t="shared" si="59"/>
        <v>-0.6461260182385419</v>
      </c>
      <c r="O232" s="45">
        <f>IF(D232&gt;0,AVERAGE(D$18:$D232),0)</f>
        <v>30161599207.92093</v>
      </c>
    </row>
    <row r="233" spans="2:15" ht="12.75">
      <c r="B233" s="21">
        <f t="shared" si="52"/>
        <v>216</v>
      </c>
      <c r="C233" s="25">
        <v>40759</v>
      </c>
      <c r="D233" s="100">
        <v>26531802661</v>
      </c>
      <c r="E233" s="45">
        <f>IF(D233&gt;0,AVERAGE(D$199:$D233),0)</f>
        <v>26937449942.685715</v>
      </c>
      <c r="F233" s="47">
        <f t="shared" si="61"/>
        <v>574.4375169422608</v>
      </c>
      <c r="G233" s="22">
        <f t="shared" si="62"/>
        <v>10.64516129032258</v>
      </c>
      <c r="H233" s="46">
        <f t="shared" si="63"/>
        <v>67.51612903225806</v>
      </c>
      <c r="I233" s="48">
        <f t="shared" si="64"/>
        <v>0</v>
      </c>
      <c r="J233" s="22">
        <f t="shared" si="53"/>
        <v>652.5988072648414</v>
      </c>
      <c r="K233" s="29">
        <f t="shared" si="54"/>
        <v>0.002422645085757424</v>
      </c>
      <c r="L233" s="32">
        <f t="shared" si="60"/>
        <v>0.8842654563014597</v>
      </c>
      <c r="M233" s="96">
        <v>0</v>
      </c>
      <c r="N233" s="111">
        <f t="shared" si="59"/>
        <v>-0.6457345436985403</v>
      </c>
      <c r="O233" s="45">
        <f>IF(D233&gt;0,AVERAGE(D$18:$D233),0)</f>
        <v>30144794594.27778</v>
      </c>
    </row>
    <row r="234" spans="2:15" ht="12.75">
      <c r="B234" s="21">
        <f t="shared" si="52"/>
        <v>217</v>
      </c>
      <c r="C234" s="25">
        <v>40760</v>
      </c>
      <c r="D234" s="100">
        <v>26731782356</v>
      </c>
      <c r="E234" s="45">
        <f>IF(D234&gt;0,AVERAGE(D$199:$D234),0)</f>
        <v>26931736954.166668</v>
      </c>
      <c r="F234" s="47">
        <f t="shared" si="61"/>
        <v>574.4375169422608</v>
      </c>
      <c r="G234" s="22">
        <f t="shared" si="62"/>
        <v>10.64516129032258</v>
      </c>
      <c r="H234" s="46">
        <f t="shared" si="63"/>
        <v>67.51612903225806</v>
      </c>
      <c r="I234" s="48">
        <f t="shared" si="64"/>
        <v>0</v>
      </c>
      <c r="J234" s="22">
        <f t="shared" si="53"/>
        <v>652.5988072648414</v>
      </c>
      <c r="K234" s="29">
        <f t="shared" si="54"/>
        <v>0.0024231589977856084</v>
      </c>
      <c r="L234" s="32">
        <f t="shared" si="60"/>
        <v>0.884453034191747</v>
      </c>
      <c r="M234" s="96">
        <v>0</v>
      </c>
      <c r="N234" s="111">
        <f t="shared" si="59"/>
        <v>-0.645546965808253</v>
      </c>
      <c r="O234" s="45">
        <f>IF(D234&gt;0,AVERAGE(D$18:$D234),0)</f>
        <v>30129066427.281105</v>
      </c>
    </row>
    <row r="235" spans="2:15" ht="12.75">
      <c r="B235" s="21">
        <f t="shared" si="52"/>
        <v>218</v>
      </c>
      <c r="C235" s="25">
        <v>40761</v>
      </c>
      <c r="D235" s="100">
        <v>26735695261</v>
      </c>
      <c r="E235" s="45">
        <f>IF(D235&gt;0,AVERAGE(D$199:$D235),0)</f>
        <v>26926438530.027027</v>
      </c>
      <c r="F235" s="47">
        <f t="shared" si="61"/>
        <v>574.4375169422608</v>
      </c>
      <c r="G235" s="22">
        <f t="shared" si="62"/>
        <v>10.64516129032258</v>
      </c>
      <c r="H235" s="46">
        <f t="shared" si="63"/>
        <v>67.51612903225806</v>
      </c>
      <c r="I235" s="48">
        <f t="shared" si="64"/>
        <v>0</v>
      </c>
      <c r="J235" s="22">
        <f t="shared" si="53"/>
        <v>652.5988072648414</v>
      </c>
      <c r="K235" s="29">
        <f t="shared" si="54"/>
        <v>0.0024236358125754196</v>
      </c>
      <c r="L235" s="32">
        <f t="shared" si="60"/>
        <v>0.8846270715900282</v>
      </c>
      <c r="M235" s="96">
        <v>0</v>
      </c>
      <c r="N235" s="111">
        <f t="shared" si="59"/>
        <v>-0.6453729284099718</v>
      </c>
      <c r="O235" s="45">
        <f>IF(D235&gt;0,AVERAGE(D$18:$D235),0)</f>
        <v>30113500504.5</v>
      </c>
    </row>
    <row r="236" spans="2:15" ht="12.75">
      <c r="B236" s="21">
        <f t="shared" si="52"/>
        <v>219</v>
      </c>
      <c r="C236" s="25">
        <v>40762</v>
      </c>
      <c r="D236" s="100">
        <v>26739684417</v>
      </c>
      <c r="E236" s="45">
        <f>IF(D236&gt;0,AVERAGE(D$199:$D236),0)</f>
        <v>26921523948.105263</v>
      </c>
      <c r="F236" s="47">
        <f t="shared" si="61"/>
        <v>574.4375169422608</v>
      </c>
      <c r="G236" s="22">
        <f t="shared" si="62"/>
        <v>10.64516129032258</v>
      </c>
      <c r="H236" s="46">
        <f t="shared" si="63"/>
        <v>67.51612903225806</v>
      </c>
      <c r="I236" s="48">
        <f t="shared" si="64"/>
        <v>0</v>
      </c>
      <c r="J236" s="22">
        <f t="shared" si="53"/>
        <v>652.5988072648414</v>
      </c>
      <c r="K236" s="29">
        <f t="shared" si="54"/>
        <v>0.0024240782524897566</v>
      </c>
      <c r="L236" s="32">
        <f t="shared" si="60"/>
        <v>0.8847885621587611</v>
      </c>
      <c r="M236" s="96">
        <v>0</v>
      </c>
      <c r="N236" s="111">
        <f t="shared" si="59"/>
        <v>-0.6452114378412389</v>
      </c>
      <c r="O236" s="45">
        <f>IF(D236&gt;0,AVERAGE(D$18:$D236),0)</f>
        <v>30098094951.589043</v>
      </c>
    </row>
    <row r="237" spans="2:15" ht="12.75">
      <c r="B237" s="21">
        <f t="shared" si="52"/>
        <v>220</v>
      </c>
      <c r="C237" s="25">
        <v>40763</v>
      </c>
      <c r="D237" s="100">
        <v>27731730408</v>
      </c>
      <c r="E237" s="45">
        <f>IF(D237&gt;0,AVERAGE(D$199:$D237),0)</f>
        <v>26942298472.71795</v>
      </c>
      <c r="F237" s="47">
        <f t="shared" si="61"/>
        <v>574.4375169422608</v>
      </c>
      <c r="G237" s="22">
        <f t="shared" si="62"/>
        <v>10.64516129032258</v>
      </c>
      <c r="H237" s="46">
        <f t="shared" si="63"/>
        <v>67.51612903225806</v>
      </c>
      <c r="I237" s="48">
        <f t="shared" si="64"/>
        <v>0</v>
      </c>
      <c r="J237" s="22">
        <f t="shared" si="53"/>
        <v>652.5988072648414</v>
      </c>
      <c r="K237" s="29">
        <f t="shared" si="54"/>
        <v>0.0024222091070873917</v>
      </c>
      <c r="L237" s="32">
        <f t="shared" si="60"/>
        <v>0.8841063240868979</v>
      </c>
      <c r="M237" s="96">
        <v>0</v>
      </c>
      <c r="N237" s="111">
        <f t="shared" si="59"/>
        <v>-0.6458936759131021</v>
      </c>
      <c r="O237" s="45">
        <f>IF(D237&gt;0,AVERAGE(D$18:$D237),0)</f>
        <v>30087338749.118183</v>
      </c>
    </row>
    <row r="238" spans="2:15" ht="12.75">
      <c r="B238" s="21">
        <f t="shared" si="52"/>
        <v>221</v>
      </c>
      <c r="C238" s="25">
        <v>40764</v>
      </c>
      <c r="D238" s="100">
        <v>28308092355</v>
      </c>
      <c r="E238" s="45">
        <f>IF(D238&gt;0,AVERAGE(D$199:$D238),0)</f>
        <v>26976443319.775</v>
      </c>
      <c r="F238" s="47">
        <f t="shared" si="61"/>
        <v>574.4375169422608</v>
      </c>
      <c r="G238" s="22">
        <f t="shared" si="62"/>
        <v>10.64516129032258</v>
      </c>
      <c r="H238" s="46">
        <f t="shared" si="63"/>
        <v>67.51612903225806</v>
      </c>
      <c r="I238" s="48">
        <f t="shared" si="64"/>
        <v>0</v>
      </c>
      <c r="J238" s="22">
        <f t="shared" si="53"/>
        <v>652.5988072648414</v>
      </c>
      <c r="K238" s="29">
        <f t="shared" si="54"/>
        <v>0.002419143248533641</v>
      </c>
      <c r="L238" s="32">
        <f t="shared" si="60"/>
        <v>0.882987285714779</v>
      </c>
      <c r="M238" s="96">
        <v>0</v>
      </c>
      <c r="N238" s="111">
        <f t="shared" si="59"/>
        <v>-0.647012714285221</v>
      </c>
      <c r="O238" s="45">
        <f>IF(D238&gt;0,AVERAGE(D$18:$D238),0)</f>
        <v>30079287860.457012</v>
      </c>
    </row>
    <row r="239" spans="2:15" ht="12.75">
      <c r="B239" s="21">
        <f t="shared" si="52"/>
        <v>222</v>
      </c>
      <c r="C239" s="25">
        <v>40765</v>
      </c>
      <c r="D239" s="100">
        <v>28979127806</v>
      </c>
      <c r="E239" s="45">
        <f>IF(D239&gt;0,AVERAGE(D$199:$D239),0)</f>
        <v>27025289282.853657</v>
      </c>
      <c r="F239" s="47">
        <f t="shared" si="61"/>
        <v>574.4375169422608</v>
      </c>
      <c r="G239" s="22">
        <f t="shared" si="62"/>
        <v>10.64516129032258</v>
      </c>
      <c r="H239" s="46">
        <f t="shared" si="63"/>
        <v>67.51612903225806</v>
      </c>
      <c r="I239" s="48">
        <f t="shared" si="64"/>
        <v>0</v>
      </c>
      <c r="J239" s="22">
        <f t="shared" si="53"/>
        <v>652.5988072648414</v>
      </c>
      <c r="K239" s="29">
        <f t="shared" si="54"/>
        <v>0.0024147708482768634</v>
      </c>
      <c r="L239" s="32">
        <f t="shared" si="60"/>
        <v>0.8813913596210551</v>
      </c>
      <c r="M239" s="96">
        <v>0</v>
      </c>
      <c r="N239" s="111">
        <f t="shared" si="59"/>
        <v>-0.648608640378945</v>
      </c>
      <c r="O239" s="45">
        <f>IF(D239&gt;0,AVERAGE(D$18:$D239),0)</f>
        <v>30074332184.536037</v>
      </c>
    </row>
    <row r="240" spans="2:15" ht="12.75">
      <c r="B240" s="21">
        <f t="shared" si="52"/>
        <v>223</v>
      </c>
      <c r="C240" s="25">
        <v>40766</v>
      </c>
      <c r="D240" s="100">
        <v>30032692479</v>
      </c>
      <c r="E240" s="45">
        <f>IF(D240&gt;0,AVERAGE(D$199:$D240),0)</f>
        <v>27096894120.857143</v>
      </c>
      <c r="F240" s="47">
        <f t="shared" si="61"/>
        <v>574.4375169422608</v>
      </c>
      <c r="G240" s="22">
        <f t="shared" si="62"/>
        <v>10.64516129032258</v>
      </c>
      <c r="H240" s="46">
        <f t="shared" si="63"/>
        <v>67.51612903225806</v>
      </c>
      <c r="I240" s="48">
        <f t="shared" si="64"/>
        <v>0</v>
      </c>
      <c r="J240" s="22">
        <f t="shared" si="53"/>
        <v>652.5988072648414</v>
      </c>
      <c r="K240" s="29">
        <f t="shared" si="54"/>
        <v>0.0024083897008791134</v>
      </c>
      <c r="L240" s="32">
        <f t="shared" si="60"/>
        <v>0.8790622408208764</v>
      </c>
      <c r="M240" s="96">
        <v>0</v>
      </c>
      <c r="N240" s="111">
        <f t="shared" si="59"/>
        <v>-0.6509377591791237</v>
      </c>
      <c r="O240" s="45">
        <f>IF(D240&gt;0,AVERAGE(D$18:$D240),0)</f>
        <v>30074145459.3991</v>
      </c>
    </row>
    <row r="241" spans="2:15" ht="12.75">
      <c r="B241" s="21">
        <f t="shared" si="52"/>
        <v>224</v>
      </c>
      <c r="C241" s="25">
        <v>40767</v>
      </c>
      <c r="D241" s="100">
        <v>30294851754</v>
      </c>
      <c r="E241" s="45">
        <f>IF(D241&gt;0,AVERAGE(D$199:$D241),0)</f>
        <v>27171265228.604652</v>
      </c>
      <c r="F241" s="47">
        <f t="shared" si="61"/>
        <v>574.4375169422608</v>
      </c>
      <c r="G241" s="22">
        <f t="shared" si="62"/>
        <v>10.64516129032258</v>
      </c>
      <c r="H241" s="46">
        <f t="shared" si="63"/>
        <v>67.51612903225806</v>
      </c>
      <c r="I241" s="48">
        <f t="shared" si="64"/>
        <v>0</v>
      </c>
      <c r="J241" s="22">
        <f t="shared" si="53"/>
        <v>652.5988072648414</v>
      </c>
      <c r="K241" s="29">
        <f t="shared" si="54"/>
        <v>0.0024017976409056417</v>
      </c>
      <c r="L241" s="32">
        <f t="shared" si="60"/>
        <v>0.8766561389305593</v>
      </c>
      <c r="M241" s="96">
        <v>0</v>
      </c>
      <c r="N241" s="111">
        <f t="shared" si="59"/>
        <v>-0.6533438610694408</v>
      </c>
      <c r="O241" s="45">
        <f>IF(D241&gt;0,AVERAGE(D$18:$D241),0)</f>
        <v>30075130755.357143</v>
      </c>
    </row>
    <row r="242" spans="2:15" ht="12.75">
      <c r="B242" s="21">
        <f t="shared" si="52"/>
        <v>225</v>
      </c>
      <c r="C242" s="25">
        <v>40768</v>
      </c>
      <c r="D242" s="100">
        <v>30298956219</v>
      </c>
      <c r="E242" s="45">
        <f>IF(D242&gt;0,AVERAGE(D$199:$D242),0)</f>
        <v>27242349114.75</v>
      </c>
      <c r="F242" s="47">
        <f t="shared" si="61"/>
        <v>574.4375169422608</v>
      </c>
      <c r="G242" s="22">
        <f t="shared" si="62"/>
        <v>10.64516129032258</v>
      </c>
      <c r="H242" s="46">
        <f t="shared" si="63"/>
        <v>67.51612903225806</v>
      </c>
      <c r="I242" s="48">
        <f t="shared" si="64"/>
        <v>0</v>
      </c>
      <c r="J242" s="22">
        <f t="shared" si="53"/>
        <v>652.5988072648414</v>
      </c>
      <c r="K242" s="29">
        <f t="shared" si="54"/>
        <v>0.0023955305928867222</v>
      </c>
      <c r="L242" s="32">
        <f t="shared" si="60"/>
        <v>0.8743686664036536</v>
      </c>
      <c r="M242" s="96">
        <v>0</v>
      </c>
      <c r="N242" s="111">
        <f t="shared" si="59"/>
        <v>-0.6556313335963464</v>
      </c>
      <c r="O242" s="45">
        <f>IF(D242&gt;0,AVERAGE(D$18:$D242),0)</f>
        <v>30076125535.195557</v>
      </c>
    </row>
    <row r="243" spans="2:15" ht="12.75">
      <c r="B243" s="21">
        <f t="shared" si="52"/>
        <v>226</v>
      </c>
      <c r="C243" s="25">
        <v>40769</v>
      </c>
      <c r="D243" s="100">
        <v>30302964868</v>
      </c>
      <c r="E243" s="45">
        <f>IF(D243&gt;0,AVERAGE(D$199:$D243),0)</f>
        <v>27310362798.155556</v>
      </c>
      <c r="F243" s="47">
        <f t="shared" si="61"/>
        <v>574.4375169422608</v>
      </c>
      <c r="G243" s="22">
        <f t="shared" si="62"/>
        <v>10.64516129032258</v>
      </c>
      <c r="H243" s="46">
        <f t="shared" si="63"/>
        <v>67.51612903225806</v>
      </c>
      <c r="I243" s="48">
        <f t="shared" si="64"/>
        <v>0</v>
      </c>
      <c r="J243" s="22">
        <f t="shared" si="53"/>
        <v>652.5988072648414</v>
      </c>
      <c r="K243" s="29">
        <f t="shared" si="54"/>
        <v>0.0023895647673670434</v>
      </c>
      <c r="L243" s="32">
        <f t="shared" si="60"/>
        <v>0.8721911400889708</v>
      </c>
      <c r="M243" s="96">
        <v>0</v>
      </c>
      <c r="N243" s="111">
        <f t="shared" si="59"/>
        <v>-0.6578088599110292</v>
      </c>
      <c r="O243" s="45">
        <f>IF(D243&gt;0,AVERAGE(D$18:$D243),0)</f>
        <v>30077129249.05752</v>
      </c>
    </row>
    <row r="244" spans="2:15" ht="12.75">
      <c r="B244" s="21">
        <f t="shared" si="52"/>
        <v>227</v>
      </c>
      <c r="C244" s="25">
        <v>40770</v>
      </c>
      <c r="D244" s="100">
        <v>29259179045</v>
      </c>
      <c r="E244" s="45">
        <f>IF(D244&gt;0,AVERAGE(D$199:$D244),0)</f>
        <v>27352728368.739132</v>
      </c>
      <c r="F244" s="47">
        <f t="shared" si="61"/>
        <v>574.4375169422608</v>
      </c>
      <c r="G244" s="22">
        <f t="shared" si="62"/>
        <v>10.64516129032258</v>
      </c>
      <c r="H244" s="46">
        <f t="shared" si="63"/>
        <v>67.51612903225806</v>
      </c>
      <c r="I244" s="48">
        <f t="shared" si="64"/>
        <v>0</v>
      </c>
      <c r="J244" s="22">
        <f t="shared" si="53"/>
        <v>652.5988072648414</v>
      </c>
      <c r="K244" s="29">
        <f t="shared" si="54"/>
        <v>0.0023858636640090468</v>
      </c>
      <c r="L244" s="32">
        <f t="shared" si="60"/>
        <v>0.8708402373633021</v>
      </c>
      <c r="M244" s="96">
        <v>0</v>
      </c>
      <c r="N244" s="111">
        <f t="shared" si="59"/>
        <v>-0.659159762636698</v>
      </c>
      <c r="O244" s="45">
        <f>IF(D244&gt;0,AVERAGE(D$18:$D244),0)</f>
        <v>30073525944.193832</v>
      </c>
    </row>
    <row r="245" spans="2:15" ht="12.75">
      <c r="B245" s="21">
        <f t="shared" si="52"/>
        <v>228</v>
      </c>
      <c r="C245" s="25">
        <v>40771</v>
      </c>
      <c r="D245" s="100">
        <v>26901401196</v>
      </c>
      <c r="E245" s="45">
        <f>IF(D245&gt;0,AVERAGE(D$199:$D245),0)</f>
        <v>27343125662.93617</v>
      </c>
      <c r="F245" s="47">
        <f t="shared" si="61"/>
        <v>574.4375169422608</v>
      </c>
      <c r="G245" s="22">
        <f t="shared" si="62"/>
        <v>10.64516129032258</v>
      </c>
      <c r="H245" s="46">
        <f t="shared" si="63"/>
        <v>67.51612903225806</v>
      </c>
      <c r="I245" s="48">
        <f t="shared" si="64"/>
        <v>0</v>
      </c>
      <c r="J245" s="22">
        <f t="shared" si="53"/>
        <v>652.5988072648414</v>
      </c>
      <c r="K245" s="29">
        <f t="shared" si="54"/>
        <v>0.00238670156188268</v>
      </c>
      <c r="L245" s="32">
        <f t="shared" si="60"/>
        <v>0.8711460700871781</v>
      </c>
      <c r="M245" s="96">
        <v>0</v>
      </c>
      <c r="N245" s="111">
        <f t="shared" si="59"/>
        <v>-0.6588539299128219</v>
      </c>
      <c r="O245" s="45">
        <f>IF(D245&gt;0,AVERAGE(D$18:$D245),0)</f>
        <v>30059613116.350876</v>
      </c>
    </row>
    <row r="246" spans="2:15" ht="12.75">
      <c r="B246" s="21">
        <f t="shared" si="52"/>
        <v>229</v>
      </c>
      <c r="C246" s="25">
        <v>40772</v>
      </c>
      <c r="D246" s="100">
        <v>24655893875</v>
      </c>
      <c r="E246" s="45">
        <f>IF(D246&gt;0,AVERAGE(D$199:$D246),0)</f>
        <v>27287141667.354168</v>
      </c>
      <c r="F246" s="47">
        <f t="shared" si="61"/>
        <v>574.4375169422608</v>
      </c>
      <c r="G246" s="22">
        <f t="shared" si="62"/>
        <v>10.64516129032258</v>
      </c>
      <c r="H246" s="46">
        <f t="shared" si="63"/>
        <v>67.51612903225806</v>
      </c>
      <c r="I246" s="48">
        <f t="shared" si="64"/>
        <v>0</v>
      </c>
      <c r="J246" s="22">
        <f t="shared" si="53"/>
        <v>652.5988072648414</v>
      </c>
      <c r="K246" s="29">
        <f t="shared" si="54"/>
        <v>0.0023915982671266684</v>
      </c>
      <c r="L246" s="32">
        <f t="shared" si="60"/>
        <v>0.872933367501234</v>
      </c>
      <c r="M246" s="96">
        <v>0</v>
      </c>
      <c r="N246" s="111">
        <f t="shared" si="59"/>
        <v>-0.6570666324987661</v>
      </c>
      <c r="O246" s="45">
        <f>IF(D246&gt;0,AVERAGE(D$18:$D246),0)</f>
        <v>30036016089.09607</v>
      </c>
    </row>
    <row r="247" spans="2:15" ht="12.75">
      <c r="B247" s="21">
        <f t="shared" si="52"/>
        <v>230</v>
      </c>
      <c r="C247" s="25">
        <v>40773</v>
      </c>
      <c r="D247" s="100">
        <v>25954118591</v>
      </c>
      <c r="E247" s="45">
        <f>IF(D247&gt;0,AVERAGE(D$199:$D247),0)</f>
        <v>27259937114.77551</v>
      </c>
      <c r="F247" s="47">
        <f t="shared" si="61"/>
        <v>574.4375169422608</v>
      </c>
      <c r="G247" s="22">
        <f t="shared" si="62"/>
        <v>10.64516129032258</v>
      </c>
      <c r="H247" s="46">
        <f t="shared" si="63"/>
        <v>67.51612903225806</v>
      </c>
      <c r="I247" s="48">
        <f t="shared" si="64"/>
        <v>0</v>
      </c>
      <c r="J247" s="22">
        <f t="shared" si="53"/>
        <v>652.5988072648414</v>
      </c>
      <c r="K247" s="29">
        <f t="shared" si="54"/>
        <v>0.0023939850063378096</v>
      </c>
      <c r="L247" s="32">
        <f t="shared" si="60"/>
        <v>0.8738045273133005</v>
      </c>
      <c r="M247" s="96">
        <v>0</v>
      </c>
      <c r="N247" s="111">
        <f t="shared" si="59"/>
        <v>-0.6561954726866995</v>
      </c>
      <c r="O247" s="45">
        <f>IF(D247&gt;0,AVERAGE(D$18:$D247),0)</f>
        <v>30018268708.669567</v>
      </c>
    </row>
    <row r="248" spans="2:15" ht="12.75">
      <c r="B248" s="21">
        <f t="shared" si="52"/>
        <v>231</v>
      </c>
      <c r="C248" s="25">
        <v>40774</v>
      </c>
      <c r="D248" s="100">
        <v>26057881060</v>
      </c>
      <c r="E248" s="45">
        <f>IF(D248&gt;0,AVERAGE(D$199:$D248),0)</f>
        <v>27235895993.68</v>
      </c>
      <c r="F248" s="47">
        <f t="shared" si="61"/>
        <v>574.4375169422608</v>
      </c>
      <c r="G248" s="22">
        <f t="shared" si="62"/>
        <v>10.64516129032258</v>
      </c>
      <c r="H248" s="46">
        <f t="shared" si="63"/>
        <v>67.51612903225806</v>
      </c>
      <c r="I248" s="48">
        <f t="shared" si="64"/>
        <v>0</v>
      </c>
      <c r="J248" s="22">
        <f t="shared" si="53"/>
        <v>652.5988072648414</v>
      </c>
      <c r="K248" s="29">
        <f t="shared" si="54"/>
        <v>0.002396098176525108</v>
      </c>
      <c r="L248" s="32">
        <f t="shared" si="60"/>
        <v>0.8745758344316644</v>
      </c>
      <c r="M248" s="96">
        <v>0</v>
      </c>
      <c r="N248" s="111">
        <f t="shared" si="59"/>
        <v>-0.6554241655683356</v>
      </c>
      <c r="O248" s="45">
        <f>IF(D248&gt;0,AVERAGE(D$18:$D248),0)</f>
        <v>30001124173.39394</v>
      </c>
    </row>
    <row r="249" spans="2:15" ht="12.75">
      <c r="B249" s="21">
        <f t="shared" si="52"/>
        <v>232</v>
      </c>
      <c r="C249" s="25">
        <v>40775</v>
      </c>
      <c r="D249" s="100">
        <v>26061795480</v>
      </c>
      <c r="E249" s="45">
        <f>IF(D249&gt;0,AVERAGE(D$199:$D249),0)</f>
        <v>27212874414.980392</v>
      </c>
      <c r="F249" s="47">
        <f t="shared" si="61"/>
        <v>574.4375169422608</v>
      </c>
      <c r="G249" s="22">
        <f t="shared" si="62"/>
        <v>10.64516129032258</v>
      </c>
      <c r="H249" s="46">
        <f t="shared" si="63"/>
        <v>67.51612903225806</v>
      </c>
      <c r="I249" s="48">
        <f t="shared" si="64"/>
        <v>0</v>
      </c>
      <c r="J249" s="22">
        <f t="shared" si="53"/>
        <v>652.5988072648414</v>
      </c>
      <c r="K249" s="29">
        <f t="shared" si="54"/>
        <v>0.0023981252304078283</v>
      </c>
      <c r="L249" s="32">
        <f t="shared" si="60"/>
        <v>0.8753157090988574</v>
      </c>
      <c r="M249" s="96">
        <v>0</v>
      </c>
      <c r="N249" s="111">
        <f t="shared" si="59"/>
        <v>-0.6546842909011427</v>
      </c>
      <c r="O249" s="45">
        <f>IF(D249&gt;0,AVERAGE(D$18:$D249),0)</f>
        <v>29984144308.33621</v>
      </c>
    </row>
    <row r="250" spans="2:15" ht="12.75">
      <c r="B250" s="21">
        <f t="shared" si="52"/>
        <v>233</v>
      </c>
      <c r="C250" s="25">
        <v>40776</v>
      </c>
      <c r="D250" s="100">
        <v>26065768297</v>
      </c>
      <c r="E250" s="45">
        <f>IF(D250&gt;0,AVERAGE(D$199:$D250),0)</f>
        <v>27190814681.942307</v>
      </c>
      <c r="F250" s="47">
        <f t="shared" si="61"/>
        <v>574.4375169422608</v>
      </c>
      <c r="G250" s="22">
        <f t="shared" si="62"/>
        <v>10.64516129032258</v>
      </c>
      <c r="H250" s="46">
        <f t="shared" si="63"/>
        <v>67.51612903225806</v>
      </c>
      <c r="I250" s="48">
        <f t="shared" si="64"/>
        <v>0</v>
      </c>
      <c r="J250" s="22">
        <f t="shared" si="53"/>
        <v>652.5988072648414</v>
      </c>
      <c r="K250" s="29">
        <f t="shared" si="54"/>
        <v>0.002400070813980571</v>
      </c>
      <c r="L250" s="32">
        <f t="shared" si="60"/>
        <v>0.8760258471029084</v>
      </c>
      <c r="M250" s="96">
        <v>0</v>
      </c>
      <c r="N250" s="111">
        <f t="shared" si="59"/>
        <v>-0.6539741528970916</v>
      </c>
      <c r="O250" s="45">
        <f>IF(D250&gt;0,AVERAGE(D$18:$D250),0)</f>
        <v>29967327243.90987</v>
      </c>
    </row>
    <row r="251" spans="2:15" ht="12.75">
      <c r="B251" s="21">
        <f t="shared" si="52"/>
        <v>234</v>
      </c>
      <c r="C251" s="25">
        <v>40777</v>
      </c>
      <c r="D251" s="100">
        <v>25984184280</v>
      </c>
      <c r="E251" s="45">
        <f>IF(D251&gt;0,AVERAGE(D$199:$D251),0)</f>
        <v>27168048070.584908</v>
      </c>
      <c r="F251" s="47">
        <f t="shared" si="61"/>
        <v>574.4375169422608</v>
      </c>
      <c r="G251" s="22">
        <f t="shared" si="62"/>
        <v>10.64516129032258</v>
      </c>
      <c r="H251" s="46">
        <f t="shared" si="63"/>
        <v>67.51612903225806</v>
      </c>
      <c r="I251" s="48">
        <f t="shared" si="64"/>
        <v>0</v>
      </c>
      <c r="J251" s="22">
        <f t="shared" si="53"/>
        <v>652.5988072648414</v>
      </c>
      <c r="K251" s="29">
        <f t="shared" si="54"/>
        <v>0.00240208205451247</v>
      </c>
      <c r="L251" s="32">
        <f t="shared" si="60"/>
        <v>0.8767599498970515</v>
      </c>
      <c r="M251" s="96">
        <v>0</v>
      </c>
      <c r="N251" s="111">
        <f t="shared" si="59"/>
        <v>-0.6532400501029485</v>
      </c>
      <c r="O251" s="45">
        <f>IF(D251&gt;0,AVERAGE(D$18:$D251),0)</f>
        <v>29950305265.431625</v>
      </c>
    </row>
    <row r="252" spans="2:15" ht="12.75">
      <c r="B252" s="21">
        <f t="shared" si="52"/>
        <v>235</v>
      </c>
      <c r="C252" s="25">
        <v>40778</v>
      </c>
      <c r="D252" s="100">
        <v>27108679037</v>
      </c>
      <c r="E252" s="45">
        <f>IF(D252&gt;0,AVERAGE(D$199:$D252),0)</f>
        <v>27166948644.037037</v>
      </c>
      <c r="F252" s="47">
        <f t="shared" si="61"/>
        <v>574.4375169422608</v>
      </c>
      <c r="G252" s="22">
        <f t="shared" si="62"/>
        <v>10.64516129032258</v>
      </c>
      <c r="H252" s="46">
        <f t="shared" si="63"/>
        <v>67.51612903225806</v>
      </c>
      <c r="I252" s="48">
        <f t="shared" si="64"/>
        <v>0</v>
      </c>
      <c r="J252" s="22">
        <f t="shared" si="53"/>
        <v>652.5988072648414</v>
      </c>
      <c r="K252" s="29">
        <f t="shared" si="54"/>
        <v>0.002402179265016877</v>
      </c>
      <c r="L252" s="32">
        <f t="shared" si="60"/>
        <v>0.87679543173116</v>
      </c>
      <c r="M252" s="96">
        <v>0</v>
      </c>
      <c r="N252" s="111">
        <f t="shared" si="59"/>
        <v>-0.65320456826884</v>
      </c>
      <c r="O252" s="45">
        <f>IF(D252&gt;0,AVERAGE(D$18:$D252),0)</f>
        <v>29938213238.927658</v>
      </c>
    </row>
    <row r="253" spans="2:15" ht="12.75">
      <c r="B253" s="21">
        <f t="shared" si="52"/>
        <v>236</v>
      </c>
      <c r="C253" s="25">
        <v>40779</v>
      </c>
      <c r="D253" s="100">
        <v>26082031975</v>
      </c>
      <c r="E253" s="45">
        <f>IF(D253&gt;0,AVERAGE(D$199:$D253),0)</f>
        <v>27147222886.418182</v>
      </c>
      <c r="F253" s="47">
        <f t="shared" si="61"/>
        <v>574.4375169422608</v>
      </c>
      <c r="G253" s="22">
        <f t="shared" si="62"/>
        <v>10.64516129032258</v>
      </c>
      <c r="H253" s="46">
        <f t="shared" si="63"/>
        <v>67.51612903225806</v>
      </c>
      <c r="I253" s="48">
        <f t="shared" si="64"/>
        <v>0</v>
      </c>
      <c r="J253" s="22">
        <f t="shared" si="53"/>
        <v>652.5988072648414</v>
      </c>
      <c r="K253" s="29">
        <f t="shared" si="54"/>
        <v>0.0024039247402773494</v>
      </c>
      <c r="L253" s="32">
        <f t="shared" si="60"/>
        <v>0.8774325302012326</v>
      </c>
      <c r="M253" s="96">
        <v>0</v>
      </c>
      <c r="N253" s="111">
        <f t="shared" si="59"/>
        <v>-0.6525674697987675</v>
      </c>
      <c r="O253" s="45">
        <f>IF(D253&gt;0,AVERAGE(D$18:$D253),0)</f>
        <v>29921873487.809322</v>
      </c>
    </row>
    <row r="254" spans="2:15" ht="12.75">
      <c r="B254" s="21">
        <f t="shared" si="52"/>
        <v>237</v>
      </c>
      <c r="C254" s="25">
        <v>40780</v>
      </c>
      <c r="D254" s="100">
        <v>25541825215</v>
      </c>
      <c r="E254" s="45">
        <f>IF(D254&gt;0,AVERAGE(D$199:$D254),0)</f>
        <v>27118555070.857143</v>
      </c>
      <c r="F254" s="47">
        <f t="shared" si="61"/>
        <v>574.4375169422608</v>
      </c>
      <c r="G254" s="22">
        <f t="shared" si="62"/>
        <v>10.64516129032258</v>
      </c>
      <c r="H254" s="46">
        <f t="shared" si="63"/>
        <v>67.51612903225806</v>
      </c>
      <c r="I254" s="48">
        <f t="shared" si="64"/>
        <v>0</v>
      </c>
      <c r="J254" s="22">
        <f t="shared" si="53"/>
        <v>652.5988072648414</v>
      </c>
      <c r="K254" s="29">
        <f t="shared" si="54"/>
        <v>0.002406465999238117</v>
      </c>
      <c r="L254" s="32">
        <f t="shared" si="60"/>
        <v>0.8783600897219127</v>
      </c>
      <c r="M254" s="96">
        <v>0</v>
      </c>
      <c r="N254" s="111">
        <f t="shared" si="59"/>
        <v>-0.6516399102780873</v>
      </c>
      <c r="O254" s="45">
        <f>IF(D254&gt;0,AVERAGE(D$18:$D254),0)</f>
        <v>29903392271.468353</v>
      </c>
    </row>
    <row r="255" spans="2:15" ht="12.75">
      <c r="B255" s="21">
        <f t="shared" si="52"/>
        <v>238</v>
      </c>
      <c r="C255" s="25">
        <v>40781</v>
      </c>
      <c r="D255" s="100">
        <v>25360521435</v>
      </c>
      <c r="E255" s="45">
        <f>IF(D255&gt;0,AVERAGE(D$199:$D255),0)</f>
        <v>27087712375.491226</v>
      </c>
      <c r="F255" s="47">
        <f t="shared" si="61"/>
        <v>574.4375169422608</v>
      </c>
      <c r="G255" s="22">
        <f t="shared" si="62"/>
        <v>10.64516129032258</v>
      </c>
      <c r="H255" s="46">
        <f t="shared" si="63"/>
        <v>67.51612903225806</v>
      </c>
      <c r="I255" s="48">
        <f t="shared" si="64"/>
        <v>0</v>
      </c>
      <c r="J255" s="22">
        <f t="shared" si="53"/>
        <v>652.5988072648414</v>
      </c>
      <c r="K255" s="29">
        <f t="shared" si="54"/>
        <v>0.0024092060570434447</v>
      </c>
      <c r="L255" s="32">
        <f t="shared" si="60"/>
        <v>0.8793602108208574</v>
      </c>
      <c r="M255" s="96">
        <v>0</v>
      </c>
      <c r="N255" s="111">
        <f t="shared" si="59"/>
        <v>-0.6506397891791427</v>
      </c>
      <c r="O255" s="45">
        <f>IF(D255&gt;0,AVERAGE(D$18:$D255),0)</f>
        <v>29884304578.87815</v>
      </c>
    </row>
    <row r="256" spans="2:15" ht="12.75">
      <c r="B256" s="21">
        <f aca="true" t="shared" si="65" ref="B256:B290">+B255+1</f>
        <v>239</v>
      </c>
      <c r="C256" s="25">
        <v>40782</v>
      </c>
      <c r="D256" s="100">
        <v>25364378237</v>
      </c>
      <c r="E256" s="45">
        <f>IF(D256&gt;0,AVERAGE(D$199:$D256),0)</f>
        <v>27057999717.931034</v>
      </c>
      <c r="F256" s="47">
        <f t="shared" si="61"/>
        <v>574.4375169422608</v>
      </c>
      <c r="G256" s="22">
        <f t="shared" si="62"/>
        <v>10.64516129032258</v>
      </c>
      <c r="H256" s="46">
        <f t="shared" si="63"/>
        <v>67.51612903225806</v>
      </c>
      <c r="I256" s="48">
        <f t="shared" si="64"/>
        <v>0</v>
      </c>
      <c r="J256" s="22">
        <f aca="true" t="shared" si="66" ref="J256:J290">SUM(F256:I256)</f>
        <v>652.5988072648414</v>
      </c>
      <c r="K256" s="29">
        <f aca="true" t="shared" si="67" ref="K256:K290">+J256/(E256/1000)*100</f>
        <v>0.002411851630083252</v>
      </c>
      <c r="L256" s="32">
        <f t="shared" si="60"/>
        <v>0.880325844980387</v>
      </c>
      <c r="M256" s="96">
        <v>0</v>
      </c>
      <c r="N256" s="111">
        <f t="shared" si="59"/>
        <v>-0.649674155019613</v>
      </c>
      <c r="O256" s="45">
        <f>IF(D256&gt;0,AVERAGE(D$18:$D256),0)</f>
        <v>29865392753.179916</v>
      </c>
    </row>
    <row r="257" spans="2:15" ht="12.75">
      <c r="B257" s="21">
        <f t="shared" si="65"/>
        <v>240</v>
      </c>
      <c r="C257" s="25">
        <v>40783</v>
      </c>
      <c r="D257" s="100">
        <v>25368327759</v>
      </c>
      <c r="E257" s="45">
        <f>IF(D257&gt;0,AVERAGE(D$199:$D257),0)</f>
        <v>27029361210.152542</v>
      </c>
      <c r="F257" s="47">
        <f t="shared" si="61"/>
        <v>574.4375169422608</v>
      </c>
      <c r="G257" s="22">
        <f t="shared" si="62"/>
        <v>10.64516129032258</v>
      </c>
      <c r="H257" s="46">
        <f t="shared" si="63"/>
        <v>67.51612903225806</v>
      </c>
      <c r="I257" s="48">
        <f t="shared" si="64"/>
        <v>0</v>
      </c>
      <c r="J257" s="22">
        <f t="shared" si="66"/>
        <v>652.5988072648414</v>
      </c>
      <c r="K257" s="29">
        <f t="shared" si="67"/>
        <v>0.002414407067155245</v>
      </c>
      <c r="L257" s="32">
        <f t="shared" si="60"/>
        <v>0.8812585795116643</v>
      </c>
      <c r="M257" s="96">
        <v>0</v>
      </c>
      <c r="N257" s="111">
        <f t="shared" si="59"/>
        <v>-0.6487414204883357</v>
      </c>
      <c r="O257" s="45">
        <f>IF(D257&gt;0,AVERAGE(D$18:$D257),0)</f>
        <v>29846654982.370834</v>
      </c>
    </row>
    <row r="258" spans="2:15" ht="12.75">
      <c r="B258" s="21">
        <f t="shared" si="65"/>
        <v>241</v>
      </c>
      <c r="C258" s="25">
        <v>40784</v>
      </c>
      <c r="D258" s="100">
        <v>25615898211</v>
      </c>
      <c r="E258" s="45">
        <f>IF(D258&gt;0,AVERAGE(D$199:$D258),0)</f>
        <v>27005803493.5</v>
      </c>
      <c r="F258" s="47">
        <f t="shared" si="61"/>
        <v>574.4375169422608</v>
      </c>
      <c r="G258" s="22">
        <f t="shared" si="62"/>
        <v>10.64516129032258</v>
      </c>
      <c r="H258" s="46">
        <f t="shared" si="63"/>
        <v>67.51612903225806</v>
      </c>
      <c r="I258" s="48">
        <f t="shared" si="64"/>
        <v>0</v>
      </c>
      <c r="J258" s="22">
        <f t="shared" si="66"/>
        <v>652.5988072648414</v>
      </c>
      <c r="K258" s="29">
        <f t="shared" si="67"/>
        <v>0.0024165132039930407</v>
      </c>
      <c r="L258" s="32">
        <f t="shared" si="60"/>
        <v>0.8820273194574598</v>
      </c>
      <c r="M258" s="96">
        <v>0</v>
      </c>
      <c r="N258" s="111">
        <f t="shared" si="59"/>
        <v>-0.6479726805425402</v>
      </c>
      <c r="O258" s="45">
        <f>IF(D258&gt;0,AVERAGE(D$18:$D258),0)</f>
        <v>29829099975.02075</v>
      </c>
    </row>
    <row r="259" spans="2:15" ht="12.75">
      <c r="B259" s="21">
        <f t="shared" si="65"/>
        <v>242</v>
      </c>
      <c r="C259" s="25">
        <v>40785</v>
      </c>
      <c r="D259" s="100">
        <v>27190708294</v>
      </c>
      <c r="E259" s="45">
        <f>IF(D259&gt;0,AVERAGE(D$199:$D259),0)</f>
        <v>27008834719.737705</v>
      </c>
      <c r="F259" s="47">
        <f t="shared" si="61"/>
        <v>574.4375169422608</v>
      </c>
      <c r="G259" s="22">
        <f t="shared" si="62"/>
        <v>10.64516129032258</v>
      </c>
      <c r="H259" s="46">
        <f t="shared" si="63"/>
        <v>67.51612903225806</v>
      </c>
      <c r="I259" s="48">
        <f t="shared" si="64"/>
        <v>0</v>
      </c>
      <c r="J259" s="22">
        <f t="shared" si="66"/>
        <v>652.5988072648414</v>
      </c>
      <c r="K259" s="29">
        <f t="shared" si="67"/>
        <v>0.002416241996504687</v>
      </c>
      <c r="L259" s="32">
        <f t="shared" si="60"/>
        <v>0.8819283287242107</v>
      </c>
      <c r="M259" s="96">
        <v>0</v>
      </c>
      <c r="N259" s="111">
        <f t="shared" si="59"/>
        <v>-0.6480716712757894</v>
      </c>
      <c r="O259" s="45">
        <f>IF(D259&gt;0,AVERAGE(D$18:$D259),0)</f>
        <v>29818197530.05785</v>
      </c>
    </row>
    <row r="260" spans="2:15" ht="12.75">
      <c r="B260" s="21">
        <f t="shared" si="65"/>
        <v>243</v>
      </c>
      <c r="C260" s="25">
        <v>40786</v>
      </c>
      <c r="D260" s="100">
        <v>26510446375</v>
      </c>
      <c r="E260" s="45">
        <f>IF(D260&gt;0,AVERAGE(D$199:$D260),0)</f>
        <v>27000796198.048386</v>
      </c>
      <c r="F260" s="47">
        <f t="shared" si="61"/>
        <v>574.4375169422608</v>
      </c>
      <c r="G260" s="22">
        <f t="shared" si="62"/>
        <v>10.64516129032258</v>
      </c>
      <c r="H260" s="46">
        <f t="shared" si="63"/>
        <v>68.00671927079387</v>
      </c>
      <c r="I260" s="48">
        <f t="shared" si="64"/>
        <v>0</v>
      </c>
      <c r="J260" s="22">
        <f t="shared" si="66"/>
        <v>653.0893975033772</v>
      </c>
      <c r="K260" s="29">
        <f t="shared" si="67"/>
        <v>0.0024187782934733696</v>
      </c>
      <c r="L260" s="32">
        <f t="shared" si="60"/>
        <v>0.88285407711778</v>
      </c>
      <c r="M260" s="96">
        <v>0.49059023853579603</v>
      </c>
      <c r="N260" s="111">
        <f t="shared" si="59"/>
        <v>-0.6471459228822201</v>
      </c>
      <c r="O260" s="45">
        <f>IF(D260&gt;0,AVERAGE(D$18:$D260),0)</f>
        <v>29804585385.38683</v>
      </c>
    </row>
    <row r="261" spans="2:15" ht="12.75">
      <c r="B261" s="21">
        <f t="shared" si="65"/>
        <v>244</v>
      </c>
      <c r="C261" s="25">
        <v>40787</v>
      </c>
      <c r="D261" s="100">
        <v>24550039338</v>
      </c>
      <c r="E261" s="45">
        <f>IF(D261&gt;0,AVERAGE(D$199:$D261),0)</f>
        <v>26961895295.50794</v>
      </c>
      <c r="F261" s="47">
        <f>+$K$11/30</f>
        <v>561.344537815126</v>
      </c>
      <c r="G261" s="22">
        <f>+$G$11/30</f>
        <v>11</v>
      </c>
      <c r="H261" s="46">
        <f>+$H$11/30+M261</f>
        <v>99.8</v>
      </c>
      <c r="I261" s="48">
        <f>+$I$11/30</f>
        <v>0</v>
      </c>
      <c r="J261" s="22">
        <f t="shared" si="66"/>
        <v>672.144537815126</v>
      </c>
      <c r="K261" s="29">
        <f t="shared" si="67"/>
        <v>0.0024929424673164964</v>
      </c>
      <c r="L261" s="32">
        <f t="shared" si="60"/>
        <v>0.9099240005705211</v>
      </c>
      <c r="M261" s="96">
        <v>0</v>
      </c>
      <c r="N261" s="111">
        <f t="shared" si="59"/>
        <v>-0.6200759994294789</v>
      </c>
      <c r="O261" s="45">
        <f>IF(D261&gt;0,AVERAGE(D$18:$D261),0)</f>
        <v>29783050360.60246</v>
      </c>
    </row>
    <row r="262" spans="2:15" ht="12.75">
      <c r="B262" s="21">
        <f t="shared" si="65"/>
        <v>245</v>
      </c>
      <c r="C262" s="25">
        <v>40788</v>
      </c>
      <c r="D262" s="100">
        <v>23951444308</v>
      </c>
      <c r="E262" s="45">
        <f>IF(D262&gt;0,AVERAGE(D$199:$D262),0)</f>
        <v>26914856998.828125</v>
      </c>
      <c r="F262" s="47">
        <f aca="true" t="shared" si="68" ref="F262:F290">+$K$11/30</f>
        <v>561.344537815126</v>
      </c>
      <c r="G262" s="22">
        <f aca="true" t="shared" si="69" ref="G262:G290">+$G$11/30</f>
        <v>11</v>
      </c>
      <c r="H262" s="46">
        <f aca="true" t="shared" si="70" ref="H262:H290">+$H$11/30+M262</f>
        <v>99.8</v>
      </c>
      <c r="I262" s="48">
        <f aca="true" t="shared" si="71" ref="I262:I290">+$I$11/30</f>
        <v>0</v>
      </c>
      <c r="J262" s="22">
        <f t="shared" si="66"/>
        <v>672.144537815126</v>
      </c>
      <c r="K262" s="29">
        <f t="shared" si="67"/>
        <v>0.0024972993088701574</v>
      </c>
      <c r="L262" s="32">
        <f t="shared" si="60"/>
        <v>0.9115142477376075</v>
      </c>
      <c r="M262" s="96">
        <v>0</v>
      </c>
      <c r="N262" s="111">
        <f t="shared" si="59"/>
        <v>-0.6184857522623926</v>
      </c>
      <c r="O262" s="45">
        <f>IF(D262&gt;0,AVERAGE(D$18:$D262),0)</f>
        <v>29759247886.918365</v>
      </c>
    </row>
    <row r="263" spans="2:15" ht="12.75">
      <c r="B263" s="21">
        <f t="shared" si="65"/>
        <v>246</v>
      </c>
      <c r="C263" s="25">
        <v>40789</v>
      </c>
      <c r="D263" s="100">
        <v>23955035293</v>
      </c>
      <c r="E263" s="45">
        <f>IF(D263&gt;0,AVERAGE(D$199:$D263),0)</f>
        <v>26869321280.276924</v>
      </c>
      <c r="F263" s="47">
        <f t="shared" si="68"/>
        <v>561.344537815126</v>
      </c>
      <c r="G263" s="22">
        <f t="shared" si="69"/>
        <v>11</v>
      </c>
      <c r="H263" s="46">
        <f t="shared" si="70"/>
        <v>99.8</v>
      </c>
      <c r="I263" s="48">
        <f t="shared" si="71"/>
        <v>0</v>
      </c>
      <c r="J263" s="22">
        <f t="shared" si="66"/>
        <v>672.144537815126</v>
      </c>
      <c r="K263" s="29">
        <f t="shared" si="67"/>
        <v>0.0025015315080120946</v>
      </c>
      <c r="L263" s="32">
        <f t="shared" si="60"/>
        <v>0.9130590004244146</v>
      </c>
      <c r="M263" s="96">
        <v>0</v>
      </c>
      <c r="N263" s="111">
        <f t="shared" si="59"/>
        <v>-0.6169409995755855</v>
      </c>
      <c r="O263" s="45">
        <f>IF(D263&gt;0,AVERAGE(D$18:$D263),0)</f>
        <v>29735653526.780487</v>
      </c>
    </row>
    <row r="264" spans="2:15" ht="12.75">
      <c r="B264" s="21">
        <f t="shared" si="65"/>
        <v>247</v>
      </c>
      <c r="C264" s="25">
        <v>40790</v>
      </c>
      <c r="D264" s="100">
        <v>23958644859</v>
      </c>
      <c r="E264" s="45">
        <f>IF(D264&gt;0,AVERAGE(D$199:$D264),0)</f>
        <v>26825220122.378788</v>
      </c>
      <c r="F264" s="47">
        <f t="shared" si="68"/>
        <v>561.344537815126</v>
      </c>
      <c r="G264" s="22">
        <f t="shared" si="69"/>
        <v>11</v>
      </c>
      <c r="H264" s="46">
        <f t="shared" si="70"/>
        <v>99.8</v>
      </c>
      <c r="I264" s="48">
        <f t="shared" si="71"/>
        <v>0</v>
      </c>
      <c r="J264" s="22">
        <f t="shared" si="66"/>
        <v>672.144537815126</v>
      </c>
      <c r="K264" s="29">
        <f t="shared" si="67"/>
        <v>0.002505644072066321</v>
      </c>
      <c r="L264" s="32">
        <f t="shared" si="60"/>
        <v>0.914560086304207</v>
      </c>
      <c r="M264" s="96">
        <v>0</v>
      </c>
      <c r="N264" s="111">
        <f aca="true" t="shared" si="72" ref="N264:N290">+L264-$C$7</f>
        <v>-0.615439913695793</v>
      </c>
      <c r="O264" s="45">
        <f>IF(D264&gt;0,AVERAGE(D$18:$D264),0)</f>
        <v>29712264827.720646</v>
      </c>
    </row>
    <row r="265" spans="2:15" ht="12.75">
      <c r="B265" s="21">
        <f t="shared" si="65"/>
        <v>248</v>
      </c>
      <c r="C265" s="25">
        <v>40791</v>
      </c>
      <c r="D265" s="100">
        <v>23991671745</v>
      </c>
      <c r="E265" s="45">
        <f>IF(D265&gt;0,AVERAGE(D$199:$D265),0)</f>
        <v>26782928355.55224</v>
      </c>
      <c r="F265" s="47">
        <f t="shared" si="68"/>
        <v>561.344537815126</v>
      </c>
      <c r="G265" s="22">
        <f t="shared" si="69"/>
        <v>11</v>
      </c>
      <c r="H265" s="46">
        <f t="shared" si="70"/>
        <v>99.8</v>
      </c>
      <c r="I265" s="48">
        <f t="shared" si="71"/>
        <v>0</v>
      </c>
      <c r="J265" s="22">
        <f t="shared" si="66"/>
        <v>672.144537815126</v>
      </c>
      <c r="K265" s="29">
        <f t="shared" si="67"/>
        <v>0.0025096006265341296</v>
      </c>
      <c r="L265" s="32">
        <f t="shared" si="60"/>
        <v>0.9160042286849572</v>
      </c>
      <c r="M265" s="96">
        <v>0</v>
      </c>
      <c r="N265" s="111">
        <f t="shared" si="72"/>
        <v>-0.6139957713150428</v>
      </c>
      <c r="O265" s="45">
        <f>IF(D265&gt;0,AVERAGE(D$18:$D265),0)</f>
        <v>29689197920.129032</v>
      </c>
    </row>
    <row r="266" spans="2:15" ht="12.75">
      <c r="B266" s="21">
        <f t="shared" si="65"/>
        <v>249</v>
      </c>
      <c r="C266" s="25">
        <v>40792</v>
      </c>
      <c r="D266" s="100">
        <v>24013963964</v>
      </c>
      <c r="E266" s="45">
        <f>IF(D266&gt;0,AVERAGE(D$199:$D266),0)</f>
        <v>26742208290.97059</v>
      </c>
      <c r="F266" s="47">
        <f t="shared" si="68"/>
        <v>561.344537815126</v>
      </c>
      <c r="G266" s="22">
        <f t="shared" si="69"/>
        <v>11</v>
      </c>
      <c r="H266" s="46">
        <f t="shared" si="70"/>
        <v>99.8</v>
      </c>
      <c r="I266" s="48">
        <f t="shared" si="71"/>
        <v>0</v>
      </c>
      <c r="J266" s="22">
        <f t="shared" si="66"/>
        <v>672.144537815126</v>
      </c>
      <c r="K266" s="29">
        <f t="shared" si="67"/>
        <v>0.0025134219676318697</v>
      </c>
      <c r="L266" s="32">
        <f t="shared" si="60"/>
        <v>0.9173990181856324</v>
      </c>
      <c r="M266" s="96">
        <v>0</v>
      </c>
      <c r="N266" s="111">
        <f t="shared" si="72"/>
        <v>-0.6126009818143676</v>
      </c>
      <c r="O266" s="45">
        <f>IF(D266&gt;0,AVERAGE(D$18:$D266),0)</f>
        <v>29666405815.88755</v>
      </c>
    </row>
    <row r="267" spans="2:15" ht="12.75">
      <c r="B267" s="21">
        <f t="shared" si="65"/>
        <v>250</v>
      </c>
      <c r="C267" s="25">
        <v>40793</v>
      </c>
      <c r="D267" s="100">
        <v>23618542922</v>
      </c>
      <c r="E267" s="45">
        <f>IF(D267&gt;0,AVERAGE(D$199:$D267),0)</f>
        <v>26696937778.376812</v>
      </c>
      <c r="F267" s="47">
        <f t="shared" si="68"/>
        <v>561.344537815126</v>
      </c>
      <c r="G267" s="22">
        <f t="shared" si="69"/>
        <v>11</v>
      </c>
      <c r="H267" s="46">
        <f t="shared" si="70"/>
        <v>99.8</v>
      </c>
      <c r="I267" s="48">
        <f t="shared" si="71"/>
        <v>0</v>
      </c>
      <c r="J267" s="22">
        <f t="shared" si="66"/>
        <v>672.144537815126</v>
      </c>
      <c r="K267" s="29">
        <f t="shared" si="67"/>
        <v>0.0025176840257669164</v>
      </c>
      <c r="L267" s="32">
        <f t="shared" si="60"/>
        <v>0.9189546694049245</v>
      </c>
      <c r="M267" s="96">
        <v>0</v>
      </c>
      <c r="N267" s="111">
        <f t="shared" si="72"/>
        <v>-0.6110453305950755</v>
      </c>
      <c r="O267" s="45">
        <f>IF(D267&gt;0,AVERAGE(D$18:$D267),0)</f>
        <v>29642214364.312</v>
      </c>
    </row>
    <row r="268" spans="2:15" ht="12.75">
      <c r="B268" s="21">
        <f t="shared" si="65"/>
        <v>251</v>
      </c>
      <c r="C268" s="25">
        <v>40794</v>
      </c>
      <c r="D268" s="100">
        <v>22850496199</v>
      </c>
      <c r="E268" s="45">
        <f>IF(D268&gt;0,AVERAGE(D$199:$D268),0)</f>
        <v>26641988612.95714</v>
      </c>
      <c r="F268" s="47">
        <f t="shared" si="68"/>
        <v>561.344537815126</v>
      </c>
      <c r="G268" s="22">
        <f t="shared" si="69"/>
        <v>11</v>
      </c>
      <c r="H268" s="46">
        <f t="shared" si="70"/>
        <v>99.8</v>
      </c>
      <c r="I268" s="48">
        <f t="shared" si="71"/>
        <v>0</v>
      </c>
      <c r="J268" s="22">
        <f t="shared" si="66"/>
        <v>672.144537815126</v>
      </c>
      <c r="K268" s="29">
        <f t="shared" si="67"/>
        <v>0.0025228767551091634</v>
      </c>
      <c r="L268" s="32">
        <f t="shared" si="60"/>
        <v>0.9208500156148447</v>
      </c>
      <c r="M268" s="96">
        <v>0</v>
      </c>
      <c r="N268" s="111">
        <f t="shared" si="72"/>
        <v>-0.6091499843851553</v>
      </c>
      <c r="O268" s="45">
        <f>IF(D268&gt;0,AVERAGE(D$18:$D268),0)</f>
        <v>29615155726.203186</v>
      </c>
    </row>
    <row r="269" spans="2:15" ht="12.75">
      <c r="B269" s="21">
        <f t="shared" si="65"/>
        <v>252</v>
      </c>
      <c r="C269" s="25">
        <v>40795</v>
      </c>
      <c r="D269" s="100">
        <v>24109771661</v>
      </c>
      <c r="E269" s="45">
        <f>IF(D269&gt;0,AVERAGE(D$199:$D269),0)</f>
        <v>26606323585.46479</v>
      </c>
      <c r="F269" s="47">
        <f t="shared" si="68"/>
        <v>561.344537815126</v>
      </c>
      <c r="G269" s="22">
        <f t="shared" si="69"/>
        <v>11</v>
      </c>
      <c r="H269" s="46">
        <f t="shared" si="70"/>
        <v>99.8</v>
      </c>
      <c r="I269" s="48">
        <f t="shared" si="71"/>
        <v>0</v>
      </c>
      <c r="J269" s="22">
        <f t="shared" si="66"/>
        <v>672.144537815126</v>
      </c>
      <c r="K269" s="29">
        <f t="shared" si="67"/>
        <v>0.0025262586003513953</v>
      </c>
      <c r="L269" s="32">
        <f t="shared" si="60"/>
        <v>0.9220843891282593</v>
      </c>
      <c r="M269" s="96">
        <v>0</v>
      </c>
      <c r="N269" s="111">
        <f t="shared" si="72"/>
        <v>-0.6079156108717407</v>
      </c>
      <c r="O269" s="45">
        <f>IF(D269&gt;0,AVERAGE(D$18:$D269),0)</f>
        <v>29593308964.039684</v>
      </c>
    </row>
    <row r="270" spans="2:15" ht="12.75">
      <c r="B270" s="21">
        <f t="shared" si="65"/>
        <v>253</v>
      </c>
      <c r="C270" s="25">
        <v>40796</v>
      </c>
      <c r="D270" s="100">
        <v>24113559401</v>
      </c>
      <c r="E270" s="45">
        <f>IF(D270&gt;0,AVERAGE(D$199:$D270),0)</f>
        <v>26571701860.680557</v>
      </c>
      <c r="F270" s="47">
        <f t="shared" si="68"/>
        <v>561.344537815126</v>
      </c>
      <c r="G270" s="22">
        <f t="shared" si="69"/>
        <v>11</v>
      </c>
      <c r="H270" s="46">
        <f t="shared" si="70"/>
        <v>99.8</v>
      </c>
      <c r="I270" s="48">
        <f t="shared" si="71"/>
        <v>0</v>
      </c>
      <c r="J270" s="22">
        <f t="shared" si="66"/>
        <v>672.144537815126</v>
      </c>
      <c r="K270" s="29">
        <f t="shared" si="67"/>
        <v>0.0025295502009592056</v>
      </c>
      <c r="L270" s="32">
        <f t="shared" si="60"/>
        <v>0.9232858233501101</v>
      </c>
      <c r="M270" s="96">
        <v>0</v>
      </c>
      <c r="N270" s="111">
        <f t="shared" si="72"/>
        <v>-0.6067141766498899</v>
      </c>
      <c r="O270" s="45">
        <f>IF(D270&gt;0,AVERAGE(D$18:$D270),0)</f>
        <v>29571649874.857708</v>
      </c>
    </row>
    <row r="271" spans="2:15" ht="12.75">
      <c r="B271" s="21">
        <f t="shared" si="65"/>
        <v>254</v>
      </c>
      <c r="C271" s="25">
        <v>40797</v>
      </c>
      <c r="D271" s="100">
        <v>24117467185</v>
      </c>
      <c r="E271" s="45">
        <f>IF(D271&gt;0,AVERAGE(D$199:$D271),0)</f>
        <v>26538082207.589043</v>
      </c>
      <c r="F271" s="47">
        <f t="shared" si="68"/>
        <v>561.344537815126</v>
      </c>
      <c r="G271" s="22">
        <f t="shared" si="69"/>
        <v>11</v>
      </c>
      <c r="H271" s="46">
        <f t="shared" si="70"/>
        <v>99.8</v>
      </c>
      <c r="I271" s="48">
        <f t="shared" si="71"/>
        <v>0</v>
      </c>
      <c r="J271" s="22">
        <f t="shared" si="66"/>
        <v>672.144537815126</v>
      </c>
      <c r="K271" s="29">
        <f t="shared" si="67"/>
        <v>0.0025327547505407688</v>
      </c>
      <c r="L271" s="32">
        <f t="shared" si="60"/>
        <v>0.9244554839473806</v>
      </c>
      <c r="M271" s="96">
        <v>0</v>
      </c>
      <c r="N271" s="111">
        <f t="shared" si="72"/>
        <v>-0.6055445160526194</v>
      </c>
      <c r="O271" s="45">
        <f>IF(D271&gt;0,AVERAGE(D$18:$D271),0)</f>
        <v>29550176714.66142</v>
      </c>
    </row>
    <row r="272" spans="2:15" ht="12.75">
      <c r="B272" s="21">
        <f t="shared" si="65"/>
        <v>255</v>
      </c>
      <c r="C272" s="25">
        <v>40798</v>
      </c>
      <c r="D272" s="100">
        <v>24486054047</v>
      </c>
      <c r="E272" s="45">
        <f>IF(D272&gt;0,AVERAGE(D$199:$D272),0)</f>
        <v>26510352097.31081</v>
      </c>
      <c r="F272" s="47">
        <f t="shared" si="68"/>
        <v>561.344537815126</v>
      </c>
      <c r="G272" s="22">
        <f t="shared" si="69"/>
        <v>11</v>
      </c>
      <c r="H272" s="46">
        <f t="shared" si="70"/>
        <v>99.8</v>
      </c>
      <c r="I272" s="48">
        <f t="shared" si="71"/>
        <v>0</v>
      </c>
      <c r="J272" s="22">
        <f t="shared" si="66"/>
        <v>672.144537815126</v>
      </c>
      <c r="K272" s="29">
        <f t="shared" si="67"/>
        <v>0.002535404038950157</v>
      </c>
      <c r="L272" s="32">
        <f t="shared" si="60"/>
        <v>0.9254224742168073</v>
      </c>
      <c r="M272" s="96">
        <v>0</v>
      </c>
      <c r="N272" s="111">
        <f t="shared" si="72"/>
        <v>-0.6045775257831927</v>
      </c>
      <c r="O272" s="45">
        <f>IF(D272&gt;0,AVERAGE(D$18:$D272),0)</f>
        <v>29530317410.08235</v>
      </c>
    </row>
    <row r="273" spans="2:15" ht="12.75">
      <c r="B273" s="21">
        <f t="shared" si="65"/>
        <v>256</v>
      </c>
      <c r="C273" s="25">
        <v>40799</v>
      </c>
      <c r="D273" s="100">
        <v>24150722961</v>
      </c>
      <c r="E273" s="45">
        <f>IF(D273&gt;0,AVERAGE(D$199:$D273),0)</f>
        <v>26478890375.493332</v>
      </c>
      <c r="F273" s="47">
        <f t="shared" si="68"/>
        <v>561.344537815126</v>
      </c>
      <c r="G273" s="22">
        <f t="shared" si="69"/>
        <v>11</v>
      </c>
      <c r="H273" s="46">
        <f t="shared" si="70"/>
        <v>99.8</v>
      </c>
      <c r="I273" s="48">
        <f t="shared" si="71"/>
        <v>0</v>
      </c>
      <c r="J273" s="22">
        <f t="shared" si="66"/>
        <v>672.144537815126</v>
      </c>
      <c r="K273" s="29">
        <f t="shared" si="67"/>
        <v>0.0025384165585624666</v>
      </c>
      <c r="L273" s="32">
        <f t="shared" si="60"/>
        <v>0.9265220438753003</v>
      </c>
      <c r="M273" s="96">
        <v>0</v>
      </c>
      <c r="N273" s="111">
        <f t="shared" si="72"/>
        <v>-0.6034779561246997</v>
      </c>
      <c r="O273" s="45">
        <f>IF(D273&gt;0,AVERAGE(D$18:$D273),0)</f>
        <v>29509303369.265625</v>
      </c>
    </row>
    <row r="274" spans="2:15" ht="12.75">
      <c r="B274" s="21">
        <f t="shared" si="65"/>
        <v>257</v>
      </c>
      <c r="C274" s="25">
        <v>40800</v>
      </c>
      <c r="D274" s="100">
        <v>24080896043</v>
      </c>
      <c r="E274" s="45">
        <f>IF(D274&gt;0,AVERAGE(D$199:$D274),0)</f>
        <v>26447337818.486843</v>
      </c>
      <c r="F274" s="47">
        <f t="shared" si="68"/>
        <v>561.344537815126</v>
      </c>
      <c r="G274" s="22">
        <f t="shared" si="69"/>
        <v>11</v>
      </c>
      <c r="H274" s="46">
        <f t="shared" si="70"/>
        <v>99.8</v>
      </c>
      <c r="I274" s="48">
        <f t="shared" si="71"/>
        <v>0</v>
      </c>
      <c r="J274" s="22">
        <f t="shared" si="66"/>
        <v>672.144537815126</v>
      </c>
      <c r="K274" s="29">
        <f t="shared" si="67"/>
        <v>0.002541444974266155</v>
      </c>
      <c r="L274" s="32">
        <f t="shared" si="60"/>
        <v>0.9276274156071466</v>
      </c>
      <c r="M274" s="96">
        <v>0</v>
      </c>
      <c r="N274" s="111">
        <f t="shared" si="72"/>
        <v>-0.6023725843928535</v>
      </c>
      <c r="O274" s="45">
        <f>IF(D274&gt;0,AVERAGE(D$18:$D274),0)</f>
        <v>29488181161.770428</v>
      </c>
    </row>
    <row r="275" spans="2:15" ht="12.75">
      <c r="B275" s="21">
        <f t="shared" si="65"/>
        <v>258</v>
      </c>
      <c r="C275" s="25">
        <v>40801</v>
      </c>
      <c r="D275" s="100">
        <v>23290773014</v>
      </c>
      <c r="E275" s="45">
        <f>IF(D275&gt;0,AVERAGE(D$199:$D275),0)</f>
        <v>26406343470.376625</v>
      </c>
      <c r="F275" s="47">
        <f t="shared" si="68"/>
        <v>561.344537815126</v>
      </c>
      <c r="G275" s="22">
        <f t="shared" si="69"/>
        <v>11</v>
      </c>
      <c r="H275" s="46">
        <f t="shared" si="70"/>
        <v>99.8</v>
      </c>
      <c r="I275" s="48">
        <f t="shared" si="71"/>
        <v>0</v>
      </c>
      <c r="J275" s="22">
        <f t="shared" si="66"/>
        <v>672.144537815126</v>
      </c>
      <c r="K275" s="29">
        <f t="shared" si="67"/>
        <v>0.0025453904232108342</v>
      </c>
      <c r="L275" s="32">
        <f aca="true" t="shared" si="73" ref="L275:L290">+K275*365</f>
        <v>0.9290675044719545</v>
      </c>
      <c r="M275" s="96">
        <v>0</v>
      </c>
      <c r="N275" s="111">
        <f t="shared" si="72"/>
        <v>-0.6009324955280455</v>
      </c>
      <c r="O275" s="45">
        <f>IF(D275&gt;0,AVERAGE(D$18:$D275),0)</f>
        <v>29464160199.957363</v>
      </c>
    </row>
    <row r="276" spans="2:15" ht="12.75">
      <c r="B276" s="21">
        <f t="shared" si="65"/>
        <v>259</v>
      </c>
      <c r="C276" s="25">
        <v>40802</v>
      </c>
      <c r="D276" s="100">
        <v>22959620289</v>
      </c>
      <c r="E276" s="45">
        <f>IF(D276&gt;0,AVERAGE(D$199:$D276),0)</f>
        <v>26362154711.641026</v>
      </c>
      <c r="F276" s="47">
        <f t="shared" si="68"/>
        <v>561.344537815126</v>
      </c>
      <c r="G276" s="22">
        <f t="shared" si="69"/>
        <v>11</v>
      </c>
      <c r="H276" s="46">
        <f t="shared" si="70"/>
        <v>99.8</v>
      </c>
      <c r="I276" s="48">
        <f t="shared" si="71"/>
        <v>0</v>
      </c>
      <c r="J276" s="22">
        <f t="shared" si="66"/>
        <v>672.144537815126</v>
      </c>
      <c r="K276" s="29">
        <f t="shared" si="67"/>
        <v>0.0025496570563646676</v>
      </c>
      <c r="L276" s="32">
        <f t="shared" si="73"/>
        <v>0.9306248255731037</v>
      </c>
      <c r="M276" s="96">
        <v>0</v>
      </c>
      <c r="N276" s="111">
        <f t="shared" si="72"/>
        <v>-0.5993751744268964</v>
      </c>
      <c r="O276" s="45">
        <f>IF(D276&gt;0,AVERAGE(D$18:$D276),0)</f>
        <v>29439046146.247105</v>
      </c>
    </row>
    <row r="277" spans="2:15" ht="12.75">
      <c r="B277" s="21">
        <f t="shared" si="65"/>
        <v>260</v>
      </c>
      <c r="C277" s="25">
        <v>40803</v>
      </c>
      <c r="D277" s="100">
        <v>22963503970</v>
      </c>
      <c r="E277" s="45">
        <f>IF(D277&gt;0,AVERAGE(D$199:$D277),0)</f>
        <v>26319133816.177216</v>
      </c>
      <c r="F277" s="47">
        <f t="shared" si="68"/>
        <v>561.344537815126</v>
      </c>
      <c r="G277" s="22">
        <f t="shared" si="69"/>
        <v>11</v>
      </c>
      <c r="H277" s="46">
        <f t="shared" si="70"/>
        <v>99.8</v>
      </c>
      <c r="I277" s="48">
        <f t="shared" si="71"/>
        <v>0</v>
      </c>
      <c r="J277" s="22">
        <f t="shared" si="66"/>
        <v>672.144537815126</v>
      </c>
      <c r="K277" s="29">
        <f t="shared" si="67"/>
        <v>0.0025538246908490135</v>
      </c>
      <c r="L277" s="32">
        <f t="shared" si="73"/>
        <v>0.9321460121598899</v>
      </c>
      <c r="M277" s="96">
        <v>0</v>
      </c>
      <c r="N277" s="111">
        <f t="shared" si="72"/>
        <v>-0.5978539878401101</v>
      </c>
      <c r="O277" s="45">
        <f>IF(D277&gt;0,AVERAGE(D$18:$D277),0)</f>
        <v>29414140214.8</v>
      </c>
    </row>
    <row r="278" spans="2:15" ht="12.75">
      <c r="B278" s="21">
        <f t="shared" si="65"/>
        <v>261</v>
      </c>
      <c r="C278" s="25">
        <v>40804</v>
      </c>
      <c r="D278" s="100">
        <v>22967329838</v>
      </c>
      <c r="E278" s="45">
        <f>IF(D278&gt;0,AVERAGE(D$199:$D278),0)</f>
        <v>26277236266.45</v>
      </c>
      <c r="F278" s="47">
        <f t="shared" si="68"/>
        <v>561.344537815126</v>
      </c>
      <c r="G278" s="22">
        <f t="shared" si="69"/>
        <v>11</v>
      </c>
      <c r="H278" s="46">
        <f t="shared" si="70"/>
        <v>99.8</v>
      </c>
      <c r="I278" s="48">
        <f t="shared" si="71"/>
        <v>0</v>
      </c>
      <c r="J278" s="22">
        <f t="shared" si="66"/>
        <v>672.144537815126</v>
      </c>
      <c r="K278" s="29">
        <f t="shared" si="67"/>
        <v>0.00255789661819687</v>
      </c>
      <c r="L278" s="32">
        <f t="shared" si="73"/>
        <v>0.9336322656418575</v>
      </c>
      <c r="M278" s="96">
        <v>0</v>
      </c>
      <c r="N278" s="111">
        <f t="shared" si="72"/>
        <v>-0.5963677343581425</v>
      </c>
      <c r="O278" s="45">
        <f>IF(D278&gt;0,AVERAGE(D$18:$D278),0)</f>
        <v>29389439791.900383</v>
      </c>
    </row>
    <row r="279" spans="2:15" ht="12.75">
      <c r="B279" s="21">
        <f t="shared" si="65"/>
        <v>262</v>
      </c>
      <c r="C279" s="25">
        <v>40805</v>
      </c>
      <c r="D279" s="100">
        <v>22798800624</v>
      </c>
      <c r="E279" s="45">
        <f>IF(D279&gt;0,AVERAGE(D$199:$D279),0)</f>
        <v>26234292616.54321</v>
      </c>
      <c r="F279" s="47">
        <f t="shared" si="68"/>
        <v>561.344537815126</v>
      </c>
      <c r="G279" s="22">
        <f t="shared" si="69"/>
        <v>11</v>
      </c>
      <c r="H279" s="46">
        <f t="shared" si="70"/>
        <v>99.8</v>
      </c>
      <c r="I279" s="48">
        <f t="shared" si="71"/>
        <v>0</v>
      </c>
      <c r="J279" s="22">
        <f t="shared" si="66"/>
        <v>672.144537815126</v>
      </c>
      <c r="K279" s="29">
        <f t="shared" si="67"/>
        <v>0.002562083710964157</v>
      </c>
      <c r="L279" s="32">
        <f t="shared" si="73"/>
        <v>0.9351605545019174</v>
      </c>
      <c r="M279" s="96">
        <v>0</v>
      </c>
      <c r="N279" s="111">
        <f t="shared" si="72"/>
        <v>-0.5948394454980827</v>
      </c>
      <c r="O279" s="45">
        <f>IF(D279&gt;0,AVERAGE(D$18:$D279),0)</f>
        <v>29364284680.572517</v>
      </c>
    </row>
    <row r="280" spans="2:15" ht="12.75">
      <c r="B280" s="21">
        <f t="shared" si="65"/>
        <v>263</v>
      </c>
      <c r="C280" s="25">
        <v>40806</v>
      </c>
      <c r="D280" s="100">
        <v>23971635747</v>
      </c>
      <c r="E280" s="45">
        <f>IF(D280&gt;0,AVERAGE(D$199:$D280),0)</f>
        <v>26206699240.085365</v>
      </c>
      <c r="F280" s="47">
        <f t="shared" si="68"/>
        <v>561.344537815126</v>
      </c>
      <c r="G280" s="22">
        <f t="shared" si="69"/>
        <v>11</v>
      </c>
      <c r="H280" s="46">
        <f t="shared" si="70"/>
        <v>99.8</v>
      </c>
      <c r="I280" s="48">
        <f t="shared" si="71"/>
        <v>0</v>
      </c>
      <c r="J280" s="22">
        <f t="shared" si="66"/>
        <v>672.144537815126</v>
      </c>
      <c r="K280" s="29">
        <f t="shared" si="67"/>
        <v>0.0025647813624198198</v>
      </c>
      <c r="L280" s="32">
        <f t="shared" si="73"/>
        <v>0.9361451972832342</v>
      </c>
      <c r="M280" s="96">
        <v>0</v>
      </c>
      <c r="N280" s="111">
        <f t="shared" si="72"/>
        <v>-0.5938548027167658</v>
      </c>
      <c r="O280" s="45">
        <f>IF(D280&gt;0,AVERAGE(D$18:$D280),0)</f>
        <v>29343780312.003803</v>
      </c>
    </row>
    <row r="281" spans="2:15" ht="12.75">
      <c r="B281" s="21">
        <f t="shared" si="65"/>
        <v>264</v>
      </c>
      <c r="C281" s="25">
        <v>40807</v>
      </c>
      <c r="D281" s="100">
        <v>24914436404</v>
      </c>
      <c r="E281" s="45">
        <f>IF(D281&gt;0,AVERAGE(D$199:$D281),0)</f>
        <v>26191129808.325302</v>
      </c>
      <c r="F281" s="47">
        <f t="shared" si="68"/>
        <v>561.344537815126</v>
      </c>
      <c r="G281" s="22">
        <f t="shared" si="69"/>
        <v>11</v>
      </c>
      <c r="H281" s="46">
        <f t="shared" si="70"/>
        <v>99.8</v>
      </c>
      <c r="I281" s="48">
        <f t="shared" si="71"/>
        <v>0</v>
      </c>
      <c r="J281" s="22">
        <f t="shared" si="66"/>
        <v>672.144537815126</v>
      </c>
      <c r="K281" s="29">
        <f t="shared" si="67"/>
        <v>0.002566306007927437</v>
      </c>
      <c r="L281" s="32">
        <f t="shared" si="73"/>
        <v>0.9367016928935145</v>
      </c>
      <c r="M281" s="96">
        <v>0</v>
      </c>
      <c r="N281" s="111">
        <f t="shared" si="72"/>
        <v>-0.5932983071064856</v>
      </c>
      <c r="O281" s="45">
        <f>IF(D281&gt;0,AVERAGE(D$18:$D281),0)</f>
        <v>29327002494.170456</v>
      </c>
    </row>
    <row r="282" spans="2:15" ht="12.75">
      <c r="B282" s="21">
        <f t="shared" si="65"/>
        <v>265</v>
      </c>
      <c r="C282" s="25">
        <v>40808</v>
      </c>
      <c r="D282" s="100">
        <v>25148405987</v>
      </c>
      <c r="E282" s="45">
        <f>IF(D282&gt;0,AVERAGE(D$199:$D282),0)</f>
        <v>26178716429.5</v>
      </c>
      <c r="F282" s="47">
        <f t="shared" si="68"/>
        <v>561.344537815126</v>
      </c>
      <c r="G282" s="22">
        <f t="shared" si="69"/>
        <v>11</v>
      </c>
      <c r="H282" s="46">
        <f t="shared" si="70"/>
        <v>100.27864130040908</v>
      </c>
      <c r="I282" s="48">
        <f t="shared" si="71"/>
        <v>0</v>
      </c>
      <c r="J282" s="22">
        <f t="shared" si="66"/>
        <v>672.6231791155351</v>
      </c>
      <c r="K282" s="29">
        <f t="shared" si="67"/>
        <v>0.0025693512549667123</v>
      </c>
      <c r="L282" s="32">
        <f t="shared" si="73"/>
        <v>0.93781320806285</v>
      </c>
      <c r="M282" s="96">
        <v>0.4786413004090753</v>
      </c>
      <c r="N282" s="111">
        <f t="shared" si="72"/>
        <v>-0.5921867919371501</v>
      </c>
      <c r="O282" s="45">
        <f>IF(D282&gt;0,AVERAGE(D$18:$D282),0)</f>
        <v>29311234205.46415</v>
      </c>
    </row>
    <row r="283" spans="2:15" ht="12.75">
      <c r="B283" s="21">
        <f t="shared" si="65"/>
        <v>266</v>
      </c>
      <c r="C283" s="25">
        <v>40809</v>
      </c>
      <c r="D283" s="100">
        <v>23829578293</v>
      </c>
      <c r="E283" s="45">
        <f>IF(D283&gt;0,AVERAGE(D$199:$D283),0)</f>
        <v>26151079510.24706</v>
      </c>
      <c r="F283" s="47">
        <f t="shared" si="68"/>
        <v>561.344537815126</v>
      </c>
      <c r="G283" s="22">
        <f t="shared" si="69"/>
        <v>11</v>
      </c>
      <c r="H283" s="46">
        <f t="shared" si="70"/>
        <v>99.9467356004753</v>
      </c>
      <c r="I283" s="48">
        <f t="shared" si="71"/>
        <v>0</v>
      </c>
      <c r="J283" s="22">
        <f t="shared" si="66"/>
        <v>672.2912734156014</v>
      </c>
      <c r="K283" s="29">
        <f t="shared" si="67"/>
        <v>0.002570797404949078</v>
      </c>
      <c r="L283" s="32">
        <f t="shared" si="73"/>
        <v>0.9383410528064134</v>
      </c>
      <c r="M283" s="96">
        <v>0.1467356004752983</v>
      </c>
      <c r="N283" s="111">
        <f t="shared" si="72"/>
        <v>-0.5916589471935866</v>
      </c>
      <c r="O283" s="45">
        <f>IF(D283&gt;0,AVERAGE(D$18:$D283),0)</f>
        <v>29290626476.469925</v>
      </c>
    </row>
    <row r="284" spans="2:15" ht="12.75">
      <c r="B284" s="21">
        <f t="shared" si="65"/>
        <v>267</v>
      </c>
      <c r="C284" s="25">
        <v>40810</v>
      </c>
      <c r="D284" s="100">
        <v>23833472419</v>
      </c>
      <c r="E284" s="45">
        <f>IF(D284&gt;0,AVERAGE(D$199:$D284),0)</f>
        <v>26124130590.581394</v>
      </c>
      <c r="F284" s="47">
        <f t="shared" si="68"/>
        <v>561.344537815126</v>
      </c>
      <c r="G284" s="22">
        <f t="shared" si="69"/>
        <v>11</v>
      </c>
      <c r="H284" s="46">
        <f t="shared" si="70"/>
        <v>99.8</v>
      </c>
      <c r="I284" s="48">
        <f t="shared" si="71"/>
        <v>0</v>
      </c>
      <c r="J284" s="22">
        <f t="shared" si="66"/>
        <v>672.144537815126</v>
      </c>
      <c r="K284" s="29">
        <f t="shared" si="67"/>
        <v>0.0025728876813127556</v>
      </c>
      <c r="L284" s="32">
        <f t="shared" si="73"/>
        <v>0.9391040036791558</v>
      </c>
      <c r="M284" s="96">
        <v>0</v>
      </c>
      <c r="N284" s="111">
        <f t="shared" si="72"/>
        <v>-0.5908959963208442</v>
      </c>
      <c r="O284" s="45">
        <f>IF(D284&gt;0,AVERAGE(D$18:$D284),0)</f>
        <v>29270187697.228466</v>
      </c>
    </row>
    <row r="285" spans="2:15" ht="12.75">
      <c r="B285" s="21">
        <f t="shared" si="65"/>
        <v>268</v>
      </c>
      <c r="C285" s="25">
        <v>40811</v>
      </c>
      <c r="D285" s="100">
        <v>23837469227</v>
      </c>
      <c r="E285" s="45">
        <f>IF(D285&gt;0,AVERAGE(D$199:$D285),0)</f>
        <v>26097847126.632183</v>
      </c>
      <c r="F285" s="47">
        <f t="shared" si="68"/>
        <v>561.344537815126</v>
      </c>
      <c r="G285" s="22">
        <f t="shared" si="69"/>
        <v>11</v>
      </c>
      <c r="H285" s="46">
        <f t="shared" si="70"/>
        <v>99.8</v>
      </c>
      <c r="I285" s="48">
        <f t="shared" si="71"/>
        <v>0</v>
      </c>
      <c r="J285" s="22">
        <f t="shared" si="66"/>
        <v>672.144537815126</v>
      </c>
      <c r="K285" s="29">
        <f t="shared" si="67"/>
        <v>0.002575478868252009</v>
      </c>
      <c r="L285" s="32">
        <f t="shared" si="73"/>
        <v>0.9400497869119833</v>
      </c>
      <c r="M285" s="96">
        <v>0</v>
      </c>
      <c r="N285" s="111">
        <f t="shared" si="72"/>
        <v>-0.5899502130880168</v>
      </c>
      <c r="O285" s="45">
        <f>IF(D285&gt;0,AVERAGE(D$18:$D285),0)</f>
        <v>29249916359.652985</v>
      </c>
    </row>
    <row r="286" spans="2:15" ht="12.75">
      <c r="B286" s="21">
        <f t="shared" si="65"/>
        <v>269</v>
      </c>
      <c r="C286" s="25">
        <v>40812</v>
      </c>
      <c r="D286" s="100">
        <v>23769618813</v>
      </c>
      <c r="E286" s="45">
        <f>IF(D286&gt;0,AVERAGE(D$199:$D286),0)</f>
        <v>26071389986.704544</v>
      </c>
      <c r="F286" s="47">
        <f t="shared" si="68"/>
        <v>561.344537815126</v>
      </c>
      <c r="G286" s="22">
        <f t="shared" si="69"/>
        <v>11</v>
      </c>
      <c r="H286" s="46">
        <f t="shared" si="70"/>
        <v>99.96735694432456</v>
      </c>
      <c r="I286" s="48">
        <f t="shared" si="71"/>
        <v>0</v>
      </c>
      <c r="J286" s="22">
        <f t="shared" si="66"/>
        <v>672.3118947594506</v>
      </c>
      <c r="K286" s="29">
        <f t="shared" si="67"/>
        <v>0.0025787343716706518</v>
      </c>
      <c r="L286" s="32">
        <f t="shared" si="73"/>
        <v>0.9412380456597879</v>
      </c>
      <c r="M286" s="96">
        <v>0.1673569443245658</v>
      </c>
      <c r="N286" s="111">
        <f t="shared" si="72"/>
        <v>-0.5887619543402122</v>
      </c>
      <c r="O286" s="45">
        <f>IF(D286&gt;0,AVERAGE(D$18:$D286),0)</f>
        <v>29229543506.319702</v>
      </c>
    </row>
    <row r="287" spans="2:15" ht="12.75">
      <c r="B287" s="21">
        <f t="shared" si="65"/>
        <v>270</v>
      </c>
      <c r="C287" s="25">
        <v>40813</v>
      </c>
      <c r="D287" s="100">
        <v>22772235676</v>
      </c>
      <c r="E287" s="45">
        <f>IF(D287&gt;0,AVERAGE(D$199:$D287),0)</f>
        <v>26034320837.14607</v>
      </c>
      <c r="F287" s="47">
        <f t="shared" si="68"/>
        <v>561.344537815126</v>
      </c>
      <c r="G287" s="22">
        <f t="shared" si="69"/>
        <v>11</v>
      </c>
      <c r="H287" s="46">
        <f t="shared" si="70"/>
        <v>99.8</v>
      </c>
      <c r="I287" s="48">
        <f t="shared" si="71"/>
        <v>0</v>
      </c>
      <c r="J287" s="22">
        <f t="shared" si="66"/>
        <v>672.144537815126</v>
      </c>
      <c r="K287" s="29">
        <f t="shared" si="67"/>
        <v>0.002581763288620544</v>
      </c>
      <c r="L287" s="32">
        <f t="shared" si="73"/>
        <v>0.9423436003464986</v>
      </c>
      <c r="M287" s="96">
        <v>0</v>
      </c>
      <c r="N287" s="111">
        <f t="shared" si="72"/>
        <v>-0.5876563996535015</v>
      </c>
      <c r="O287" s="45">
        <f>IF(D287&gt;0,AVERAGE(D$18:$D287),0)</f>
        <v>29205627551.392593</v>
      </c>
    </row>
    <row r="288" spans="2:15" ht="12.75">
      <c r="B288" s="21">
        <f t="shared" si="65"/>
        <v>271</v>
      </c>
      <c r="C288" s="25">
        <v>40814</v>
      </c>
      <c r="D288" s="100">
        <v>22551966795</v>
      </c>
      <c r="E288" s="45">
        <f>IF(D288&gt;0,AVERAGE(D$199:$D288),0)</f>
        <v>25995628014.455555</v>
      </c>
      <c r="F288" s="47">
        <f t="shared" si="68"/>
        <v>561.344537815126</v>
      </c>
      <c r="G288" s="22">
        <f t="shared" si="69"/>
        <v>11</v>
      </c>
      <c r="H288" s="46">
        <f t="shared" si="70"/>
        <v>99.8</v>
      </c>
      <c r="I288" s="48">
        <f t="shared" si="71"/>
        <v>0</v>
      </c>
      <c r="J288" s="22">
        <f t="shared" si="66"/>
        <v>672.144537815126</v>
      </c>
      <c r="K288" s="29">
        <f t="shared" si="67"/>
        <v>0.002585606077457957</v>
      </c>
      <c r="L288" s="32">
        <f t="shared" si="73"/>
        <v>0.9437462182721543</v>
      </c>
      <c r="M288" s="96">
        <v>0</v>
      </c>
      <c r="N288" s="111">
        <f t="shared" si="72"/>
        <v>-0.5862537817278457</v>
      </c>
      <c r="O288" s="45">
        <f>IF(D288&gt;0,AVERAGE(D$18:$D288),0)</f>
        <v>29181075297.678967</v>
      </c>
    </row>
    <row r="289" spans="2:15" ht="12.75">
      <c r="B289" s="21">
        <f t="shared" si="65"/>
        <v>272</v>
      </c>
      <c r="C289" s="25">
        <v>40815</v>
      </c>
      <c r="D289" s="100">
        <v>21856516511</v>
      </c>
      <c r="E289" s="45">
        <f>IF(D289&gt;0,AVERAGE(D$199:$D289),0)</f>
        <v>25950143272.65934</v>
      </c>
      <c r="F289" s="47">
        <f t="shared" si="68"/>
        <v>561.344537815126</v>
      </c>
      <c r="G289" s="22">
        <f t="shared" si="69"/>
        <v>11</v>
      </c>
      <c r="H289" s="46">
        <f t="shared" si="70"/>
        <v>99.8</v>
      </c>
      <c r="I289" s="48">
        <f t="shared" si="71"/>
        <v>0</v>
      </c>
      <c r="J289" s="22">
        <f t="shared" si="66"/>
        <v>672.144537815126</v>
      </c>
      <c r="K289" s="29">
        <f t="shared" si="67"/>
        <v>0.002590138061099982</v>
      </c>
      <c r="L289" s="32">
        <f t="shared" si="73"/>
        <v>0.9454003923014934</v>
      </c>
      <c r="M289" s="96">
        <v>0</v>
      </c>
      <c r="N289" s="111">
        <f t="shared" si="72"/>
        <v>-0.5845996076985066</v>
      </c>
      <c r="O289" s="45">
        <f>IF(D289&gt;0,AVERAGE(D$18:$D289),0)</f>
        <v>29154146772.72794</v>
      </c>
    </row>
    <row r="290" spans="2:15" ht="13.5" customHeight="1">
      <c r="B290" s="21">
        <f t="shared" si="65"/>
        <v>273</v>
      </c>
      <c r="C290" s="25">
        <v>40816</v>
      </c>
      <c r="D290" s="100">
        <v>21919876250</v>
      </c>
      <c r="E290" s="45">
        <f>IF(D290&gt;0,AVERAGE(D$199:$D290),0)</f>
        <v>25906336022.413044</v>
      </c>
      <c r="F290" s="47">
        <f t="shared" si="68"/>
        <v>561.344537815126</v>
      </c>
      <c r="G290" s="22">
        <f t="shared" si="69"/>
        <v>11</v>
      </c>
      <c r="H290" s="46">
        <f t="shared" si="70"/>
        <v>99.8</v>
      </c>
      <c r="I290" s="48">
        <f t="shared" si="71"/>
        <v>0</v>
      </c>
      <c r="J290" s="22">
        <f t="shared" si="66"/>
        <v>672.144537815126</v>
      </c>
      <c r="K290" s="29">
        <f t="shared" si="67"/>
        <v>0.0025945179481715033</v>
      </c>
      <c r="L290" s="32">
        <f t="shared" si="73"/>
        <v>0.9469990510825987</v>
      </c>
      <c r="M290" s="96">
        <v>0</v>
      </c>
      <c r="N290" s="111">
        <f t="shared" si="72"/>
        <v>-0.5830009489174013</v>
      </c>
      <c r="O290" s="45">
        <f>IF(D290&gt;0,AVERAGE(D$18:$D290),0)</f>
        <v>29127647613.304028</v>
      </c>
    </row>
  </sheetData>
  <sheetProtection/>
  <conditionalFormatting sqref="N18:N290">
    <cfRule type="cellIs" priority="2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62.421875" style="59" bestFit="1" customWidth="1"/>
    <col min="2" max="2" width="11.57421875" style="59" customWidth="1"/>
    <col min="3" max="3" width="12.7109375" style="59" customWidth="1"/>
    <col min="4" max="4" width="12.7109375" style="59" bestFit="1" customWidth="1"/>
    <col min="5" max="5" width="13.421875" style="59" bestFit="1" customWidth="1"/>
    <col min="6" max="6" width="12.7109375" style="59" bestFit="1" customWidth="1"/>
    <col min="7" max="7" width="13.421875" style="59" customWidth="1"/>
    <col min="8" max="8" width="12.7109375" style="59" bestFit="1" customWidth="1"/>
    <col min="9" max="9" width="13.421875" style="59" bestFit="1" customWidth="1"/>
    <col min="10" max="10" width="12.7109375" style="59" bestFit="1" customWidth="1"/>
    <col min="11" max="11" width="13.421875" style="59" bestFit="1" customWidth="1"/>
    <col min="12" max="12" width="12.7109375" style="59" bestFit="1" customWidth="1"/>
    <col min="13" max="13" width="13.421875" style="59" bestFit="1" customWidth="1"/>
    <col min="14" max="14" width="12.7109375" style="59" bestFit="1" customWidth="1"/>
    <col min="15" max="15" width="13.421875" style="59" bestFit="1" customWidth="1"/>
    <col min="16" max="16" width="12.7109375" style="59" bestFit="1" customWidth="1"/>
    <col min="17" max="17" width="13.421875" style="59" bestFit="1" customWidth="1"/>
    <col min="18" max="18" width="12.7109375" style="59" bestFit="1" customWidth="1"/>
    <col min="19" max="19" width="13.421875" style="59" bestFit="1" customWidth="1"/>
    <col min="20" max="20" width="12.7109375" style="59" bestFit="1" customWidth="1"/>
    <col min="21" max="21" width="13.421875" style="59" bestFit="1" customWidth="1"/>
    <col min="22" max="22" width="12.7109375" style="59" bestFit="1" customWidth="1"/>
    <col min="23" max="23" width="13.421875" style="59" bestFit="1" customWidth="1"/>
    <col min="24" max="24" width="12.7109375" style="59" bestFit="1" customWidth="1"/>
    <col min="25" max="25" width="13.421875" style="59" bestFit="1" customWidth="1"/>
    <col min="26" max="26" width="12.7109375" style="59" bestFit="1" customWidth="1"/>
    <col min="27" max="27" width="13.421875" style="59" bestFit="1" customWidth="1"/>
    <col min="28" max="28" width="12.7109375" style="59" bestFit="1" customWidth="1"/>
    <col min="29" max="29" width="13.421875" style="59" bestFit="1" customWidth="1"/>
    <col min="30" max="30" width="12.7109375" style="59" customWidth="1"/>
    <col min="31" max="31" width="13.421875" style="59" bestFit="1" customWidth="1"/>
    <col min="32" max="32" width="12.7109375" style="59" customWidth="1"/>
    <col min="33" max="33" width="13.421875" style="59" bestFit="1" customWidth="1"/>
    <col min="34" max="34" width="12.7109375" style="59" customWidth="1"/>
    <col min="35" max="35" width="13.421875" style="59" bestFit="1" customWidth="1"/>
    <col min="36" max="36" width="12.7109375" style="59" customWidth="1"/>
    <col min="37" max="37" width="13.421875" style="59" bestFit="1" customWidth="1"/>
    <col min="38" max="38" width="12.7109375" style="59" customWidth="1"/>
    <col min="39" max="39" width="13.421875" style="59" bestFit="1" customWidth="1"/>
    <col min="40" max="40" width="12.7109375" style="59" customWidth="1"/>
    <col min="41" max="41" width="13.421875" style="59" bestFit="1" customWidth="1"/>
    <col min="42" max="42" width="12.7109375" style="59" customWidth="1"/>
    <col min="43" max="43" width="13.421875" style="59" bestFit="1" customWidth="1"/>
    <col min="44" max="44" width="12.7109375" style="59" customWidth="1"/>
    <col min="45" max="45" width="13.421875" style="59" bestFit="1" customWidth="1"/>
    <col min="46" max="46" width="12.7109375" style="59" customWidth="1"/>
    <col min="47" max="47" width="13.421875" style="59" bestFit="1" customWidth="1"/>
    <col min="48" max="48" width="12.7109375" style="59" customWidth="1"/>
    <col min="49" max="49" width="13.421875" style="59" bestFit="1" customWidth="1"/>
    <col min="50" max="50" width="12.7109375" style="59" customWidth="1"/>
    <col min="51" max="51" width="13.421875" style="59" bestFit="1" customWidth="1"/>
    <col min="52" max="52" width="12.7109375" style="59" customWidth="1"/>
    <col min="53" max="53" width="13.421875" style="59" bestFit="1" customWidth="1"/>
    <col min="54" max="54" width="12.7109375" style="59" customWidth="1"/>
    <col min="55" max="55" width="13.421875" style="59" bestFit="1" customWidth="1"/>
    <col min="56" max="56" width="12.7109375" style="59" customWidth="1"/>
    <col min="57" max="57" width="13.421875" style="59" bestFit="1" customWidth="1"/>
    <col min="58" max="58" width="12.7109375" style="59" customWidth="1"/>
    <col min="59" max="59" width="13.421875" style="59" bestFit="1" customWidth="1"/>
    <col min="60" max="60" width="12.7109375" style="59" customWidth="1"/>
    <col min="61" max="61" width="13.421875" style="59" bestFit="1" customWidth="1"/>
    <col min="62" max="62" width="12.7109375" style="59" customWidth="1"/>
    <col min="63" max="63" width="13.421875" style="59" bestFit="1" customWidth="1"/>
    <col min="64" max="64" width="12.7109375" style="59" customWidth="1"/>
    <col min="65" max="65" width="13.421875" style="59" bestFit="1" customWidth="1"/>
    <col min="66" max="66" width="12.7109375" style="59" customWidth="1"/>
    <col min="67" max="67" width="13.421875" style="59" bestFit="1" customWidth="1"/>
    <col min="68" max="68" width="12.7109375" style="59" customWidth="1"/>
    <col min="69" max="69" width="13.421875" style="59" bestFit="1" customWidth="1"/>
    <col min="70" max="70" width="12.7109375" style="59" customWidth="1"/>
    <col min="71" max="71" width="13.421875" style="59" bestFit="1" customWidth="1"/>
    <col min="72" max="72" width="12.7109375" style="59" customWidth="1"/>
    <col min="73" max="73" width="13.421875" style="59" bestFit="1" customWidth="1"/>
    <col min="74" max="74" width="12.7109375" style="59" customWidth="1"/>
    <col min="75" max="75" width="13.421875" style="59" bestFit="1" customWidth="1"/>
    <col min="76" max="76" width="12.7109375" style="59" customWidth="1"/>
    <col min="77" max="77" width="13.421875" style="59" bestFit="1" customWidth="1"/>
    <col min="78" max="78" width="12.7109375" style="59" customWidth="1"/>
    <col min="79" max="79" width="13.421875" style="59" bestFit="1" customWidth="1"/>
    <col min="80" max="80" width="12.7109375" style="59" customWidth="1"/>
    <col min="81" max="81" width="13.421875" style="59" bestFit="1" customWidth="1"/>
    <col min="82" max="82" width="12.7109375" style="59" customWidth="1"/>
    <col min="83" max="83" width="13.421875" style="59" bestFit="1" customWidth="1"/>
    <col min="84" max="84" width="12.7109375" style="59" customWidth="1"/>
    <col min="85" max="85" width="13.421875" style="59" bestFit="1" customWidth="1"/>
    <col min="86" max="86" width="12.7109375" style="59" customWidth="1"/>
    <col min="87" max="87" width="13.421875" style="59" bestFit="1" customWidth="1"/>
    <col min="88" max="88" width="12.7109375" style="59" customWidth="1"/>
    <col min="89" max="89" width="13.421875" style="59" bestFit="1" customWidth="1"/>
    <col min="90" max="90" width="12.7109375" style="59" customWidth="1"/>
    <col min="91" max="91" width="13.421875" style="59" bestFit="1" customWidth="1"/>
    <col min="92" max="92" width="12.7109375" style="59" customWidth="1"/>
    <col min="93" max="93" width="13.421875" style="59" bestFit="1" customWidth="1"/>
    <col min="94" max="94" width="12.7109375" style="59" customWidth="1"/>
    <col min="95" max="95" width="13.421875" style="59" bestFit="1" customWidth="1"/>
    <col min="96" max="96" width="12.7109375" style="59" customWidth="1"/>
    <col min="97" max="97" width="13.421875" style="59" bestFit="1" customWidth="1"/>
    <col min="98" max="98" width="12.7109375" style="59" customWidth="1"/>
    <col min="99" max="99" width="13.421875" style="59" bestFit="1" customWidth="1"/>
    <col min="100" max="100" width="12.7109375" style="59" customWidth="1"/>
    <col min="101" max="101" width="13.421875" style="59" bestFit="1" customWidth="1"/>
    <col min="102" max="102" width="12.7109375" style="59" customWidth="1"/>
    <col min="103" max="103" width="13.421875" style="59" bestFit="1" customWidth="1"/>
    <col min="104" max="104" width="12.7109375" style="59" customWidth="1"/>
    <col min="105" max="105" width="13.421875" style="59" bestFit="1" customWidth="1"/>
    <col min="106" max="106" width="12.7109375" style="59" customWidth="1"/>
    <col min="107" max="107" width="13.421875" style="59" bestFit="1" customWidth="1"/>
    <col min="108" max="108" width="12.7109375" style="59" customWidth="1"/>
    <col min="109" max="109" width="13.421875" style="59" bestFit="1" customWidth="1"/>
    <col min="110" max="110" width="12.7109375" style="59" customWidth="1"/>
    <col min="111" max="111" width="13.421875" style="59" bestFit="1" customWidth="1"/>
    <col min="112" max="112" width="12.7109375" style="59" customWidth="1"/>
    <col min="113" max="113" width="13.421875" style="59" bestFit="1" customWidth="1"/>
    <col min="114" max="114" width="12.7109375" style="59" customWidth="1"/>
    <col min="115" max="115" width="13.421875" style="59" bestFit="1" customWidth="1"/>
    <col min="116" max="116" width="12.7109375" style="59" customWidth="1"/>
    <col min="117" max="117" width="13.421875" style="59" bestFit="1" customWidth="1"/>
    <col min="118" max="118" width="12.7109375" style="59" customWidth="1"/>
    <col min="119" max="119" width="13.421875" style="59" bestFit="1" customWidth="1"/>
    <col min="120" max="120" width="12.7109375" style="59" customWidth="1"/>
    <col min="121" max="121" width="13.421875" style="59" bestFit="1" customWidth="1"/>
    <col min="122" max="122" width="12.7109375" style="59" customWidth="1"/>
    <col min="123" max="123" width="13.421875" style="59" bestFit="1" customWidth="1"/>
    <col min="124" max="124" width="12.7109375" style="59" customWidth="1"/>
    <col min="125" max="125" width="13.421875" style="59" bestFit="1" customWidth="1"/>
    <col min="126" max="126" width="12.7109375" style="59" customWidth="1"/>
    <col min="127" max="127" width="13.421875" style="59" bestFit="1" customWidth="1"/>
    <col min="128" max="128" width="12.7109375" style="59" customWidth="1"/>
    <col min="129" max="129" width="13.421875" style="59" bestFit="1" customWidth="1"/>
    <col min="130" max="130" width="12.7109375" style="59" customWidth="1"/>
    <col min="131" max="131" width="13.421875" style="59" bestFit="1" customWidth="1"/>
    <col min="132" max="132" width="12.7109375" style="59" customWidth="1"/>
    <col min="133" max="133" width="13.421875" style="59" bestFit="1" customWidth="1"/>
    <col min="134" max="134" width="12.7109375" style="59" customWidth="1"/>
    <col min="135" max="135" width="13.421875" style="59" bestFit="1" customWidth="1"/>
    <col min="136" max="136" width="12.7109375" style="59" customWidth="1"/>
    <col min="137" max="137" width="13.421875" style="59" bestFit="1" customWidth="1"/>
    <col min="138" max="138" width="12.7109375" style="59" customWidth="1"/>
    <col min="139" max="139" width="13.421875" style="59" bestFit="1" customWidth="1"/>
    <col min="140" max="140" width="12.7109375" style="59" customWidth="1"/>
    <col min="141" max="141" width="13.421875" style="59" bestFit="1" customWidth="1"/>
    <col min="142" max="142" width="12.7109375" style="59" customWidth="1"/>
    <col min="143" max="143" width="13.421875" style="59" bestFit="1" customWidth="1"/>
    <col min="144" max="144" width="12.7109375" style="59" customWidth="1"/>
    <col min="145" max="145" width="13.421875" style="59" bestFit="1" customWidth="1"/>
    <col min="146" max="146" width="12.7109375" style="59" customWidth="1"/>
    <col min="147" max="147" width="13.421875" style="59" bestFit="1" customWidth="1"/>
    <col min="148" max="148" width="12.7109375" style="59" customWidth="1"/>
    <col min="149" max="149" width="13.421875" style="59" bestFit="1" customWidth="1"/>
    <col min="150" max="150" width="12.7109375" style="59" customWidth="1"/>
    <col min="151" max="151" width="13.421875" style="59" bestFit="1" customWidth="1"/>
    <col min="152" max="152" width="12.7109375" style="59" customWidth="1"/>
    <col min="153" max="153" width="13.421875" style="59" bestFit="1" customWidth="1"/>
    <col min="154" max="154" width="12.7109375" style="59" customWidth="1"/>
    <col min="155" max="155" width="13.421875" style="59" bestFit="1" customWidth="1"/>
    <col min="156" max="156" width="12.7109375" style="59" customWidth="1"/>
    <col min="157" max="157" width="13.421875" style="59" bestFit="1" customWidth="1"/>
    <col min="158" max="158" width="12.7109375" style="59" customWidth="1"/>
    <col min="159" max="159" width="13.421875" style="59" bestFit="1" customWidth="1"/>
    <col min="160" max="160" width="12.7109375" style="59" customWidth="1"/>
    <col min="161" max="161" width="13.421875" style="59" bestFit="1" customWidth="1"/>
    <col min="162" max="162" width="12.7109375" style="59" customWidth="1"/>
    <col min="163" max="163" width="13.421875" style="59" bestFit="1" customWidth="1"/>
    <col min="164" max="164" width="12.7109375" style="59" customWidth="1"/>
    <col min="165" max="165" width="13.421875" style="59" bestFit="1" customWidth="1"/>
    <col min="166" max="166" width="12.7109375" style="59" customWidth="1"/>
    <col min="167" max="167" width="13.421875" style="59" bestFit="1" customWidth="1"/>
    <col min="168" max="168" width="12.7109375" style="59" customWidth="1"/>
    <col min="169" max="169" width="13.421875" style="59" bestFit="1" customWidth="1"/>
    <col min="170" max="170" width="12.7109375" style="59" customWidth="1"/>
    <col min="171" max="171" width="13.421875" style="59" bestFit="1" customWidth="1"/>
    <col min="172" max="172" width="12.7109375" style="59" customWidth="1"/>
    <col min="173" max="173" width="13.421875" style="59" bestFit="1" customWidth="1"/>
    <col min="174" max="174" width="12.7109375" style="59" customWidth="1"/>
    <col min="175" max="175" width="13.421875" style="59" bestFit="1" customWidth="1"/>
    <col min="176" max="176" width="12.7109375" style="59" customWidth="1"/>
    <col min="177" max="177" width="13.421875" style="59" bestFit="1" customWidth="1"/>
    <col min="178" max="178" width="12.7109375" style="59" customWidth="1"/>
    <col min="179" max="179" width="13.421875" style="59" bestFit="1" customWidth="1"/>
    <col min="180" max="180" width="12.7109375" style="59" customWidth="1"/>
    <col min="181" max="181" width="13.421875" style="59" bestFit="1" customWidth="1"/>
    <col min="182" max="182" width="12.7109375" style="59" customWidth="1"/>
    <col min="183" max="183" width="13.421875" style="59" bestFit="1" customWidth="1"/>
    <col min="184" max="184" width="12.7109375" style="59" customWidth="1"/>
    <col min="185" max="185" width="13.421875" style="59" bestFit="1" customWidth="1"/>
    <col min="186" max="187" width="14.00390625" style="88" customWidth="1"/>
    <col min="188" max="188" width="12.140625" style="88" customWidth="1"/>
    <col min="189" max="16384" width="11.421875" style="60" customWidth="1"/>
  </cols>
  <sheetData>
    <row r="1" ht="26.25" customHeight="1">
      <c r="A1" s="58" t="s">
        <v>36</v>
      </c>
    </row>
    <row r="2" spans="1:187" ht="12.7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112"/>
      <c r="GE2" s="113"/>
    </row>
    <row r="3" spans="1:187" ht="12.75">
      <c r="A3" s="63" t="s">
        <v>18</v>
      </c>
      <c r="B3" s="64" t="s">
        <v>19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E3" s="114"/>
    </row>
    <row r="4" spans="1:187" ht="12.75">
      <c r="A4" s="63" t="s">
        <v>20</v>
      </c>
      <c r="B4" s="64" t="s">
        <v>21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E4" s="114"/>
    </row>
    <row r="5" spans="1:187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115"/>
      <c r="GE5" s="116"/>
    </row>
    <row r="6" ht="13.5" thickBot="1"/>
    <row r="7" spans="1:252" s="68" customFormat="1" ht="12.75">
      <c r="A7" s="67" t="s">
        <v>22</v>
      </c>
      <c r="C7" s="69"/>
      <c r="D7" s="70"/>
      <c r="E7" s="69"/>
      <c r="F7" s="70"/>
      <c r="G7" s="69"/>
      <c r="H7" s="70"/>
      <c r="I7" s="69"/>
      <c r="J7" s="70"/>
      <c r="K7" s="69"/>
      <c r="L7" s="70"/>
      <c r="M7" s="69"/>
      <c r="N7" s="70"/>
      <c r="O7" s="69"/>
      <c r="P7" s="70"/>
      <c r="Q7" s="69"/>
      <c r="R7" s="70"/>
      <c r="S7" s="69"/>
      <c r="T7" s="70"/>
      <c r="U7" s="69"/>
      <c r="V7" s="70"/>
      <c r="W7" s="69"/>
      <c r="X7" s="70"/>
      <c r="Y7" s="69"/>
      <c r="Z7" s="70"/>
      <c r="AA7" s="69"/>
      <c r="AB7" s="70"/>
      <c r="AC7" s="69"/>
      <c r="AD7" s="70"/>
      <c r="AE7" s="69"/>
      <c r="AF7" s="70"/>
      <c r="AG7" s="69"/>
      <c r="AH7" s="70"/>
      <c r="AI7" s="69"/>
      <c r="AJ7" s="70"/>
      <c r="AK7" s="69"/>
      <c r="AL7" s="70"/>
      <c r="AM7" s="69"/>
      <c r="AN7" s="70"/>
      <c r="AO7" s="69"/>
      <c r="AP7" s="70"/>
      <c r="AQ7" s="69"/>
      <c r="AR7" s="70"/>
      <c r="AS7" s="69"/>
      <c r="AT7" s="70"/>
      <c r="AU7" s="69"/>
      <c r="AV7" s="70"/>
      <c r="AW7" s="69"/>
      <c r="AX7" s="70"/>
      <c r="AY7" s="69"/>
      <c r="AZ7" s="70"/>
      <c r="BA7" s="69"/>
      <c r="BB7" s="70"/>
      <c r="BC7" s="69"/>
      <c r="BD7" s="70"/>
      <c r="BE7" s="69"/>
      <c r="BF7" s="70"/>
      <c r="BG7" s="69"/>
      <c r="BH7" s="70"/>
      <c r="BI7" s="69"/>
      <c r="BJ7" s="70"/>
      <c r="BK7" s="69"/>
      <c r="BL7" s="70"/>
      <c r="BM7" s="69"/>
      <c r="BN7" s="70"/>
      <c r="BO7" s="69"/>
      <c r="BP7" s="70"/>
      <c r="BQ7" s="69"/>
      <c r="BR7" s="70"/>
      <c r="BS7" s="69"/>
      <c r="BT7" s="70"/>
      <c r="BU7" s="69"/>
      <c r="BV7" s="70"/>
      <c r="BW7" s="69"/>
      <c r="BX7" s="70"/>
      <c r="BY7" s="69"/>
      <c r="BZ7" s="70"/>
      <c r="CA7" s="69"/>
      <c r="CB7" s="70"/>
      <c r="CC7" s="69"/>
      <c r="CD7" s="70"/>
      <c r="CE7" s="69"/>
      <c r="CF7" s="70"/>
      <c r="CG7" s="69"/>
      <c r="CH7" s="70"/>
      <c r="CI7" s="69"/>
      <c r="CJ7" s="70"/>
      <c r="CK7" s="69"/>
      <c r="CL7" s="70"/>
      <c r="CM7" s="69"/>
      <c r="CN7" s="70"/>
      <c r="CO7" s="69"/>
      <c r="CP7" s="70"/>
      <c r="CQ7" s="69"/>
      <c r="CR7" s="70"/>
      <c r="CS7" s="69"/>
      <c r="CT7" s="70"/>
      <c r="CU7" s="69"/>
      <c r="CV7" s="70"/>
      <c r="CW7" s="69"/>
      <c r="CX7" s="70"/>
      <c r="CY7" s="69"/>
      <c r="CZ7" s="70"/>
      <c r="DA7" s="69"/>
      <c r="DB7" s="70"/>
      <c r="DC7" s="69"/>
      <c r="DD7" s="70"/>
      <c r="DE7" s="69"/>
      <c r="DF7" s="70"/>
      <c r="DG7" s="69"/>
      <c r="DH7" s="70"/>
      <c r="DI7" s="69"/>
      <c r="DJ7" s="70"/>
      <c r="DK7" s="69"/>
      <c r="DL7" s="70"/>
      <c r="DM7" s="69"/>
      <c r="DN7" s="70"/>
      <c r="DO7" s="69"/>
      <c r="DP7" s="70"/>
      <c r="DQ7" s="69"/>
      <c r="DR7" s="70"/>
      <c r="DS7" s="69"/>
      <c r="DT7" s="70"/>
      <c r="DU7" s="69"/>
      <c r="DV7" s="70"/>
      <c r="DW7" s="69"/>
      <c r="DX7" s="70"/>
      <c r="DY7" s="69"/>
      <c r="DZ7" s="70"/>
      <c r="EA7" s="69"/>
      <c r="EB7" s="70"/>
      <c r="EC7" s="69"/>
      <c r="ED7" s="70"/>
      <c r="EE7" s="69"/>
      <c r="EF7" s="70"/>
      <c r="EG7" s="69"/>
      <c r="EH7" s="70"/>
      <c r="EI7" s="69"/>
      <c r="EJ7" s="70"/>
      <c r="EK7" s="69"/>
      <c r="EL7" s="70"/>
      <c r="EM7" s="69"/>
      <c r="EN7" s="70"/>
      <c r="EO7" s="69"/>
      <c r="EP7" s="70"/>
      <c r="EQ7" s="69"/>
      <c r="ER7" s="70"/>
      <c r="ES7" s="69"/>
      <c r="ET7" s="70"/>
      <c r="EU7" s="69"/>
      <c r="EV7" s="70"/>
      <c r="EW7" s="69"/>
      <c r="EX7" s="70"/>
      <c r="EY7" s="69"/>
      <c r="EZ7" s="70"/>
      <c r="FA7" s="69"/>
      <c r="FB7" s="70"/>
      <c r="FC7" s="69"/>
      <c r="FD7" s="70"/>
      <c r="FE7" s="69"/>
      <c r="FF7" s="70"/>
      <c r="FG7" s="69"/>
      <c r="FH7" s="70"/>
      <c r="FI7" s="69"/>
      <c r="FJ7" s="70"/>
      <c r="FK7" s="69"/>
      <c r="FL7" s="70"/>
      <c r="FM7" s="69"/>
      <c r="FN7" s="70"/>
      <c r="FO7" s="69"/>
      <c r="FP7" s="70"/>
      <c r="FQ7" s="69"/>
      <c r="FR7" s="70"/>
      <c r="FS7" s="69"/>
      <c r="FT7" s="70"/>
      <c r="FU7" s="69"/>
      <c r="FV7" s="70"/>
      <c r="FW7" s="69"/>
      <c r="FX7" s="70"/>
      <c r="FY7" s="69"/>
      <c r="FZ7" s="70"/>
      <c r="GA7" s="69"/>
      <c r="GB7" s="70"/>
      <c r="GC7" s="69"/>
      <c r="GD7" s="70"/>
      <c r="GE7" s="69"/>
      <c r="GF7" s="88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</row>
    <row r="8" spans="1:187" ht="18" customHeight="1">
      <c r="A8" s="71">
        <v>40816</v>
      </c>
      <c r="B8" s="66"/>
      <c r="C8" s="72"/>
      <c r="D8" s="73">
        <v>40725</v>
      </c>
      <c r="E8" s="72"/>
      <c r="F8" s="73">
        <v>40726</v>
      </c>
      <c r="G8" s="72"/>
      <c r="H8" s="73">
        <v>40727</v>
      </c>
      <c r="I8" s="72"/>
      <c r="J8" s="73">
        <v>40728</v>
      </c>
      <c r="K8" s="72"/>
      <c r="L8" s="73">
        <v>40729</v>
      </c>
      <c r="M8" s="72"/>
      <c r="N8" s="73">
        <v>40730</v>
      </c>
      <c r="O8" s="72"/>
      <c r="P8" s="73">
        <v>40731</v>
      </c>
      <c r="Q8" s="72"/>
      <c r="R8" s="73">
        <v>40732</v>
      </c>
      <c r="S8" s="72"/>
      <c r="T8" s="73">
        <v>40733</v>
      </c>
      <c r="U8" s="72"/>
      <c r="V8" s="73">
        <v>40734</v>
      </c>
      <c r="W8" s="72"/>
      <c r="X8" s="73">
        <v>40735</v>
      </c>
      <c r="Y8" s="72"/>
      <c r="Z8" s="73">
        <v>40736</v>
      </c>
      <c r="AA8" s="72"/>
      <c r="AB8" s="73">
        <v>40737</v>
      </c>
      <c r="AC8" s="72"/>
      <c r="AD8" s="73">
        <v>40738</v>
      </c>
      <c r="AE8" s="72"/>
      <c r="AF8" s="73">
        <v>40739</v>
      </c>
      <c r="AG8" s="72"/>
      <c r="AH8" s="73">
        <v>40740</v>
      </c>
      <c r="AI8" s="72"/>
      <c r="AJ8" s="73">
        <v>40741</v>
      </c>
      <c r="AK8" s="72"/>
      <c r="AL8" s="73">
        <v>40742</v>
      </c>
      <c r="AM8" s="72"/>
      <c r="AN8" s="73">
        <v>40743</v>
      </c>
      <c r="AO8" s="72"/>
      <c r="AP8" s="73">
        <v>40744</v>
      </c>
      <c r="AQ8" s="72"/>
      <c r="AR8" s="73">
        <v>40745</v>
      </c>
      <c r="AS8" s="72"/>
      <c r="AT8" s="73">
        <v>40746</v>
      </c>
      <c r="AU8" s="72"/>
      <c r="AV8" s="73">
        <v>40747</v>
      </c>
      <c r="AW8" s="72"/>
      <c r="AX8" s="73">
        <v>40748</v>
      </c>
      <c r="AY8" s="72"/>
      <c r="AZ8" s="73">
        <v>40749</v>
      </c>
      <c r="BA8" s="72"/>
      <c r="BB8" s="73">
        <v>40750</v>
      </c>
      <c r="BC8" s="72"/>
      <c r="BD8" s="73">
        <v>40751</v>
      </c>
      <c r="BE8" s="72"/>
      <c r="BF8" s="73">
        <v>40752</v>
      </c>
      <c r="BG8" s="72"/>
      <c r="BH8" s="73">
        <v>40753</v>
      </c>
      <c r="BI8" s="72"/>
      <c r="BJ8" s="73">
        <v>40754</v>
      </c>
      <c r="BK8" s="72"/>
      <c r="BL8" s="73">
        <v>40755</v>
      </c>
      <c r="BM8" s="72"/>
      <c r="BN8" s="73">
        <v>40756</v>
      </c>
      <c r="BO8" s="72"/>
      <c r="BP8" s="73">
        <v>40757</v>
      </c>
      <c r="BQ8" s="72"/>
      <c r="BR8" s="73">
        <v>40758</v>
      </c>
      <c r="BS8" s="72"/>
      <c r="BT8" s="73">
        <v>40759</v>
      </c>
      <c r="BU8" s="72"/>
      <c r="BV8" s="73">
        <v>40760</v>
      </c>
      <c r="BW8" s="72"/>
      <c r="BX8" s="73">
        <v>40761</v>
      </c>
      <c r="BY8" s="72"/>
      <c r="BZ8" s="73">
        <v>40762</v>
      </c>
      <c r="CA8" s="72"/>
      <c r="CB8" s="73">
        <v>40763</v>
      </c>
      <c r="CC8" s="72"/>
      <c r="CD8" s="73">
        <v>40764</v>
      </c>
      <c r="CE8" s="72"/>
      <c r="CF8" s="73">
        <v>40765</v>
      </c>
      <c r="CG8" s="72"/>
      <c r="CH8" s="73">
        <v>40766</v>
      </c>
      <c r="CI8" s="72"/>
      <c r="CJ8" s="73">
        <v>40767</v>
      </c>
      <c r="CK8" s="72"/>
      <c r="CL8" s="73">
        <v>40768</v>
      </c>
      <c r="CM8" s="72"/>
      <c r="CN8" s="73">
        <v>40769</v>
      </c>
      <c r="CO8" s="72"/>
      <c r="CP8" s="73">
        <v>40770</v>
      </c>
      <c r="CQ8" s="72"/>
      <c r="CR8" s="73">
        <v>40771</v>
      </c>
      <c r="CS8" s="72"/>
      <c r="CT8" s="73">
        <v>40772</v>
      </c>
      <c r="CU8" s="72"/>
      <c r="CV8" s="73">
        <v>40773</v>
      </c>
      <c r="CW8" s="72"/>
      <c r="CX8" s="73">
        <v>40774</v>
      </c>
      <c r="CY8" s="72"/>
      <c r="CZ8" s="73">
        <v>40775</v>
      </c>
      <c r="DA8" s="72"/>
      <c r="DB8" s="73">
        <v>40776</v>
      </c>
      <c r="DC8" s="72"/>
      <c r="DD8" s="73">
        <v>40777</v>
      </c>
      <c r="DE8" s="72"/>
      <c r="DF8" s="73">
        <v>40778</v>
      </c>
      <c r="DG8" s="72"/>
      <c r="DH8" s="73">
        <v>40779</v>
      </c>
      <c r="DI8" s="72"/>
      <c r="DJ8" s="73">
        <v>40780</v>
      </c>
      <c r="DK8" s="72"/>
      <c r="DL8" s="73">
        <v>40781</v>
      </c>
      <c r="DM8" s="72"/>
      <c r="DN8" s="73">
        <v>40782</v>
      </c>
      <c r="DO8" s="72"/>
      <c r="DP8" s="73">
        <v>40783</v>
      </c>
      <c r="DQ8" s="72"/>
      <c r="DR8" s="73">
        <v>40784</v>
      </c>
      <c r="DS8" s="72"/>
      <c r="DT8" s="73">
        <v>40785</v>
      </c>
      <c r="DU8" s="72"/>
      <c r="DV8" s="73">
        <v>40786</v>
      </c>
      <c r="DW8" s="72"/>
      <c r="DX8" s="73">
        <v>40787</v>
      </c>
      <c r="DY8" s="72"/>
      <c r="DZ8" s="73">
        <v>40788</v>
      </c>
      <c r="EA8" s="72"/>
      <c r="EB8" s="73">
        <v>40789</v>
      </c>
      <c r="EC8" s="72"/>
      <c r="ED8" s="73">
        <v>40790</v>
      </c>
      <c r="EE8" s="72"/>
      <c r="EF8" s="73">
        <v>40791</v>
      </c>
      <c r="EG8" s="72"/>
      <c r="EH8" s="73">
        <v>40792</v>
      </c>
      <c r="EI8" s="72"/>
      <c r="EJ8" s="73">
        <v>40793</v>
      </c>
      <c r="EK8" s="72"/>
      <c r="EL8" s="73">
        <v>40794</v>
      </c>
      <c r="EM8" s="72"/>
      <c r="EN8" s="73">
        <v>40795</v>
      </c>
      <c r="EO8" s="72"/>
      <c r="EP8" s="73">
        <v>40796</v>
      </c>
      <c r="EQ8" s="72"/>
      <c r="ER8" s="73">
        <v>40797</v>
      </c>
      <c r="ES8" s="72"/>
      <c r="ET8" s="73">
        <v>40798</v>
      </c>
      <c r="EU8" s="72"/>
      <c r="EV8" s="73">
        <v>40799</v>
      </c>
      <c r="EW8" s="72"/>
      <c r="EX8" s="73">
        <v>40800</v>
      </c>
      <c r="EY8" s="72"/>
      <c r="EZ8" s="73">
        <v>40801</v>
      </c>
      <c r="FA8" s="72"/>
      <c r="FB8" s="73">
        <v>40802</v>
      </c>
      <c r="FC8" s="72"/>
      <c r="FD8" s="73">
        <v>40803</v>
      </c>
      <c r="FE8" s="72"/>
      <c r="FF8" s="73">
        <v>40804</v>
      </c>
      <c r="FG8" s="72"/>
      <c r="FH8" s="73">
        <v>40805</v>
      </c>
      <c r="FI8" s="72"/>
      <c r="FJ8" s="73">
        <v>40806</v>
      </c>
      <c r="FK8" s="72"/>
      <c r="FL8" s="73">
        <v>40807</v>
      </c>
      <c r="FM8" s="72"/>
      <c r="FN8" s="73">
        <v>40808</v>
      </c>
      <c r="FO8" s="72"/>
      <c r="FP8" s="73">
        <v>40809</v>
      </c>
      <c r="FQ8" s="72"/>
      <c r="FR8" s="73">
        <v>40810</v>
      </c>
      <c r="FS8" s="72"/>
      <c r="FT8" s="73">
        <v>40811</v>
      </c>
      <c r="FU8" s="72"/>
      <c r="FV8" s="73">
        <v>40812</v>
      </c>
      <c r="FW8" s="72"/>
      <c r="FX8" s="73">
        <v>40813</v>
      </c>
      <c r="FY8" s="72"/>
      <c r="FZ8" s="73">
        <v>40814</v>
      </c>
      <c r="GA8" s="72"/>
      <c r="GB8" s="73">
        <v>40815</v>
      </c>
      <c r="GC8" s="72"/>
      <c r="GD8" s="73">
        <v>40816</v>
      </c>
      <c r="GE8" s="72"/>
    </row>
    <row r="9" spans="1:187" ht="18" customHeight="1">
      <c r="A9" s="74" t="s">
        <v>23</v>
      </c>
      <c r="B9" s="75" t="s">
        <v>24</v>
      </c>
      <c r="C9" s="76" t="s">
        <v>25</v>
      </c>
      <c r="D9" s="77" t="s">
        <v>26</v>
      </c>
      <c r="E9" s="77" t="s">
        <v>27</v>
      </c>
      <c r="F9" s="77" t="s">
        <v>26</v>
      </c>
      <c r="G9" s="77" t="s">
        <v>27</v>
      </c>
      <c r="H9" s="77" t="s">
        <v>26</v>
      </c>
      <c r="I9" s="77" t="s">
        <v>27</v>
      </c>
      <c r="J9" s="77" t="s">
        <v>26</v>
      </c>
      <c r="K9" s="77" t="s">
        <v>27</v>
      </c>
      <c r="L9" s="77" t="s">
        <v>26</v>
      </c>
      <c r="M9" s="77" t="s">
        <v>27</v>
      </c>
      <c r="N9" s="77" t="s">
        <v>26</v>
      </c>
      <c r="O9" s="77" t="s">
        <v>27</v>
      </c>
      <c r="P9" s="77" t="s">
        <v>26</v>
      </c>
      <c r="Q9" s="77" t="s">
        <v>27</v>
      </c>
      <c r="R9" s="77" t="s">
        <v>26</v>
      </c>
      <c r="S9" s="77" t="s">
        <v>27</v>
      </c>
      <c r="T9" s="77" t="s">
        <v>26</v>
      </c>
      <c r="U9" s="77" t="s">
        <v>27</v>
      </c>
      <c r="V9" s="77" t="s">
        <v>26</v>
      </c>
      <c r="W9" s="77" t="s">
        <v>27</v>
      </c>
      <c r="X9" s="77" t="s">
        <v>26</v>
      </c>
      <c r="Y9" s="77" t="s">
        <v>27</v>
      </c>
      <c r="Z9" s="77" t="s">
        <v>26</v>
      </c>
      <c r="AA9" s="77" t="s">
        <v>27</v>
      </c>
      <c r="AB9" s="77" t="s">
        <v>26</v>
      </c>
      <c r="AC9" s="77" t="s">
        <v>27</v>
      </c>
      <c r="AD9" s="77" t="s">
        <v>26</v>
      </c>
      <c r="AE9" s="77" t="s">
        <v>27</v>
      </c>
      <c r="AF9" s="77" t="s">
        <v>26</v>
      </c>
      <c r="AG9" s="77" t="s">
        <v>27</v>
      </c>
      <c r="AH9" s="77" t="s">
        <v>26</v>
      </c>
      <c r="AI9" s="77" t="s">
        <v>27</v>
      </c>
      <c r="AJ9" s="77" t="s">
        <v>26</v>
      </c>
      <c r="AK9" s="77" t="s">
        <v>27</v>
      </c>
      <c r="AL9" s="77" t="s">
        <v>26</v>
      </c>
      <c r="AM9" s="77" t="s">
        <v>27</v>
      </c>
      <c r="AN9" s="77" t="s">
        <v>26</v>
      </c>
      <c r="AO9" s="77" t="s">
        <v>27</v>
      </c>
      <c r="AP9" s="77" t="s">
        <v>26</v>
      </c>
      <c r="AQ9" s="77" t="s">
        <v>27</v>
      </c>
      <c r="AR9" s="77" t="s">
        <v>26</v>
      </c>
      <c r="AS9" s="77" t="s">
        <v>27</v>
      </c>
      <c r="AT9" s="77" t="s">
        <v>26</v>
      </c>
      <c r="AU9" s="77" t="s">
        <v>27</v>
      </c>
      <c r="AV9" s="77" t="s">
        <v>26</v>
      </c>
      <c r="AW9" s="77" t="s">
        <v>27</v>
      </c>
      <c r="AX9" s="77" t="s">
        <v>26</v>
      </c>
      <c r="AY9" s="77" t="s">
        <v>27</v>
      </c>
      <c r="AZ9" s="77" t="s">
        <v>26</v>
      </c>
      <c r="BA9" s="77" t="s">
        <v>27</v>
      </c>
      <c r="BB9" s="77" t="s">
        <v>26</v>
      </c>
      <c r="BC9" s="77" t="s">
        <v>27</v>
      </c>
      <c r="BD9" s="77" t="s">
        <v>26</v>
      </c>
      <c r="BE9" s="77" t="s">
        <v>27</v>
      </c>
      <c r="BF9" s="77" t="s">
        <v>26</v>
      </c>
      <c r="BG9" s="77" t="s">
        <v>27</v>
      </c>
      <c r="BH9" s="77" t="s">
        <v>26</v>
      </c>
      <c r="BI9" s="77" t="s">
        <v>27</v>
      </c>
      <c r="BJ9" s="77" t="s">
        <v>26</v>
      </c>
      <c r="BK9" s="77" t="s">
        <v>27</v>
      </c>
      <c r="BL9" s="77" t="s">
        <v>26</v>
      </c>
      <c r="BM9" s="77" t="s">
        <v>27</v>
      </c>
      <c r="BN9" s="77" t="s">
        <v>26</v>
      </c>
      <c r="BO9" s="77" t="s">
        <v>27</v>
      </c>
      <c r="BP9" s="77" t="s">
        <v>26</v>
      </c>
      <c r="BQ9" s="77" t="s">
        <v>27</v>
      </c>
      <c r="BR9" s="77" t="s">
        <v>26</v>
      </c>
      <c r="BS9" s="77" t="s">
        <v>27</v>
      </c>
      <c r="BT9" s="77" t="s">
        <v>26</v>
      </c>
      <c r="BU9" s="77" t="s">
        <v>27</v>
      </c>
      <c r="BV9" s="77" t="s">
        <v>26</v>
      </c>
      <c r="BW9" s="77" t="s">
        <v>27</v>
      </c>
      <c r="BX9" s="77" t="s">
        <v>26</v>
      </c>
      <c r="BY9" s="77" t="s">
        <v>27</v>
      </c>
      <c r="BZ9" s="77" t="s">
        <v>26</v>
      </c>
      <c r="CA9" s="77" t="s">
        <v>27</v>
      </c>
      <c r="CB9" s="77" t="s">
        <v>26</v>
      </c>
      <c r="CC9" s="77" t="s">
        <v>27</v>
      </c>
      <c r="CD9" s="77" t="s">
        <v>26</v>
      </c>
      <c r="CE9" s="77" t="s">
        <v>27</v>
      </c>
      <c r="CF9" s="77" t="s">
        <v>26</v>
      </c>
      <c r="CG9" s="77" t="s">
        <v>27</v>
      </c>
      <c r="CH9" s="77" t="s">
        <v>26</v>
      </c>
      <c r="CI9" s="77" t="s">
        <v>27</v>
      </c>
      <c r="CJ9" s="77" t="s">
        <v>26</v>
      </c>
      <c r="CK9" s="77" t="s">
        <v>27</v>
      </c>
      <c r="CL9" s="77" t="s">
        <v>26</v>
      </c>
      <c r="CM9" s="77" t="s">
        <v>27</v>
      </c>
      <c r="CN9" s="77" t="s">
        <v>26</v>
      </c>
      <c r="CO9" s="77" t="s">
        <v>27</v>
      </c>
      <c r="CP9" s="77" t="s">
        <v>26</v>
      </c>
      <c r="CQ9" s="77" t="s">
        <v>27</v>
      </c>
      <c r="CR9" s="77" t="s">
        <v>26</v>
      </c>
      <c r="CS9" s="77" t="s">
        <v>27</v>
      </c>
      <c r="CT9" s="77" t="s">
        <v>26</v>
      </c>
      <c r="CU9" s="77" t="s">
        <v>27</v>
      </c>
      <c r="CV9" s="77" t="s">
        <v>26</v>
      </c>
      <c r="CW9" s="77" t="s">
        <v>27</v>
      </c>
      <c r="CX9" s="77" t="s">
        <v>26</v>
      </c>
      <c r="CY9" s="77" t="s">
        <v>27</v>
      </c>
      <c r="CZ9" s="77" t="s">
        <v>26</v>
      </c>
      <c r="DA9" s="77" t="s">
        <v>27</v>
      </c>
      <c r="DB9" s="77" t="s">
        <v>26</v>
      </c>
      <c r="DC9" s="77" t="s">
        <v>27</v>
      </c>
      <c r="DD9" s="77" t="s">
        <v>26</v>
      </c>
      <c r="DE9" s="77" t="s">
        <v>27</v>
      </c>
      <c r="DF9" s="77" t="s">
        <v>26</v>
      </c>
      <c r="DG9" s="77" t="s">
        <v>27</v>
      </c>
      <c r="DH9" s="77" t="s">
        <v>26</v>
      </c>
      <c r="DI9" s="77" t="s">
        <v>27</v>
      </c>
      <c r="DJ9" s="77" t="s">
        <v>26</v>
      </c>
      <c r="DK9" s="77" t="s">
        <v>27</v>
      </c>
      <c r="DL9" s="77" t="s">
        <v>26</v>
      </c>
      <c r="DM9" s="77" t="s">
        <v>27</v>
      </c>
      <c r="DN9" s="77" t="s">
        <v>26</v>
      </c>
      <c r="DO9" s="77" t="s">
        <v>27</v>
      </c>
      <c r="DP9" s="77" t="s">
        <v>26</v>
      </c>
      <c r="DQ9" s="77" t="s">
        <v>27</v>
      </c>
      <c r="DR9" s="77" t="s">
        <v>26</v>
      </c>
      <c r="DS9" s="77" t="s">
        <v>27</v>
      </c>
      <c r="DT9" s="77" t="s">
        <v>26</v>
      </c>
      <c r="DU9" s="77" t="s">
        <v>27</v>
      </c>
      <c r="DV9" s="77" t="s">
        <v>26</v>
      </c>
      <c r="DW9" s="77" t="s">
        <v>27</v>
      </c>
      <c r="DX9" s="77" t="s">
        <v>26</v>
      </c>
      <c r="DY9" s="77" t="s">
        <v>27</v>
      </c>
      <c r="DZ9" s="77" t="s">
        <v>26</v>
      </c>
      <c r="EA9" s="77" t="s">
        <v>27</v>
      </c>
      <c r="EB9" s="77" t="s">
        <v>26</v>
      </c>
      <c r="EC9" s="77" t="s">
        <v>27</v>
      </c>
      <c r="ED9" s="77" t="s">
        <v>26</v>
      </c>
      <c r="EE9" s="77" t="s">
        <v>27</v>
      </c>
      <c r="EF9" s="77" t="s">
        <v>26</v>
      </c>
      <c r="EG9" s="77" t="s">
        <v>27</v>
      </c>
      <c r="EH9" s="77" t="s">
        <v>26</v>
      </c>
      <c r="EI9" s="77" t="s">
        <v>27</v>
      </c>
      <c r="EJ9" s="77" t="s">
        <v>26</v>
      </c>
      <c r="EK9" s="77" t="s">
        <v>27</v>
      </c>
      <c r="EL9" s="77" t="s">
        <v>26</v>
      </c>
      <c r="EM9" s="77" t="s">
        <v>27</v>
      </c>
      <c r="EN9" s="77" t="s">
        <v>26</v>
      </c>
      <c r="EO9" s="77" t="s">
        <v>27</v>
      </c>
      <c r="EP9" s="77" t="s">
        <v>26</v>
      </c>
      <c r="EQ9" s="77" t="s">
        <v>27</v>
      </c>
      <c r="ER9" s="77" t="s">
        <v>26</v>
      </c>
      <c r="ES9" s="77" t="s">
        <v>27</v>
      </c>
      <c r="ET9" s="77" t="s">
        <v>26</v>
      </c>
      <c r="EU9" s="77" t="s">
        <v>27</v>
      </c>
      <c r="EV9" s="77" t="s">
        <v>26</v>
      </c>
      <c r="EW9" s="77" t="s">
        <v>27</v>
      </c>
      <c r="EX9" s="77" t="s">
        <v>26</v>
      </c>
      <c r="EY9" s="77" t="s">
        <v>27</v>
      </c>
      <c r="EZ9" s="77" t="s">
        <v>26</v>
      </c>
      <c r="FA9" s="77" t="s">
        <v>27</v>
      </c>
      <c r="FB9" s="77" t="s">
        <v>26</v>
      </c>
      <c r="FC9" s="77" t="s">
        <v>27</v>
      </c>
      <c r="FD9" s="77" t="s">
        <v>26</v>
      </c>
      <c r="FE9" s="77" t="s">
        <v>27</v>
      </c>
      <c r="FF9" s="77" t="s">
        <v>26</v>
      </c>
      <c r="FG9" s="77" t="s">
        <v>27</v>
      </c>
      <c r="FH9" s="77" t="s">
        <v>26</v>
      </c>
      <c r="FI9" s="77" t="s">
        <v>27</v>
      </c>
      <c r="FJ9" s="77" t="s">
        <v>26</v>
      </c>
      <c r="FK9" s="77" t="s">
        <v>27</v>
      </c>
      <c r="FL9" s="77" t="s">
        <v>26</v>
      </c>
      <c r="FM9" s="77" t="s">
        <v>27</v>
      </c>
      <c r="FN9" s="77" t="s">
        <v>26</v>
      </c>
      <c r="FO9" s="77" t="s">
        <v>27</v>
      </c>
      <c r="FP9" s="77" t="s">
        <v>26</v>
      </c>
      <c r="FQ9" s="77" t="s">
        <v>27</v>
      </c>
      <c r="FR9" s="77" t="s">
        <v>26</v>
      </c>
      <c r="FS9" s="77" t="s">
        <v>27</v>
      </c>
      <c r="FT9" s="77" t="s">
        <v>26</v>
      </c>
      <c r="FU9" s="77" t="s">
        <v>27</v>
      </c>
      <c r="FV9" s="77" t="s">
        <v>26</v>
      </c>
      <c r="FW9" s="77" t="s">
        <v>27</v>
      </c>
      <c r="FX9" s="77" t="s">
        <v>26</v>
      </c>
      <c r="FY9" s="77" t="s">
        <v>27</v>
      </c>
      <c r="FZ9" s="77" t="s">
        <v>26</v>
      </c>
      <c r="GA9" s="77" t="s">
        <v>27</v>
      </c>
      <c r="GB9" s="77" t="s">
        <v>26</v>
      </c>
      <c r="GC9" s="77" t="s">
        <v>27</v>
      </c>
      <c r="GD9" s="77" t="s">
        <v>26</v>
      </c>
      <c r="GE9" s="77" t="s">
        <v>27</v>
      </c>
    </row>
    <row r="10" spans="1:252" s="80" customFormat="1" ht="18" customHeight="1" thickBot="1">
      <c r="A10" s="78"/>
      <c r="B10" s="75"/>
      <c r="C10" s="76"/>
      <c r="D10" s="79"/>
      <c r="E10" s="76" t="s">
        <v>28</v>
      </c>
      <c r="F10" s="79"/>
      <c r="G10" s="76" t="s">
        <v>28</v>
      </c>
      <c r="H10" s="79"/>
      <c r="I10" s="76" t="s">
        <v>28</v>
      </c>
      <c r="J10" s="79"/>
      <c r="K10" s="76" t="s">
        <v>28</v>
      </c>
      <c r="L10" s="79"/>
      <c r="M10" s="76" t="s">
        <v>28</v>
      </c>
      <c r="N10" s="79"/>
      <c r="O10" s="76" t="s">
        <v>28</v>
      </c>
      <c r="P10" s="79"/>
      <c r="Q10" s="76" t="s">
        <v>28</v>
      </c>
      <c r="R10" s="79"/>
      <c r="S10" s="76" t="s">
        <v>28</v>
      </c>
      <c r="T10" s="79"/>
      <c r="U10" s="76" t="s">
        <v>28</v>
      </c>
      <c r="V10" s="79"/>
      <c r="W10" s="76" t="s">
        <v>28</v>
      </c>
      <c r="X10" s="79"/>
      <c r="Y10" s="76" t="s">
        <v>28</v>
      </c>
      <c r="Z10" s="79"/>
      <c r="AA10" s="76" t="s">
        <v>28</v>
      </c>
      <c r="AB10" s="79"/>
      <c r="AC10" s="76" t="s">
        <v>28</v>
      </c>
      <c r="AD10" s="79"/>
      <c r="AE10" s="76" t="s">
        <v>28</v>
      </c>
      <c r="AF10" s="79"/>
      <c r="AG10" s="76" t="s">
        <v>28</v>
      </c>
      <c r="AH10" s="79"/>
      <c r="AI10" s="76" t="s">
        <v>28</v>
      </c>
      <c r="AJ10" s="79"/>
      <c r="AK10" s="76" t="s">
        <v>28</v>
      </c>
      <c r="AL10" s="79"/>
      <c r="AM10" s="76" t="s">
        <v>28</v>
      </c>
      <c r="AN10" s="79"/>
      <c r="AO10" s="76" t="s">
        <v>28</v>
      </c>
      <c r="AP10" s="79"/>
      <c r="AQ10" s="76" t="s">
        <v>28</v>
      </c>
      <c r="AR10" s="79"/>
      <c r="AS10" s="76" t="s">
        <v>28</v>
      </c>
      <c r="AT10" s="79"/>
      <c r="AU10" s="76" t="s">
        <v>28</v>
      </c>
      <c r="AV10" s="79"/>
      <c r="AW10" s="76" t="s">
        <v>28</v>
      </c>
      <c r="AX10" s="79"/>
      <c r="AY10" s="76" t="s">
        <v>28</v>
      </c>
      <c r="AZ10" s="79"/>
      <c r="BA10" s="76" t="s">
        <v>28</v>
      </c>
      <c r="BB10" s="79"/>
      <c r="BC10" s="76" t="s">
        <v>28</v>
      </c>
      <c r="BD10" s="79"/>
      <c r="BE10" s="76" t="s">
        <v>28</v>
      </c>
      <c r="BF10" s="79"/>
      <c r="BG10" s="76" t="s">
        <v>28</v>
      </c>
      <c r="BH10" s="79"/>
      <c r="BI10" s="76" t="s">
        <v>28</v>
      </c>
      <c r="BJ10" s="79"/>
      <c r="BK10" s="76" t="s">
        <v>28</v>
      </c>
      <c r="BL10" s="79"/>
      <c r="BM10" s="76" t="s">
        <v>28</v>
      </c>
      <c r="BN10" s="79"/>
      <c r="BO10" s="76" t="s">
        <v>28</v>
      </c>
      <c r="BP10" s="79"/>
      <c r="BQ10" s="76" t="s">
        <v>28</v>
      </c>
      <c r="BR10" s="79"/>
      <c r="BS10" s="76" t="s">
        <v>28</v>
      </c>
      <c r="BT10" s="79"/>
      <c r="BU10" s="76" t="s">
        <v>28</v>
      </c>
      <c r="BV10" s="79"/>
      <c r="BW10" s="76" t="s">
        <v>28</v>
      </c>
      <c r="BX10" s="79"/>
      <c r="BY10" s="76" t="s">
        <v>28</v>
      </c>
      <c r="BZ10" s="79"/>
      <c r="CA10" s="76" t="s">
        <v>28</v>
      </c>
      <c r="CB10" s="79"/>
      <c r="CC10" s="76" t="s">
        <v>28</v>
      </c>
      <c r="CD10" s="79"/>
      <c r="CE10" s="76" t="s">
        <v>28</v>
      </c>
      <c r="CF10" s="79"/>
      <c r="CG10" s="76" t="s">
        <v>28</v>
      </c>
      <c r="CH10" s="79"/>
      <c r="CI10" s="76" t="s">
        <v>28</v>
      </c>
      <c r="CJ10" s="79"/>
      <c r="CK10" s="76" t="s">
        <v>28</v>
      </c>
      <c r="CL10" s="79"/>
      <c r="CM10" s="76" t="s">
        <v>28</v>
      </c>
      <c r="CN10" s="79"/>
      <c r="CO10" s="76" t="s">
        <v>28</v>
      </c>
      <c r="CP10" s="79"/>
      <c r="CQ10" s="76" t="s">
        <v>28</v>
      </c>
      <c r="CR10" s="79"/>
      <c r="CS10" s="76" t="s">
        <v>28</v>
      </c>
      <c r="CT10" s="79"/>
      <c r="CU10" s="76" t="s">
        <v>28</v>
      </c>
      <c r="CV10" s="79"/>
      <c r="CW10" s="76" t="s">
        <v>28</v>
      </c>
      <c r="CX10" s="79"/>
      <c r="CY10" s="76" t="s">
        <v>28</v>
      </c>
      <c r="CZ10" s="79"/>
      <c r="DA10" s="76" t="s">
        <v>28</v>
      </c>
      <c r="DB10" s="79"/>
      <c r="DC10" s="76" t="s">
        <v>28</v>
      </c>
      <c r="DD10" s="79"/>
      <c r="DE10" s="76" t="s">
        <v>28</v>
      </c>
      <c r="DF10" s="79"/>
      <c r="DG10" s="76" t="s">
        <v>28</v>
      </c>
      <c r="DH10" s="79"/>
      <c r="DI10" s="76" t="s">
        <v>28</v>
      </c>
      <c r="DJ10" s="79"/>
      <c r="DK10" s="76" t="s">
        <v>28</v>
      </c>
      <c r="DL10" s="79"/>
      <c r="DM10" s="76" t="s">
        <v>28</v>
      </c>
      <c r="DN10" s="79"/>
      <c r="DO10" s="76" t="s">
        <v>28</v>
      </c>
      <c r="DP10" s="79"/>
      <c r="DQ10" s="76" t="s">
        <v>28</v>
      </c>
      <c r="DR10" s="79"/>
      <c r="DS10" s="76" t="s">
        <v>28</v>
      </c>
      <c r="DT10" s="79"/>
      <c r="DU10" s="76" t="s">
        <v>28</v>
      </c>
      <c r="DV10" s="79"/>
      <c r="DW10" s="76" t="s">
        <v>28</v>
      </c>
      <c r="DX10" s="79"/>
      <c r="DY10" s="76" t="s">
        <v>28</v>
      </c>
      <c r="DZ10" s="79"/>
      <c r="EA10" s="76" t="s">
        <v>28</v>
      </c>
      <c r="EB10" s="79"/>
      <c r="EC10" s="76" t="s">
        <v>28</v>
      </c>
      <c r="ED10" s="79"/>
      <c r="EE10" s="76" t="s">
        <v>28</v>
      </c>
      <c r="EF10" s="79"/>
      <c r="EG10" s="76" t="s">
        <v>28</v>
      </c>
      <c r="EH10" s="79"/>
      <c r="EI10" s="76" t="s">
        <v>28</v>
      </c>
      <c r="EJ10" s="79"/>
      <c r="EK10" s="76" t="s">
        <v>28</v>
      </c>
      <c r="EL10" s="79"/>
      <c r="EM10" s="76" t="s">
        <v>28</v>
      </c>
      <c r="EN10" s="79"/>
      <c r="EO10" s="76" t="s">
        <v>28</v>
      </c>
      <c r="EP10" s="79"/>
      <c r="EQ10" s="76" t="s">
        <v>28</v>
      </c>
      <c r="ER10" s="79"/>
      <c r="ES10" s="76" t="s">
        <v>28</v>
      </c>
      <c r="ET10" s="79"/>
      <c r="EU10" s="76" t="s">
        <v>28</v>
      </c>
      <c r="EV10" s="79"/>
      <c r="EW10" s="76" t="s">
        <v>28</v>
      </c>
      <c r="EX10" s="79"/>
      <c r="EY10" s="76" t="s">
        <v>28</v>
      </c>
      <c r="EZ10" s="79"/>
      <c r="FA10" s="76" t="s">
        <v>28</v>
      </c>
      <c r="FB10" s="79"/>
      <c r="FC10" s="76" t="s">
        <v>28</v>
      </c>
      <c r="FD10" s="79"/>
      <c r="FE10" s="76" t="s">
        <v>28</v>
      </c>
      <c r="FF10" s="79"/>
      <c r="FG10" s="76" t="s">
        <v>28</v>
      </c>
      <c r="FH10" s="79"/>
      <c r="FI10" s="76" t="s">
        <v>28</v>
      </c>
      <c r="FJ10" s="79"/>
      <c r="FK10" s="76" t="s">
        <v>28</v>
      </c>
      <c r="FL10" s="79"/>
      <c r="FM10" s="76" t="s">
        <v>28</v>
      </c>
      <c r="FN10" s="79"/>
      <c r="FO10" s="76" t="s">
        <v>28</v>
      </c>
      <c r="FP10" s="79"/>
      <c r="FQ10" s="76" t="s">
        <v>28</v>
      </c>
      <c r="FR10" s="79"/>
      <c r="FS10" s="76" t="s">
        <v>28</v>
      </c>
      <c r="FT10" s="79"/>
      <c r="FU10" s="76" t="s">
        <v>28</v>
      </c>
      <c r="FV10" s="79"/>
      <c r="FW10" s="76" t="s">
        <v>28</v>
      </c>
      <c r="FX10" s="79"/>
      <c r="FY10" s="76" t="s">
        <v>28</v>
      </c>
      <c r="FZ10" s="79"/>
      <c r="GA10" s="76" t="s">
        <v>28</v>
      </c>
      <c r="GB10" s="79"/>
      <c r="GC10" s="76" t="s">
        <v>28</v>
      </c>
      <c r="GD10" s="79"/>
      <c r="GE10" s="76" t="s">
        <v>28</v>
      </c>
      <c r="GF10" s="88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</row>
    <row r="11" spans="1:256" ht="18" customHeight="1">
      <c r="A11" s="84" t="s">
        <v>30</v>
      </c>
      <c r="B11" s="85" t="s">
        <v>31</v>
      </c>
      <c r="C11" s="86" t="s">
        <v>29</v>
      </c>
      <c r="D11" s="81" t="s">
        <v>32</v>
      </c>
      <c r="E11" s="82">
        <v>0.7826774087050546</v>
      </c>
      <c r="F11" s="81" t="s">
        <v>32</v>
      </c>
      <c r="G11" s="82">
        <v>0.7826771270479725</v>
      </c>
      <c r="H11" s="81" t="s">
        <v>32</v>
      </c>
      <c r="I11" s="82">
        <v>0.7826768454240096</v>
      </c>
      <c r="J11" s="81" t="s">
        <v>32</v>
      </c>
      <c r="K11" s="82">
        <v>0.7841319050422619</v>
      </c>
      <c r="L11" s="81" t="s">
        <v>32</v>
      </c>
      <c r="M11" s="82">
        <v>0.7847089186629802</v>
      </c>
      <c r="N11" s="81" t="s">
        <v>32</v>
      </c>
      <c r="O11" s="82">
        <v>0.7854324697357828</v>
      </c>
      <c r="P11" s="81" t="s">
        <v>32</v>
      </c>
      <c r="Q11" s="82">
        <v>0.786765927091486</v>
      </c>
      <c r="R11" s="81" t="s">
        <v>32</v>
      </c>
      <c r="S11" s="82">
        <v>0.7883117237474875</v>
      </c>
      <c r="T11" s="81" t="s">
        <v>32</v>
      </c>
      <c r="U11" s="82">
        <v>0.7895181678603022</v>
      </c>
      <c r="V11" s="81" t="s">
        <v>32</v>
      </c>
      <c r="W11" s="82">
        <v>0.7904859416560689</v>
      </c>
      <c r="X11" s="81" t="s">
        <v>32</v>
      </c>
      <c r="Y11" s="82">
        <v>0.7917521663581282</v>
      </c>
      <c r="Z11" s="81" t="s">
        <v>32</v>
      </c>
      <c r="AA11" s="82">
        <v>0.792838881189417</v>
      </c>
      <c r="AB11" s="81" t="s">
        <v>32</v>
      </c>
      <c r="AC11" s="82">
        <v>0.7930401661519374</v>
      </c>
      <c r="AD11" s="81" t="s">
        <v>32</v>
      </c>
      <c r="AE11" s="82">
        <v>0.7938294208006512</v>
      </c>
      <c r="AF11" s="81" t="s">
        <v>32</v>
      </c>
      <c r="AG11" s="82">
        <v>0.7945451901577659</v>
      </c>
      <c r="AH11" s="81" t="s">
        <v>32</v>
      </c>
      <c r="AI11" s="82">
        <v>0.7951725205999718</v>
      </c>
      <c r="AJ11" s="81" t="s">
        <v>32</v>
      </c>
      <c r="AK11" s="82">
        <v>0.7957268447527905</v>
      </c>
      <c r="AL11" s="81" t="s">
        <v>32</v>
      </c>
      <c r="AM11" s="82">
        <v>0.7967356331022932</v>
      </c>
      <c r="AN11" s="81" t="s">
        <v>32</v>
      </c>
      <c r="AO11" s="82">
        <v>0.7978088915711531</v>
      </c>
      <c r="AP11" s="81" t="s">
        <v>32</v>
      </c>
      <c r="AQ11" s="82">
        <v>0.7989634335617312</v>
      </c>
      <c r="AR11" s="81" t="s">
        <v>32</v>
      </c>
      <c r="AS11" s="82">
        <v>0.8003656883865761</v>
      </c>
      <c r="AT11" s="81" t="s">
        <v>32</v>
      </c>
      <c r="AU11" s="82">
        <v>0.801519600453667</v>
      </c>
      <c r="AV11" s="81" t="s">
        <v>32</v>
      </c>
      <c r="AW11" s="82">
        <v>0.8025745072158392</v>
      </c>
      <c r="AX11" s="81" t="s">
        <v>32</v>
      </c>
      <c r="AY11" s="82">
        <v>0.8035439287012756</v>
      </c>
      <c r="AZ11" s="81" t="s">
        <v>32</v>
      </c>
      <c r="BA11" s="82">
        <v>0.8046598826739217</v>
      </c>
      <c r="BB11" s="81" t="s">
        <v>32</v>
      </c>
      <c r="BC11" s="82">
        <v>0.8062972220322588</v>
      </c>
      <c r="BD11" s="81" t="s">
        <v>32</v>
      </c>
      <c r="BE11" s="82">
        <v>0.8083881543128878</v>
      </c>
      <c r="BF11" s="81" t="s">
        <v>32</v>
      </c>
      <c r="BG11" s="82">
        <v>0.8101931753077642</v>
      </c>
      <c r="BH11" s="81" t="s">
        <v>32</v>
      </c>
      <c r="BI11" s="82">
        <v>0.8120453235658455</v>
      </c>
      <c r="BJ11" s="81" t="s">
        <v>32</v>
      </c>
      <c r="BK11" s="82">
        <v>0.8137816518398014</v>
      </c>
      <c r="BL11" s="81" t="s">
        <v>32</v>
      </c>
      <c r="BM11" s="82">
        <v>0.8154126945743702</v>
      </c>
      <c r="BN11" s="81" t="s">
        <v>32</v>
      </c>
      <c r="BO11" s="82">
        <v>0.7731162704946027</v>
      </c>
      <c r="BP11" s="81" t="s">
        <v>32</v>
      </c>
      <c r="BQ11" s="82">
        <v>0.7740218143846944</v>
      </c>
      <c r="BR11" s="81" t="s">
        <v>32</v>
      </c>
      <c r="BS11" s="82">
        <v>0.7752745272312803</v>
      </c>
      <c r="BT11" s="81" t="s">
        <v>32</v>
      </c>
      <c r="BU11" s="82">
        <v>0.777163126877619</v>
      </c>
      <c r="BV11" s="81" t="s">
        <v>32</v>
      </c>
      <c r="BW11" s="82">
        <v>0.7791730788340733</v>
      </c>
      <c r="BX11" s="81" t="s">
        <v>32</v>
      </c>
      <c r="BY11" s="82">
        <v>0.7810773436985831</v>
      </c>
      <c r="BZ11" s="81" t="s">
        <v>32</v>
      </c>
      <c r="CA11" s="82">
        <v>0.7828899817045673</v>
      </c>
      <c r="CB11" s="81" t="s">
        <v>32</v>
      </c>
      <c r="CC11" s="82">
        <v>0.7855385698682474</v>
      </c>
      <c r="CD11" s="81" t="s">
        <v>32</v>
      </c>
      <c r="CE11" s="82">
        <v>0.7876786030306671</v>
      </c>
      <c r="CF11" s="81" t="s">
        <v>32</v>
      </c>
      <c r="CG11" s="82">
        <v>0.7896054666235608</v>
      </c>
      <c r="CH11" s="81" t="s">
        <v>32</v>
      </c>
      <c r="CI11" s="82">
        <v>0.7905701252081491</v>
      </c>
      <c r="CJ11" s="81" t="s">
        <v>32</v>
      </c>
      <c r="CK11" s="82">
        <v>0.7909730058559378</v>
      </c>
      <c r="CL11" s="81" t="s">
        <v>32</v>
      </c>
      <c r="CM11" s="82">
        <v>0.7913579476292694</v>
      </c>
      <c r="CN11" s="81" t="s">
        <v>32</v>
      </c>
      <c r="CO11" s="82">
        <v>0.7917261219577948</v>
      </c>
      <c r="CP11" s="81" t="s">
        <v>32</v>
      </c>
      <c r="CQ11" s="82">
        <v>0.7920786004494593</v>
      </c>
      <c r="CR11" s="81" t="s">
        <v>32</v>
      </c>
      <c r="CS11" s="82">
        <v>0.7925117750390497</v>
      </c>
      <c r="CT11" s="81" t="s">
        <v>32</v>
      </c>
      <c r="CU11" s="82">
        <v>0.7928746176739578</v>
      </c>
      <c r="CV11" s="81" t="s">
        <v>32</v>
      </c>
      <c r="CW11" s="82">
        <v>0.7935522720820973</v>
      </c>
      <c r="CX11" s="81" t="s">
        <v>32</v>
      </c>
      <c r="CY11" s="82">
        <v>0.794216363083835</v>
      </c>
      <c r="CZ11" s="81" t="s">
        <v>32</v>
      </c>
      <c r="DA11" s="82">
        <v>0.7948549899229137</v>
      </c>
      <c r="DB11" s="81" t="s">
        <v>32</v>
      </c>
      <c r="DC11" s="82">
        <v>0.7954660328796795</v>
      </c>
      <c r="DD11" s="81" t="s">
        <v>32</v>
      </c>
      <c r="DE11" s="82">
        <v>0.7960254049616009</v>
      </c>
      <c r="DF11" s="81" t="s">
        <v>32</v>
      </c>
      <c r="DG11" s="82">
        <v>0.796612063280261</v>
      </c>
      <c r="DH11" s="81" t="s">
        <v>32</v>
      </c>
      <c r="DI11" s="82">
        <v>0.7971198230194186</v>
      </c>
      <c r="DJ11" s="81" t="s">
        <v>32</v>
      </c>
      <c r="DK11" s="82">
        <v>0.797644527175961</v>
      </c>
      <c r="DL11" s="81" t="s">
        <v>32</v>
      </c>
      <c r="DM11" s="82">
        <v>0.7981722021913192</v>
      </c>
      <c r="DN11" s="81" t="s">
        <v>32</v>
      </c>
      <c r="DO11" s="82">
        <v>0.7986823371735002</v>
      </c>
      <c r="DP11" s="81" t="s">
        <v>32</v>
      </c>
      <c r="DQ11" s="82">
        <v>0.7991757920150205</v>
      </c>
      <c r="DR11" s="81" t="s">
        <v>32</v>
      </c>
      <c r="DS11" s="82">
        <v>0.7994892546419392</v>
      </c>
      <c r="DT11" s="81" t="s">
        <v>32</v>
      </c>
      <c r="DU11" s="82">
        <v>0.7997083561024505</v>
      </c>
      <c r="DV11" s="81" t="s">
        <v>32</v>
      </c>
      <c r="DW11" s="82">
        <v>0.7998591715470945</v>
      </c>
      <c r="DX11" s="81" t="s">
        <v>32</v>
      </c>
      <c r="DY11" s="82">
        <v>0.789437122100705</v>
      </c>
      <c r="DZ11" s="81" t="s">
        <v>32</v>
      </c>
      <c r="EA11" s="82">
        <v>0.7896098484518616</v>
      </c>
      <c r="EB11" s="81" t="s">
        <v>32</v>
      </c>
      <c r="EC11" s="82">
        <v>0.7897770514049219</v>
      </c>
      <c r="ED11" s="81" t="s">
        <v>32</v>
      </c>
      <c r="EE11" s="82">
        <v>0.7899392489445729</v>
      </c>
      <c r="EF11" s="81" t="s">
        <v>32</v>
      </c>
      <c r="EG11" s="82">
        <v>0.7903593796281771</v>
      </c>
      <c r="EH11" s="81" t="s">
        <v>32</v>
      </c>
      <c r="EI11" s="82">
        <v>0.790887809890966</v>
      </c>
      <c r="EJ11" s="81" t="s">
        <v>32</v>
      </c>
      <c r="EK11" s="82">
        <v>0.7913473956255644</v>
      </c>
      <c r="EL11" s="81" t="s">
        <v>32</v>
      </c>
      <c r="EM11" s="82">
        <v>0.7917887231648917</v>
      </c>
      <c r="EN11" s="81" t="s">
        <v>32</v>
      </c>
      <c r="EO11" s="82">
        <v>0.792331356024875</v>
      </c>
      <c r="EP11" s="81" t="s">
        <v>32</v>
      </c>
      <c r="EQ11" s="82">
        <v>0.7928596234675008</v>
      </c>
      <c r="ER11" s="81" t="s">
        <v>32</v>
      </c>
      <c r="ES11" s="82">
        <v>0.7933740882596992</v>
      </c>
      <c r="ET11" s="81" t="s">
        <v>32</v>
      </c>
      <c r="EU11" s="82">
        <v>0.7941086754725438</v>
      </c>
      <c r="EV11" s="81" t="s">
        <v>32</v>
      </c>
      <c r="EW11" s="82">
        <v>0.7948396686905317</v>
      </c>
      <c r="EX11" s="81" t="s">
        <v>32</v>
      </c>
      <c r="EY11" s="82">
        <v>0.7956042242720217</v>
      </c>
      <c r="EZ11" s="81" t="s">
        <v>32</v>
      </c>
      <c r="FA11" s="82">
        <v>0.7963752027384723</v>
      </c>
      <c r="FB11" s="81" t="s">
        <v>32</v>
      </c>
      <c r="FC11" s="82">
        <v>0.7970436104942632</v>
      </c>
      <c r="FD11" s="81" t="s">
        <v>32</v>
      </c>
      <c r="FE11" s="82">
        <v>0.7976961718121971</v>
      </c>
      <c r="FF11" s="81" t="s">
        <v>32</v>
      </c>
      <c r="FG11" s="82">
        <v>0.7983334434164114</v>
      </c>
      <c r="FH11" s="81" t="s">
        <v>32</v>
      </c>
      <c r="FI11" s="82">
        <v>0.7989559562541382</v>
      </c>
      <c r="FJ11" s="81" t="s">
        <v>32</v>
      </c>
      <c r="FK11" s="82">
        <v>0.7995639652418377</v>
      </c>
      <c r="FL11" s="81" t="s">
        <v>32</v>
      </c>
      <c r="FM11" s="82">
        <v>0.800254543178529</v>
      </c>
      <c r="FN11" s="81" t="s">
        <v>32</v>
      </c>
      <c r="FO11" s="82">
        <v>0.8015762797413356</v>
      </c>
      <c r="FP11" s="81" t="s">
        <v>32</v>
      </c>
      <c r="FQ11" s="82">
        <v>0.8025067391214611</v>
      </c>
      <c r="FR11" s="81" t="s">
        <v>32</v>
      </c>
      <c r="FS11" s="82">
        <v>0.8035778085838372</v>
      </c>
      <c r="FT11" s="81" t="s">
        <v>32</v>
      </c>
      <c r="FU11" s="82">
        <v>0.8047042268021516</v>
      </c>
      <c r="FV11" s="81" t="s">
        <v>32</v>
      </c>
      <c r="FW11" s="82">
        <v>0.8058396750842753</v>
      </c>
      <c r="FX11" s="81" t="s">
        <v>32</v>
      </c>
      <c r="FY11" s="82">
        <v>0.8066532305218854</v>
      </c>
      <c r="FZ11" s="81" t="s">
        <v>32</v>
      </c>
      <c r="GA11" s="82">
        <v>0.8074296443098272</v>
      </c>
      <c r="GB11" s="81" t="s">
        <v>32</v>
      </c>
      <c r="GC11" s="82">
        <v>0.8081458572130856</v>
      </c>
      <c r="GD11" s="81" t="s">
        <v>32</v>
      </c>
      <c r="GE11" s="82">
        <v>0.8088418386688901</v>
      </c>
      <c r="GF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Riffo Cifuentes Carlos</cp:lastModifiedBy>
  <cp:lastPrinted>2011-08-17T16:49:16Z</cp:lastPrinted>
  <dcterms:created xsi:type="dcterms:W3CDTF">2010-08-10T16:56:49Z</dcterms:created>
  <dcterms:modified xsi:type="dcterms:W3CDTF">2012-04-12T19:07:02Z</dcterms:modified>
  <cp:category/>
  <cp:version/>
  <cp:contentType/>
  <cp:contentStatus/>
</cp:coreProperties>
</file>