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<sst xmlns="http://schemas.openxmlformats.org/spreadsheetml/2006/main" count="175" uniqueCount="98">
  <si>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</si>
  <si>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</si>
  <si>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</si>
  <si>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</si>
  <si>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</si>
  <si>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</si>
  <si>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</si>
  <si>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</si>
  <si>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</si>
  <si>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</si>
  <si>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</si>
  <si>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</si>
  <si>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</si>
  <si>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</si>
  <si>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</si>
  <si>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</si>
  <si>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</si>
  <si>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</si>
  <si>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</si>
  <si>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</si>
  <si>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</si>
  <si>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</si>
  <si>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</si>
  <si>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</si>
  <si>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</si>
  <si>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</si>
  <si>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</si>
  <si>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</si>
  <si>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</si>
  <si>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</si>
  <si>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</si>
  <si>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</si>
  <si>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</si>
  <si>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</si>
  <si>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</si>
  <si>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</si>
  <si>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</si>
  <si>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</si>
  <si>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</si>
  <si>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</si>
  <si>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</si>
  <si>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</si>
  <si>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</si>
  <si>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</si>
  <si>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</si>
  <si>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</si>
  <si>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</si>
  <si>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</si>
  <si>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</si>
  <si>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</si>
  <si>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</si>
  <si>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</si>
  <si>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</si>
  <si>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</si>
  <si>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</si>
  <si>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</si>
  <si>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</si>
  <si>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</si>
  <si>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</si>
  <si>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</si>
  <si>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</si>
  <si>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</si>
  <si>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</si>
  <si>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</si>
  <si>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</si>
  <si>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</si>
  <si>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</si>
  <si>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</si>
  <si>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</si>
  <si>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</si>
  <si>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</si>
  <si>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</si>
  <si>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</si>
  <si>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</si>
  <si>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</si>
  <si>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</si>
  <si>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</si>
  <si>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</si>
  <si>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</si>
  <si>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</si>
  <si>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</si>
  <si>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</si>
  <si>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</si>
  <si>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</si>
  <si>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</si>
  <si>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</si>
  <si>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</si>
  <si>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</si>
  <si>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</si>
  <si>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</si>
  <si>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</si>
  <si>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</si>
  <si>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</si>
  <si>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</si>
  <si>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>Mutual de Seguros</t>
  </si>
  <si>
    <t xml:space="preserve">      (entre el 1 de enero y  31 de marzo de 2013)</t>
  </si>
  <si>
    <t xml:space="preserve">      (entre el 1 de enero y 31 de marzo de 2013, montos expresados en miles de pesos de marzo de 2013)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</si>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</sst>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1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6"/>
  <sheetViews>
    <sheetView zoomScalePageLayoutView="0" workbookViewId="0" topLeftCell="A4">
      <selection activeCell="J16" sqref="J16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6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5" t="s">
        <v>62</v>
      </c>
      <c r="B3" s="17"/>
      <c r="C3" s="17"/>
      <c r="D3" s="17"/>
      <c r="E3" s="107"/>
    </row>
    <row r="5" ht="12.75">
      <c r="A5" s="138" t="s">
        <v>63</v>
      </c>
    </row>
    <row r="6" spans="1:2" ht="12.75" customHeight="1">
      <c r="A6" s="135" t="s">
        <v>95</v>
      </c>
      <c r="B6" s="18"/>
    </row>
    <row r="7" spans="1:5" ht="12.75" customHeight="1">
      <c r="A7" s="151"/>
      <c r="B7" s="152" t="s">
        <v>47</v>
      </c>
      <c r="C7" s="152" t="s">
        <v>47</v>
      </c>
      <c r="D7" s="152" t="s">
        <v>47</v>
      </c>
      <c r="E7" s="153" t="s">
        <v>64</v>
      </c>
    </row>
    <row r="8" spans="1:5" ht="12.75" customHeight="1">
      <c r="A8" s="154" t="s">
        <v>1</v>
      </c>
      <c r="B8" s="155" t="s">
        <v>65</v>
      </c>
      <c r="C8" s="156" t="s">
        <v>23</v>
      </c>
      <c r="D8" s="155" t="s">
        <v>66</v>
      </c>
      <c r="E8" s="157" t="s">
        <v>67</v>
      </c>
    </row>
    <row r="9" spans="1:5" ht="12.75">
      <c r="A9" s="158"/>
      <c r="B9" s="159" t="s">
        <v>68</v>
      </c>
      <c r="C9" s="159" t="s">
        <v>69</v>
      </c>
      <c r="D9" s="159" t="s">
        <v>70</v>
      </c>
      <c r="E9" s="160" t="s">
        <v>71</v>
      </c>
    </row>
    <row r="10" spans="1:5" ht="12.75">
      <c r="A10" s="131" t="s">
        <v>81</v>
      </c>
      <c r="B10" s="20"/>
      <c r="C10" s="20"/>
      <c r="D10" s="21">
        <v>1152</v>
      </c>
      <c r="E10" s="108">
        <f>SUM(B10:D10)</f>
        <v>1152</v>
      </c>
    </row>
    <row r="11" spans="1:5" ht="12.75">
      <c r="A11" s="131" t="s">
        <v>87</v>
      </c>
      <c r="B11" s="20">
        <v>1</v>
      </c>
      <c r="C11" s="20"/>
      <c r="D11" s="21">
        <v>2145</v>
      </c>
      <c r="E11" s="108">
        <f aca="true" t="shared" si="0" ref="E11:E22">SUM(B11:D11)</f>
        <v>2146</v>
      </c>
    </row>
    <row r="12" spans="1:5" ht="12.75">
      <c r="A12" s="131" t="s">
        <v>9</v>
      </c>
      <c r="B12" s="20"/>
      <c r="C12" s="20"/>
      <c r="D12" s="21">
        <v>57</v>
      </c>
      <c r="E12" s="108">
        <f t="shared" si="0"/>
        <v>57</v>
      </c>
    </row>
    <row r="13" spans="1:5" ht="12.75">
      <c r="A13" s="132" t="s">
        <v>83</v>
      </c>
      <c r="B13" s="20"/>
      <c r="C13" s="20"/>
      <c r="D13" s="21">
        <v>522</v>
      </c>
      <c r="E13" s="108">
        <f t="shared" si="0"/>
        <v>522</v>
      </c>
    </row>
    <row r="14" spans="1:5" ht="12.75">
      <c r="A14" s="131" t="s">
        <v>90</v>
      </c>
      <c r="B14" s="20"/>
      <c r="C14" s="20"/>
      <c r="D14" s="21"/>
      <c r="E14" s="108">
        <f t="shared" si="0"/>
        <v>0</v>
      </c>
    </row>
    <row r="15" spans="1:5" ht="12.75">
      <c r="A15" s="131" t="s">
        <v>88</v>
      </c>
      <c r="B15" s="20"/>
      <c r="C15" s="20">
        <v>16</v>
      </c>
      <c r="D15" s="21">
        <v>25</v>
      </c>
      <c r="E15" s="108">
        <f t="shared" si="0"/>
        <v>41</v>
      </c>
    </row>
    <row r="16" spans="1:5" ht="12.75">
      <c r="A16" s="133" t="s">
        <v>84</v>
      </c>
      <c r="B16" s="20">
        <v>3</v>
      </c>
      <c r="C16" s="20"/>
      <c r="D16" s="103">
        <v>399</v>
      </c>
      <c r="E16" s="108">
        <f t="shared" si="0"/>
        <v>402</v>
      </c>
    </row>
    <row r="17" spans="1:5" ht="12.75">
      <c r="A17" s="133" t="s">
        <v>94</v>
      </c>
      <c r="B17" s="20"/>
      <c r="C17" s="20"/>
      <c r="D17" s="103"/>
      <c r="E17" s="108">
        <f t="shared" si="0"/>
        <v>0</v>
      </c>
    </row>
    <row r="18" spans="1:5" ht="12.75">
      <c r="A18" s="133" t="s">
        <v>91</v>
      </c>
      <c r="B18" s="20">
        <v>6</v>
      </c>
      <c r="C18" s="20"/>
      <c r="D18" s="103">
        <v>1651</v>
      </c>
      <c r="E18" s="108">
        <f t="shared" si="0"/>
        <v>1657</v>
      </c>
    </row>
    <row r="19" spans="1:5" ht="12.75">
      <c r="A19" s="131" t="s">
        <v>10</v>
      </c>
      <c r="B19" s="20"/>
      <c r="C19" s="20">
        <v>6</v>
      </c>
      <c r="D19" s="21">
        <v>130</v>
      </c>
      <c r="E19" s="108">
        <f t="shared" si="0"/>
        <v>136</v>
      </c>
    </row>
    <row r="20" spans="1:5" ht="12.75">
      <c r="A20" s="131" t="s">
        <v>89</v>
      </c>
      <c r="B20" s="20"/>
      <c r="C20" s="20"/>
      <c r="D20" s="21">
        <v>832</v>
      </c>
      <c r="E20" s="108">
        <f t="shared" si="0"/>
        <v>832</v>
      </c>
    </row>
    <row r="21" spans="1:5" ht="12.75">
      <c r="A21" s="133" t="s">
        <v>93</v>
      </c>
      <c r="B21" s="20"/>
      <c r="C21" s="20"/>
      <c r="D21" s="21"/>
      <c r="E21" s="108">
        <f t="shared" si="0"/>
        <v>0</v>
      </c>
    </row>
    <row r="22" spans="1:5" ht="12.75" customHeight="1">
      <c r="A22" s="131" t="s">
        <v>92</v>
      </c>
      <c r="B22" s="20"/>
      <c r="C22" s="20"/>
      <c r="D22" s="21">
        <v>38</v>
      </c>
      <c r="E22" s="108">
        <f t="shared" si="0"/>
        <v>38</v>
      </c>
    </row>
    <row r="23" spans="1:5" ht="12.75" customHeight="1">
      <c r="A23" s="22"/>
      <c r="B23" s="23"/>
      <c r="C23" s="24"/>
      <c r="D23" s="24"/>
      <c r="E23" s="109"/>
    </row>
    <row r="24" spans="1:5" ht="12.75" customHeight="1">
      <c r="A24" s="141" t="s">
        <v>11</v>
      </c>
      <c r="B24" s="142">
        <f>SUM(B10:B22)</f>
        <v>10</v>
      </c>
      <c r="C24" s="142">
        <f>SUM(C10:C22)</f>
        <v>22</v>
      </c>
      <c r="D24" s="142">
        <f>SUM(D10:D22)</f>
        <v>6951</v>
      </c>
      <c r="E24" s="11">
        <f>SUM(E10:E22)</f>
        <v>6983</v>
      </c>
    </row>
    <row r="25" spans="1:5" ht="12.75" customHeight="1">
      <c r="A25" s="25"/>
      <c r="B25" s="26"/>
      <c r="C25" s="27"/>
      <c r="D25" s="27"/>
      <c r="E25" s="110"/>
    </row>
    <row r="26" spans="2:5" ht="12.75" customHeight="1">
      <c r="B26" s="28"/>
      <c r="C26" s="19"/>
      <c r="D26" s="19"/>
      <c r="E26" s="111"/>
    </row>
    <row r="27" spans="1:5" ht="12.75" customHeight="1">
      <c r="A27" s="15"/>
      <c r="B27" s="28"/>
      <c r="C27" s="19"/>
      <c r="D27" s="19"/>
      <c r="E27" s="111"/>
    </row>
    <row r="28" spans="1:5" ht="12.75" customHeight="1">
      <c r="A28" s="29"/>
      <c r="B28" s="28"/>
      <c r="C28" s="19"/>
      <c r="D28" s="19"/>
      <c r="E28" s="111"/>
    </row>
    <row r="29" spans="1:5" ht="15.75">
      <c r="A29" s="29"/>
      <c r="B29" s="28"/>
      <c r="C29" s="19"/>
      <c r="D29" s="19"/>
      <c r="E29" s="111"/>
    </row>
    <row r="30" ht="12.75" customHeight="1"/>
    <row r="31" ht="12.75" customHeight="1"/>
    <row r="52" ht="12.75" customHeight="1"/>
    <row r="55" ht="12.75">
      <c r="A55" s="15"/>
    </row>
    <row r="116" spans="1:5" ht="15.75">
      <c r="A116" s="25"/>
      <c r="B116" s="26"/>
      <c r="C116" s="27"/>
      <c r="D116" s="27"/>
      <c r="E116" s="11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5" t="s">
        <v>62</v>
      </c>
    </row>
    <row r="4" spans="1:5" ht="12.75">
      <c r="A4" s="15"/>
      <c r="B4" s="16"/>
      <c r="C4" s="16"/>
      <c r="D4" s="16"/>
      <c r="E4" s="106"/>
    </row>
    <row r="5" spans="1:5" ht="12.75">
      <c r="A5" s="138" t="s">
        <v>72</v>
      </c>
      <c r="B5" s="16"/>
      <c r="C5" s="16"/>
      <c r="D5" s="16"/>
      <c r="E5" s="106"/>
    </row>
    <row r="6" spans="1:5" ht="12.75">
      <c r="A6" s="135" t="str">
        <f>'A-N° Sinies Denun'!A6</f>
        <v>      (entre el 1 de enero y  31 de marzo de 2013)</v>
      </c>
      <c r="B6" s="113"/>
      <c r="C6" s="16"/>
      <c r="D6" s="16"/>
      <c r="E6" s="106"/>
    </row>
    <row r="7" spans="1:5" ht="12.75">
      <c r="A7" s="151"/>
      <c r="B7" s="152" t="s">
        <v>47</v>
      </c>
      <c r="C7" s="152" t="s">
        <v>47</v>
      </c>
      <c r="D7" s="152" t="s">
        <v>47</v>
      </c>
      <c r="E7" s="153" t="s">
        <v>35</v>
      </c>
    </row>
    <row r="8" spans="1:5" ht="12.75">
      <c r="A8" s="154" t="s">
        <v>1</v>
      </c>
      <c r="B8" s="155" t="s">
        <v>51</v>
      </c>
      <c r="C8" s="156" t="s">
        <v>73</v>
      </c>
      <c r="D8" s="155" t="s">
        <v>52</v>
      </c>
      <c r="E8" s="161"/>
    </row>
    <row r="9" spans="1:5" ht="12.75">
      <c r="A9" s="158"/>
      <c r="B9" s="159" t="s">
        <v>74</v>
      </c>
      <c r="C9" s="159" t="s">
        <v>75</v>
      </c>
      <c r="D9" s="159" t="s">
        <v>76</v>
      </c>
      <c r="E9" s="160" t="s">
        <v>77</v>
      </c>
    </row>
    <row r="10" spans="1:5" ht="12.75">
      <c r="A10" s="134" t="str">
        <f>'A-N° Sinies Denun'!A10</f>
        <v>Aseguradora Magallanes</v>
      </c>
      <c r="B10" s="21">
        <v>755</v>
      </c>
      <c r="C10" s="21"/>
      <c r="D10" s="21">
        <v>397</v>
      </c>
      <c r="E10" s="112">
        <f aca="true" t="shared" si="0" ref="E10:E22">SUM(B10:D10)</f>
        <v>1152</v>
      </c>
    </row>
    <row r="11" spans="1:5" ht="12.75">
      <c r="A11" s="134" t="str">
        <f>'A-N° Sinies Denun'!A11</f>
        <v>Bci</v>
      </c>
      <c r="B11" s="21">
        <v>131</v>
      </c>
      <c r="C11" s="21">
        <v>1871</v>
      </c>
      <c r="D11" s="21">
        <v>143</v>
      </c>
      <c r="E11" s="112">
        <f t="shared" si="0"/>
        <v>2145</v>
      </c>
    </row>
    <row r="12" spans="1:5" ht="12.75">
      <c r="A12" s="134" t="str">
        <f>'A-N° Sinies Denun'!A12</f>
        <v>Chilena Consolidada</v>
      </c>
      <c r="B12" s="21">
        <v>33</v>
      </c>
      <c r="C12" s="21">
        <v>12</v>
      </c>
      <c r="D12" s="21">
        <v>12</v>
      </c>
      <c r="E12" s="112">
        <f t="shared" si="0"/>
        <v>57</v>
      </c>
    </row>
    <row r="13" spans="1:5" ht="12.75">
      <c r="A13" s="134" t="str">
        <f>'A-N° Sinies Denun'!A13</f>
        <v>Consorcio Nacional</v>
      </c>
      <c r="B13" s="21">
        <v>435</v>
      </c>
      <c r="C13" s="21">
        <v>7</v>
      </c>
      <c r="D13" s="21">
        <v>80</v>
      </c>
      <c r="E13" s="112">
        <f t="shared" si="0"/>
        <v>522</v>
      </c>
    </row>
    <row r="14" spans="1:5" ht="12.75">
      <c r="A14" s="134" t="str">
        <f>'A-N° Sinies Denun'!A14</f>
        <v>HDI</v>
      </c>
      <c r="B14" s="21"/>
      <c r="C14" s="21"/>
      <c r="D14" s="21"/>
      <c r="E14" s="112">
        <f t="shared" si="0"/>
        <v>0</v>
      </c>
    </row>
    <row r="15" spans="1:5" ht="12.75">
      <c r="A15" s="134" t="str">
        <f>'A-N° Sinies Denun'!A15</f>
        <v>Liberty</v>
      </c>
      <c r="B15" s="21">
        <v>6</v>
      </c>
      <c r="C15" s="21"/>
      <c r="D15" s="21">
        <v>19</v>
      </c>
      <c r="E15" s="112">
        <f t="shared" si="0"/>
        <v>25</v>
      </c>
    </row>
    <row r="16" spans="1:5" ht="12.75">
      <c r="A16" s="134" t="str">
        <f>'A-N° Sinies Denun'!A16</f>
        <v>Mapfre</v>
      </c>
      <c r="B16" s="21">
        <v>101</v>
      </c>
      <c r="C16" s="21">
        <v>97</v>
      </c>
      <c r="D16" s="21">
        <v>201</v>
      </c>
      <c r="E16" s="112">
        <f t="shared" si="0"/>
        <v>399</v>
      </c>
    </row>
    <row r="17" spans="1:5" ht="12.75">
      <c r="A17" s="134" t="str">
        <f>'A-N° Sinies Denun'!A17</f>
        <v>Mutual de Seguros</v>
      </c>
      <c r="B17" s="21"/>
      <c r="C17" s="21"/>
      <c r="D17" s="21"/>
      <c r="E17" s="112">
        <f t="shared" si="0"/>
        <v>0</v>
      </c>
    </row>
    <row r="18" spans="1:5" ht="12.75">
      <c r="A18" s="134" t="str">
        <f>'A-N° Sinies Denun'!A18</f>
        <v>C.S.G. Penta Security</v>
      </c>
      <c r="B18" s="21">
        <v>173</v>
      </c>
      <c r="C18" s="21">
        <v>1111</v>
      </c>
      <c r="D18" s="21">
        <v>367</v>
      </c>
      <c r="E18" s="112">
        <f t="shared" si="0"/>
        <v>1651</v>
      </c>
    </row>
    <row r="19" spans="1:5" ht="12.75">
      <c r="A19" s="134" t="str">
        <f>'A-N° Sinies Denun'!A19</f>
        <v>Renta Nacional</v>
      </c>
      <c r="B19" s="21">
        <v>116</v>
      </c>
      <c r="C19" s="21">
        <v>2</v>
      </c>
      <c r="D19" s="21">
        <v>12</v>
      </c>
      <c r="E19" s="112">
        <f t="shared" si="0"/>
        <v>130</v>
      </c>
    </row>
    <row r="20" spans="1:5" ht="12.75">
      <c r="A20" s="134" t="str">
        <f>'A-N° Sinies Denun'!A20</f>
        <v>RSA</v>
      </c>
      <c r="B20" s="21">
        <v>359</v>
      </c>
      <c r="C20" s="21">
        <v>432</v>
      </c>
      <c r="D20" s="21">
        <v>41</v>
      </c>
      <c r="E20" s="112">
        <f t="shared" si="0"/>
        <v>832</v>
      </c>
    </row>
    <row r="21" spans="1:5" ht="12.75">
      <c r="A21" s="134" t="str">
        <f>'A-N° Sinies Denun'!A21</f>
        <v>SURA</v>
      </c>
      <c r="B21" s="21"/>
      <c r="C21" s="21"/>
      <c r="D21" s="21"/>
      <c r="E21" s="112">
        <f t="shared" si="0"/>
        <v>0</v>
      </c>
    </row>
    <row r="22" spans="1:5" ht="12.75">
      <c r="A22" s="134" t="str">
        <f>'A-N° Sinies Denun'!A22</f>
        <v>Zenit</v>
      </c>
      <c r="B22" s="21">
        <v>3</v>
      </c>
      <c r="C22" s="21">
        <v>31</v>
      </c>
      <c r="D22" s="21">
        <v>4</v>
      </c>
      <c r="E22" s="205">
        <f t="shared" si="0"/>
        <v>38</v>
      </c>
    </row>
    <row r="23" spans="1:5" ht="12.75">
      <c r="A23" s="22"/>
      <c r="B23" s="23"/>
      <c r="C23" s="24"/>
      <c r="D23" s="24"/>
      <c r="E23" s="109"/>
    </row>
    <row r="24" spans="1:5" ht="12.75">
      <c r="A24" s="141" t="s">
        <v>11</v>
      </c>
      <c r="B24" s="142">
        <f>SUM(B10:B22)</f>
        <v>2112</v>
      </c>
      <c r="C24" s="143">
        <f>SUM(C10:C22)</f>
        <v>3563</v>
      </c>
      <c r="D24" s="143">
        <f>SUM(D10:D22)</f>
        <v>1276</v>
      </c>
      <c r="E24" s="1">
        <f>SUM(E10:E22)</f>
        <v>6951</v>
      </c>
    </row>
    <row r="25" spans="1:5" ht="15.75">
      <c r="A25" s="25"/>
      <c r="B25" s="26"/>
      <c r="C25" s="27"/>
      <c r="D25" s="27"/>
      <c r="E25" s="110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zoomScalePageLayoutView="0" workbookViewId="0" topLeftCell="A4">
      <selection activeCell="E33" sqref="E33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5" customWidth="1"/>
    <col min="8" max="16384" width="11.421875" style="31" customWidth="1"/>
  </cols>
  <sheetData>
    <row r="1" ht="12.75">
      <c r="A1" s="30"/>
    </row>
    <row r="3" ht="12.75">
      <c r="A3" s="105" t="s">
        <v>62</v>
      </c>
    </row>
    <row r="4" ht="12.75">
      <c r="A4" s="30"/>
    </row>
    <row r="5" ht="12.75">
      <c r="A5" s="139" t="s">
        <v>15</v>
      </c>
    </row>
    <row r="6" spans="1:2" ht="12.75">
      <c r="A6" s="136" t="str">
        <f>'A-N° Sinies Denun'!$A$6</f>
        <v>      (entre el 1 de enero y  31 de marzo de 2013)</v>
      </c>
      <c r="B6" s="114"/>
    </row>
    <row r="7" spans="1:7" ht="12.75">
      <c r="A7" s="162"/>
      <c r="B7" s="163" t="s">
        <v>16</v>
      </c>
      <c r="C7" s="164" t="s">
        <v>82</v>
      </c>
      <c r="D7" s="164"/>
      <c r="E7" s="163" t="s">
        <v>17</v>
      </c>
      <c r="F7" s="165" t="s">
        <v>18</v>
      </c>
      <c r="G7" s="166" t="s">
        <v>19</v>
      </c>
    </row>
    <row r="8" spans="1:7" ht="12.75">
      <c r="A8" s="167" t="s">
        <v>1</v>
      </c>
      <c r="B8" s="168"/>
      <c r="C8" s="169" t="s">
        <v>20</v>
      </c>
      <c r="D8" s="168" t="s">
        <v>21</v>
      </c>
      <c r="E8" s="168" t="s">
        <v>22</v>
      </c>
      <c r="F8" s="168" t="s">
        <v>23</v>
      </c>
      <c r="G8" s="170" t="s">
        <v>24</v>
      </c>
    </row>
    <row r="9" spans="1:7" ht="12.75">
      <c r="A9" s="171"/>
      <c r="B9" s="172" t="s">
        <v>25</v>
      </c>
      <c r="C9" s="172" t="s">
        <v>26</v>
      </c>
      <c r="D9" s="172" t="s">
        <v>27</v>
      </c>
      <c r="E9" s="172" t="s">
        <v>28</v>
      </c>
      <c r="F9" s="172" t="s">
        <v>29</v>
      </c>
      <c r="G9" s="173" t="s">
        <v>30</v>
      </c>
    </row>
    <row r="10" spans="1:7" ht="12.75">
      <c r="A10" s="100" t="str">
        <f>'A-N° Sinies Denun'!A10</f>
        <v>Aseguradora Magallanes</v>
      </c>
      <c r="B10" s="20">
        <v>106</v>
      </c>
      <c r="C10" s="20">
        <v>10</v>
      </c>
      <c r="D10" s="20">
        <v>4</v>
      </c>
      <c r="E10" s="21">
        <v>1692</v>
      </c>
      <c r="F10" s="20"/>
      <c r="G10" s="116">
        <f aca="true" t="shared" si="0" ref="G10:G22">SUM(B10:F10)</f>
        <v>1812</v>
      </c>
    </row>
    <row r="11" spans="1:7" ht="12.75">
      <c r="A11" s="100" t="str">
        <f>'A-N° Sinies Denun'!A11</f>
        <v>Bci</v>
      </c>
      <c r="B11" s="20">
        <v>173</v>
      </c>
      <c r="C11" s="20">
        <v>2</v>
      </c>
      <c r="D11" s="20">
        <v>1</v>
      </c>
      <c r="E11" s="21">
        <v>3841</v>
      </c>
      <c r="F11" s="20"/>
      <c r="G11" s="116">
        <f t="shared" si="0"/>
        <v>4017</v>
      </c>
    </row>
    <row r="12" spans="1:7" ht="12.75">
      <c r="A12" s="100" t="str">
        <f>'A-N° Sinies Denun'!A12</f>
        <v>Chilena Consolidada</v>
      </c>
      <c r="B12" s="20">
        <v>15</v>
      </c>
      <c r="C12" s="20"/>
      <c r="D12" s="20">
        <v>1</v>
      </c>
      <c r="E12" s="21">
        <v>384</v>
      </c>
      <c r="F12" s="20"/>
      <c r="G12" s="116">
        <f t="shared" si="0"/>
        <v>400</v>
      </c>
    </row>
    <row r="13" spans="1:7" ht="12.75">
      <c r="A13" s="100" t="str">
        <f>'A-N° Sinies Denun'!A13</f>
        <v>Consorcio Nacional</v>
      </c>
      <c r="B13" s="20">
        <v>26</v>
      </c>
      <c r="C13" s="20"/>
      <c r="D13" s="20"/>
      <c r="E13" s="21">
        <v>597</v>
      </c>
      <c r="F13" s="20"/>
      <c r="G13" s="116">
        <f t="shared" si="0"/>
        <v>623</v>
      </c>
    </row>
    <row r="14" spans="1:7" ht="12.75">
      <c r="A14" s="100" t="str">
        <f>'A-N° Sinies Denun'!A14</f>
        <v>HDI</v>
      </c>
      <c r="B14" s="20"/>
      <c r="C14" s="20"/>
      <c r="D14" s="20"/>
      <c r="E14" s="21"/>
      <c r="F14" s="20"/>
      <c r="G14" s="116">
        <f t="shared" si="0"/>
        <v>0</v>
      </c>
    </row>
    <row r="15" spans="1:7" ht="12.75">
      <c r="A15" s="100" t="str">
        <f>'A-N° Sinies Denun'!A15</f>
        <v>Liberty</v>
      </c>
      <c r="B15" s="20">
        <v>1</v>
      </c>
      <c r="C15" s="20"/>
      <c r="D15" s="20"/>
      <c r="E15" s="21">
        <v>13</v>
      </c>
      <c r="F15" s="20"/>
      <c r="G15" s="116">
        <f>SUM(B15:F15)</f>
        <v>14</v>
      </c>
    </row>
    <row r="16" spans="1:7" ht="12.75">
      <c r="A16" s="100" t="str">
        <f>'A-N° Sinies Denun'!A16</f>
        <v>Mapfre</v>
      </c>
      <c r="B16" s="203">
        <v>27</v>
      </c>
      <c r="C16" s="203"/>
      <c r="D16" s="203">
        <v>2</v>
      </c>
      <c r="E16" s="103">
        <v>517</v>
      </c>
      <c r="F16" s="203"/>
      <c r="G16" s="204">
        <f t="shared" si="0"/>
        <v>546</v>
      </c>
    </row>
    <row r="17" spans="1:7" ht="12.75">
      <c r="A17" s="100" t="str">
        <f>'A-N° Sinies Denun'!A17</f>
        <v>Mutual de Seguros</v>
      </c>
      <c r="B17" s="203"/>
      <c r="C17" s="203"/>
      <c r="D17" s="203"/>
      <c r="E17" s="103"/>
      <c r="F17" s="203"/>
      <c r="G17" s="204">
        <f t="shared" si="0"/>
        <v>0</v>
      </c>
    </row>
    <row r="18" spans="1:7" ht="12.75">
      <c r="A18" s="100" t="str">
        <f>'A-N° Sinies Denun'!A18</f>
        <v>C.S.G. Penta Security</v>
      </c>
      <c r="B18" s="20">
        <v>96</v>
      </c>
      <c r="C18" s="20">
        <v>2</v>
      </c>
      <c r="D18" s="20">
        <v>2</v>
      </c>
      <c r="E18" s="21">
        <v>2584</v>
      </c>
      <c r="F18" s="20"/>
      <c r="G18" s="116">
        <f t="shared" si="0"/>
        <v>2684</v>
      </c>
    </row>
    <row r="19" spans="1:7" ht="12.75">
      <c r="A19" s="100" t="str">
        <f>'A-N° Sinies Denun'!A19</f>
        <v>Renta Nacional</v>
      </c>
      <c r="B19" s="20">
        <v>4</v>
      </c>
      <c r="C19" s="20"/>
      <c r="D19" s="20"/>
      <c r="E19" s="21">
        <v>136</v>
      </c>
      <c r="F19" s="20">
        <v>9</v>
      </c>
      <c r="G19" s="116">
        <f t="shared" si="0"/>
        <v>149</v>
      </c>
    </row>
    <row r="20" spans="1:7" ht="12.75">
      <c r="A20" s="100" t="str">
        <f>'A-N° Sinies Denun'!A20</f>
        <v>RSA</v>
      </c>
      <c r="B20" s="20">
        <v>43</v>
      </c>
      <c r="C20" s="20">
        <v>1</v>
      </c>
      <c r="D20" s="20">
        <v>1</v>
      </c>
      <c r="E20" s="21">
        <v>788</v>
      </c>
      <c r="F20" s="20"/>
      <c r="G20" s="116">
        <f t="shared" si="0"/>
        <v>833</v>
      </c>
    </row>
    <row r="21" spans="1:7" ht="12.75">
      <c r="A21" s="100" t="str">
        <f>'A-N° Sinies Denun'!A21</f>
        <v>SURA</v>
      </c>
      <c r="B21" s="20"/>
      <c r="C21" s="20"/>
      <c r="D21" s="20"/>
      <c r="E21" s="21"/>
      <c r="F21" s="20"/>
      <c r="G21" s="116">
        <f t="shared" si="0"/>
        <v>0</v>
      </c>
    </row>
    <row r="22" spans="1:7" ht="12.75">
      <c r="A22" s="100" t="str">
        <f>'A-N° Sinies Denun'!A22</f>
        <v>Zenit</v>
      </c>
      <c r="B22" s="20">
        <v>5</v>
      </c>
      <c r="C22" s="20"/>
      <c r="D22" s="20"/>
      <c r="E22" s="21">
        <v>57</v>
      </c>
      <c r="F22" s="20"/>
      <c r="G22" s="206">
        <f t="shared" si="0"/>
        <v>62</v>
      </c>
    </row>
    <row r="23" spans="1:10" ht="12.75">
      <c r="A23" s="32"/>
      <c r="B23" s="33"/>
      <c r="C23" s="34"/>
      <c r="D23" s="34"/>
      <c r="E23" s="35"/>
      <c r="F23" s="35"/>
      <c r="G23" s="117"/>
      <c r="H23" s="36"/>
      <c r="I23" s="37"/>
      <c r="J23" s="37"/>
    </row>
    <row r="24" spans="1:7" ht="12.75" customHeight="1">
      <c r="A24" s="144" t="s">
        <v>11</v>
      </c>
      <c r="B24" s="145">
        <f aca="true" t="shared" si="1" ref="B24:G24">SUM(B10:B22)</f>
        <v>496</v>
      </c>
      <c r="C24" s="145">
        <f t="shared" si="1"/>
        <v>15</v>
      </c>
      <c r="D24" s="145">
        <f t="shared" si="1"/>
        <v>11</v>
      </c>
      <c r="E24" s="145">
        <f t="shared" si="1"/>
        <v>10609</v>
      </c>
      <c r="F24" s="145">
        <f t="shared" si="1"/>
        <v>9</v>
      </c>
      <c r="G24" s="10">
        <f t="shared" si="1"/>
        <v>11140</v>
      </c>
    </row>
    <row r="25" spans="1:7" ht="15.75">
      <c r="A25" s="38"/>
      <c r="B25" s="39"/>
      <c r="C25" s="40"/>
      <c r="D25" s="40"/>
      <c r="E25" s="41"/>
      <c r="F25" s="41"/>
      <c r="G25" s="118"/>
    </row>
    <row r="26" ht="12.75">
      <c r="A26" s="16"/>
    </row>
    <row r="127" ht="12.75">
      <c r="I127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9" customWidth="1"/>
    <col min="6" max="6" width="14.7109375" style="44" customWidth="1"/>
    <col min="7" max="7" width="11.00390625" style="44" customWidth="1"/>
    <col min="8" max="8" width="15.8515625" style="119" customWidth="1"/>
    <col min="9" max="16384" width="11.421875" style="44" customWidth="1"/>
  </cols>
  <sheetData>
    <row r="1" ht="12.75">
      <c r="A1" s="43"/>
    </row>
    <row r="3" ht="12.75">
      <c r="A3" s="105" t="s">
        <v>62</v>
      </c>
    </row>
    <row r="4" ht="12.75">
      <c r="A4" s="43"/>
    </row>
    <row r="5" spans="1:8" ht="12.75">
      <c r="A5" s="140" t="s">
        <v>31</v>
      </c>
      <c r="H5" s="124"/>
    </row>
    <row r="6" spans="1:2" ht="12.75">
      <c r="A6" s="137" t="s">
        <v>96</v>
      </c>
      <c r="B6" s="122"/>
    </row>
    <row r="7" spans="1:8" ht="12.75">
      <c r="A7" s="174"/>
      <c r="B7" s="175" t="s">
        <v>32</v>
      </c>
      <c r="C7" s="176"/>
      <c r="D7" s="177"/>
      <c r="E7" s="178"/>
      <c r="F7" s="179" t="s">
        <v>33</v>
      </c>
      <c r="G7" s="179" t="s">
        <v>34</v>
      </c>
      <c r="H7" s="180" t="s">
        <v>35</v>
      </c>
    </row>
    <row r="8" spans="1:8" ht="12.75">
      <c r="A8" s="181" t="s">
        <v>1</v>
      </c>
      <c r="B8" s="182" t="s">
        <v>16</v>
      </c>
      <c r="C8" s="183" t="s">
        <v>36</v>
      </c>
      <c r="D8" s="183" t="s">
        <v>37</v>
      </c>
      <c r="E8" s="183" t="s">
        <v>38</v>
      </c>
      <c r="F8" s="183" t="s">
        <v>39</v>
      </c>
      <c r="G8" s="182" t="s">
        <v>40</v>
      </c>
      <c r="H8" s="184" t="s">
        <v>41</v>
      </c>
    </row>
    <row r="9" spans="1:8" ht="12.75">
      <c r="A9" s="185"/>
      <c r="B9" s="186"/>
      <c r="C9" s="187"/>
      <c r="D9" s="188"/>
      <c r="E9" s="187" t="s">
        <v>42</v>
      </c>
      <c r="F9" s="187" t="s">
        <v>43</v>
      </c>
      <c r="G9" s="187" t="s">
        <v>44</v>
      </c>
      <c r="H9" s="189" t="s">
        <v>45</v>
      </c>
    </row>
    <row r="10" spans="1:8" ht="12.75">
      <c r="A10" s="101" t="str">
        <f>'A-N° Sinies Denun'!A10</f>
        <v>Aseguradora Magallanes</v>
      </c>
      <c r="B10" s="21">
        <v>386060</v>
      </c>
      <c r="C10" s="21">
        <v>6570</v>
      </c>
      <c r="D10" s="21">
        <v>11061</v>
      </c>
      <c r="E10" s="104">
        <f aca="true" t="shared" si="0" ref="E10:E21">SUM(B10:D10)</f>
        <v>403691</v>
      </c>
      <c r="F10" s="21">
        <v>205613</v>
      </c>
      <c r="G10" s="21"/>
      <c r="H10" s="125">
        <f>SUM(E10:G10)</f>
        <v>609304</v>
      </c>
    </row>
    <row r="11" spans="1:8" ht="12.75">
      <c r="A11" s="101" t="str">
        <f>'A-N° Sinies Denun'!A11</f>
        <v>Bci</v>
      </c>
      <c r="B11" s="54">
        <v>1127824</v>
      </c>
      <c r="C11" s="21">
        <v>15972</v>
      </c>
      <c r="D11" s="21">
        <v>20582</v>
      </c>
      <c r="E11" s="104">
        <f>SUM(B11:D11)</f>
        <v>1164378</v>
      </c>
      <c r="F11" s="54">
        <v>1422821</v>
      </c>
      <c r="G11" s="21">
        <v>1189</v>
      </c>
      <c r="H11" s="125">
        <f>SUM(E11:G11)</f>
        <v>2588388</v>
      </c>
    </row>
    <row r="12" spans="1:8" ht="12.75">
      <c r="A12" s="101" t="str">
        <f>'A-N° Sinies Denun'!A12</f>
        <v>Chilena Consolidada</v>
      </c>
      <c r="B12" s="21">
        <v>102774</v>
      </c>
      <c r="C12" s="21">
        <v>3122</v>
      </c>
      <c r="D12" s="21"/>
      <c r="E12" s="104">
        <f t="shared" si="0"/>
        <v>105896</v>
      </c>
      <c r="F12" s="21">
        <v>176186</v>
      </c>
      <c r="G12" s="21"/>
      <c r="H12" s="125">
        <f aca="true" t="shared" si="1" ref="H12:H19">SUM(E12:G12)</f>
        <v>282082</v>
      </c>
    </row>
    <row r="13" spans="1:8" ht="12.75">
      <c r="A13" s="101" t="str">
        <f>'A-N° Sinies Denun'!A13</f>
        <v>Consorcio Nacional</v>
      </c>
      <c r="B13" s="21">
        <v>217840</v>
      </c>
      <c r="C13" s="21"/>
      <c r="D13" s="21"/>
      <c r="E13" s="104">
        <f t="shared" si="0"/>
        <v>217840</v>
      </c>
      <c r="F13" s="21">
        <v>359949</v>
      </c>
      <c r="G13" s="21"/>
      <c r="H13" s="125">
        <f t="shared" si="1"/>
        <v>577789</v>
      </c>
    </row>
    <row r="14" spans="1:8" ht="12.75">
      <c r="A14" s="101" t="str">
        <f>'A-N° Sinies Denun'!A14</f>
        <v>HDI</v>
      </c>
      <c r="B14" s="21"/>
      <c r="C14" s="21"/>
      <c r="D14" s="21"/>
      <c r="E14" s="104">
        <f t="shared" si="0"/>
        <v>0</v>
      </c>
      <c r="F14" s="21"/>
      <c r="G14" s="21"/>
      <c r="H14" s="125">
        <f t="shared" si="1"/>
        <v>0</v>
      </c>
    </row>
    <row r="15" spans="1:8" ht="12.75">
      <c r="A15" s="101" t="str">
        <f>'A-N° Sinies Denun'!A15</f>
        <v>Liberty</v>
      </c>
      <c r="B15" s="21">
        <v>6861</v>
      </c>
      <c r="C15" s="21"/>
      <c r="D15" s="21"/>
      <c r="E15" s="104">
        <f t="shared" si="0"/>
        <v>6861</v>
      </c>
      <c r="F15" s="21">
        <v>6167</v>
      </c>
      <c r="G15" s="21">
        <v>892</v>
      </c>
      <c r="H15" s="125">
        <f t="shared" si="1"/>
        <v>13920</v>
      </c>
    </row>
    <row r="16" spans="1:8" ht="12.75">
      <c r="A16" s="101" t="str">
        <f>'A-N° Sinies Denun'!A16</f>
        <v>Mapfre</v>
      </c>
      <c r="B16" s="21">
        <v>196153</v>
      </c>
      <c r="C16" s="21">
        <v>3464</v>
      </c>
      <c r="D16" s="21">
        <v>6847</v>
      </c>
      <c r="E16" s="104">
        <f t="shared" si="0"/>
        <v>206464</v>
      </c>
      <c r="F16" s="21">
        <v>162292</v>
      </c>
      <c r="G16" s="21"/>
      <c r="H16" s="125">
        <f t="shared" si="1"/>
        <v>368756</v>
      </c>
    </row>
    <row r="17" spans="1:8" ht="12.75">
      <c r="A17" s="101" t="str">
        <f>'A-N° Sinies Denun'!A17</f>
        <v>Mutual de Seguros</v>
      </c>
      <c r="B17" s="21"/>
      <c r="C17" s="21"/>
      <c r="D17" s="21"/>
      <c r="E17" s="104">
        <f t="shared" si="0"/>
        <v>0</v>
      </c>
      <c r="F17" s="21"/>
      <c r="G17" s="21"/>
      <c r="H17" s="125">
        <f t="shared" si="1"/>
        <v>0</v>
      </c>
    </row>
    <row r="18" spans="1:8" ht="12.75">
      <c r="A18" s="101" t="str">
        <f>'A-N° Sinies Denun'!A18</f>
        <v>C.S.G. Penta Security</v>
      </c>
      <c r="B18" s="21">
        <v>621648</v>
      </c>
      <c r="C18" s="21">
        <v>14549</v>
      </c>
      <c r="D18" s="21">
        <v>64402</v>
      </c>
      <c r="E18" s="104">
        <f t="shared" si="0"/>
        <v>700599</v>
      </c>
      <c r="F18" s="21">
        <v>899848</v>
      </c>
      <c r="G18" s="21">
        <v>2997</v>
      </c>
      <c r="H18" s="125">
        <f t="shared" si="1"/>
        <v>1603444</v>
      </c>
    </row>
    <row r="19" spans="1:8" ht="12.75">
      <c r="A19" s="101" t="str">
        <f>'A-N° Sinies Denun'!A19</f>
        <v>Renta Nacional</v>
      </c>
      <c r="B19" s="21">
        <v>41084</v>
      </c>
      <c r="C19" s="21">
        <v>5605</v>
      </c>
      <c r="D19" s="21"/>
      <c r="E19" s="104">
        <f t="shared" si="0"/>
        <v>46689</v>
      </c>
      <c r="F19" s="21">
        <v>91539</v>
      </c>
      <c r="G19" s="21"/>
      <c r="H19" s="125">
        <f t="shared" si="1"/>
        <v>138228</v>
      </c>
    </row>
    <row r="20" spans="1:8" ht="12.75">
      <c r="A20" s="101" t="str">
        <f>'A-N° Sinies Denun'!A20</f>
        <v>RSA</v>
      </c>
      <c r="B20" s="21">
        <v>267570</v>
      </c>
      <c r="C20" s="21">
        <v>6747</v>
      </c>
      <c r="D20" s="21">
        <v>17409</v>
      </c>
      <c r="E20" s="104">
        <f t="shared" si="0"/>
        <v>291726</v>
      </c>
      <c r="F20" s="21">
        <v>154545</v>
      </c>
      <c r="G20" s="21"/>
      <c r="H20" s="125">
        <f>SUM(E20:G20)</f>
        <v>446271</v>
      </c>
    </row>
    <row r="21" spans="1:8" ht="12.75">
      <c r="A21" s="101" t="str">
        <f>'A-N° Sinies Denun'!A21</f>
        <v>SURA</v>
      </c>
      <c r="B21" s="21"/>
      <c r="C21" s="21"/>
      <c r="D21" s="21"/>
      <c r="E21" s="104">
        <f t="shared" si="0"/>
        <v>0</v>
      </c>
      <c r="F21" s="21"/>
      <c r="G21" s="21"/>
      <c r="H21" s="104">
        <f>SUM(E21:G21)</f>
        <v>0</v>
      </c>
    </row>
    <row r="22" spans="1:8" ht="12.75">
      <c r="A22" s="101" t="str">
        <f>'A-N° Sinies Denun'!A22</f>
        <v>Zenit</v>
      </c>
      <c r="B22" s="21">
        <v>13721</v>
      </c>
      <c r="C22" s="21"/>
      <c r="D22" s="21"/>
      <c r="E22" s="104">
        <f>SUM(B22:D22)</f>
        <v>13721</v>
      </c>
      <c r="F22" s="21">
        <v>31530</v>
      </c>
      <c r="G22" s="21"/>
      <c r="H22" s="104">
        <f>SUM(E22:G22)</f>
        <v>45251</v>
      </c>
    </row>
    <row r="23" spans="1:9" ht="12.75">
      <c r="A23" s="45"/>
      <c r="B23" s="46"/>
      <c r="C23" s="47"/>
      <c r="D23" s="47"/>
      <c r="E23" s="120"/>
      <c r="F23" s="48"/>
      <c r="G23" s="48"/>
      <c r="H23" s="126"/>
      <c r="I23" s="49"/>
    </row>
    <row r="24" spans="1:9" s="123" customFormat="1" ht="12.75" customHeight="1">
      <c r="A24" s="146" t="s">
        <v>11</v>
      </c>
      <c r="B24" s="147">
        <f aca="true" t="shared" si="2" ref="B24:H24">SUM(B10:B22)</f>
        <v>2981535</v>
      </c>
      <c r="C24" s="147">
        <f t="shared" si="2"/>
        <v>56029</v>
      </c>
      <c r="D24" s="147">
        <f t="shared" si="2"/>
        <v>120301</v>
      </c>
      <c r="E24" s="147">
        <f t="shared" si="2"/>
        <v>3157865</v>
      </c>
      <c r="F24" s="147">
        <f t="shared" si="2"/>
        <v>3510490</v>
      </c>
      <c r="G24" s="147">
        <f t="shared" si="2"/>
        <v>5078</v>
      </c>
      <c r="H24" s="148">
        <f t="shared" si="2"/>
        <v>6673433</v>
      </c>
      <c r="I24" s="130"/>
    </row>
    <row r="25" spans="1:8" ht="15.75">
      <c r="A25" s="50"/>
      <c r="B25" s="51"/>
      <c r="C25" s="52"/>
      <c r="D25" s="52"/>
      <c r="E25" s="121"/>
      <c r="F25" s="53"/>
      <c r="G25" s="53"/>
      <c r="H25" s="127"/>
    </row>
    <row r="31" ht="12.75" customHeight="1"/>
    <row r="49" ht="12.75" customHeight="1"/>
    <row r="50" ht="12.75" customHeight="1"/>
    <row r="51" ht="12.75" customHeight="1"/>
    <row r="52" ht="12.75" customHeight="1">
      <c r="G52" s="54"/>
    </row>
    <row r="53" ht="12.75" customHeight="1"/>
    <row r="55" spans="1:6" ht="12.75">
      <c r="A55" s="15"/>
      <c r="E55" s="44"/>
      <c r="F55" s="119"/>
    </row>
    <row r="56" spans="1:6" ht="12.75">
      <c r="A56" s="16"/>
      <c r="B56" s="195"/>
      <c r="E56" s="44"/>
      <c r="F56" s="129"/>
    </row>
    <row r="57" ht="12.75">
      <c r="E57" s="44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spans="5:10" ht="12.75">
      <c r="E91" s="44"/>
      <c r="J91" s="55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zoomScalePageLayoutView="0" workbookViewId="0" topLeftCell="A3">
      <selection activeCell="F23" sqref="F2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5" t="s">
        <v>62</v>
      </c>
    </row>
    <row r="4" spans="1:6" ht="12.75">
      <c r="A4" s="43"/>
      <c r="B4" s="44"/>
      <c r="C4" s="44"/>
      <c r="D4" s="44"/>
      <c r="E4" s="119"/>
      <c r="F4" s="44"/>
    </row>
    <row r="5" spans="1:6" ht="12.75">
      <c r="A5" s="140" t="s">
        <v>46</v>
      </c>
      <c r="B5" s="44"/>
      <c r="C5" s="44"/>
      <c r="D5" s="44"/>
      <c r="E5" s="119"/>
      <c r="F5" s="44"/>
    </row>
    <row r="6" spans="1:6" ht="12.75">
      <c r="A6" s="137" t="str">
        <f>'D-Sinies Pag Direc'!A6</f>
        <v>      (entre el 1 de enero y 31 de marzo de 2013, montos expresados en miles de pesos de marzo de 2013)</v>
      </c>
      <c r="B6" s="122"/>
      <c r="C6" s="44"/>
      <c r="D6" s="44"/>
      <c r="E6" s="119"/>
      <c r="F6" s="44"/>
    </row>
    <row r="7" spans="1:6" ht="12.75">
      <c r="A7" s="174"/>
      <c r="B7" s="208" t="s">
        <v>78</v>
      </c>
      <c r="C7" s="209"/>
      <c r="D7" s="179" t="s">
        <v>48</v>
      </c>
      <c r="E7" s="179" t="s">
        <v>49</v>
      </c>
      <c r="F7" s="180" t="s">
        <v>50</v>
      </c>
    </row>
    <row r="8" spans="1:6" ht="12.75">
      <c r="A8" s="181" t="s">
        <v>1</v>
      </c>
      <c r="B8" s="183" t="s">
        <v>51</v>
      </c>
      <c r="C8" s="183" t="s">
        <v>52</v>
      </c>
      <c r="D8" s="190" t="s">
        <v>79</v>
      </c>
      <c r="E8" s="190" t="s">
        <v>53</v>
      </c>
      <c r="F8" s="191" t="s">
        <v>54</v>
      </c>
    </row>
    <row r="9" spans="1:6" ht="12.75">
      <c r="A9" s="181"/>
      <c r="B9" s="192"/>
      <c r="C9" s="193"/>
      <c r="D9" s="190" t="s">
        <v>80</v>
      </c>
      <c r="E9" s="182" t="s">
        <v>55</v>
      </c>
      <c r="F9" s="191" t="s">
        <v>56</v>
      </c>
    </row>
    <row r="10" spans="1:6" ht="12.75">
      <c r="A10" s="185"/>
      <c r="B10" s="187" t="s">
        <v>57</v>
      </c>
      <c r="C10" s="187" t="s">
        <v>58</v>
      </c>
      <c r="D10" s="187" t="s">
        <v>59</v>
      </c>
      <c r="E10" s="187" t="s">
        <v>60</v>
      </c>
      <c r="F10" s="189" t="s">
        <v>61</v>
      </c>
    </row>
    <row r="11" spans="1:6" ht="12.75">
      <c r="A11" s="100" t="str">
        <f>'D-Sinies Pag Direc'!A10</f>
        <v>Aseguradora Magallanes</v>
      </c>
      <c r="B11" s="150">
        <f>'D-Sinies Pag Direc'!H10</f>
        <v>609304</v>
      </c>
      <c r="C11" s="21">
        <v>580</v>
      </c>
      <c r="D11" s="21">
        <v>340621</v>
      </c>
      <c r="E11" s="21">
        <v>2332202</v>
      </c>
      <c r="F11" s="128">
        <f>SUM(B11:D11)-E11</f>
        <v>-1381697</v>
      </c>
    </row>
    <row r="12" spans="1:6" ht="12.75">
      <c r="A12" s="100" t="str">
        <f>'D-Sinies Pag Direc'!A11</f>
        <v>Bci</v>
      </c>
      <c r="B12" s="150">
        <f>'D-Sinies Pag Direc'!H11</f>
        <v>2588388</v>
      </c>
      <c r="C12" s="21">
        <v>2309140</v>
      </c>
      <c r="D12" s="21">
        <v>2864664</v>
      </c>
      <c r="E12" s="21">
        <v>1667419</v>
      </c>
      <c r="F12" s="128">
        <f>SUM(B12:D12)-E12</f>
        <v>6094773</v>
      </c>
    </row>
    <row r="13" spans="1:6" ht="12.75">
      <c r="A13" s="100" t="str">
        <f>'D-Sinies Pag Direc'!A12</f>
        <v>Chilena Consolidada</v>
      </c>
      <c r="B13" s="150">
        <f>'D-Sinies Pag Direc'!H12</f>
        <v>282082</v>
      </c>
      <c r="C13" s="21">
        <v>119729</v>
      </c>
      <c r="D13" s="21">
        <v>146520</v>
      </c>
      <c r="E13" s="21">
        <v>93977</v>
      </c>
      <c r="F13" s="128">
        <f aca="true" t="shared" si="0" ref="F13:F22">SUM(B13:D13)-E13</f>
        <v>454354</v>
      </c>
    </row>
    <row r="14" spans="1:6" ht="12.75">
      <c r="A14" s="100" t="str">
        <f>'D-Sinies Pag Direc'!A13</f>
        <v>Consorcio Nacional</v>
      </c>
      <c r="B14" s="150">
        <f>'D-Sinies Pag Direc'!H13</f>
        <v>577789</v>
      </c>
      <c r="C14" s="21">
        <v>192761</v>
      </c>
      <c r="D14" s="21">
        <v>668707</v>
      </c>
      <c r="E14" s="21">
        <v>214214</v>
      </c>
      <c r="F14" s="128">
        <f t="shared" si="0"/>
        <v>1225043</v>
      </c>
    </row>
    <row r="15" spans="1:6" ht="12.75">
      <c r="A15" s="100" t="str">
        <f>'D-Sinies Pag Direc'!A14</f>
        <v>HDI</v>
      </c>
      <c r="B15" s="150">
        <f>'D-Sinies Pag Direc'!H14</f>
        <v>0</v>
      </c>
      <c r="C15" s="21"/>
      <c r="D15" s="21"/>
      <c r="E15" s="21"/>
      <c r="F15" s="128">
        <f>SUM(B15:D15)-E15</f>
        <v>0</v>
      </c>
    </row>
    <row r="16" spans="1:6" ht="12.75">
      <c r="A16" s="100" t="str">
        <f>'D-Sinies Pag Direc'!A15</f>
        <v>Liberty</v>
      </c>
      <c r="B16" s="150">
        <f>'D-Sinies Pag Direc'!H15</f>
        <v>13920</v>
      </c>
      <c r="C16" s="21">
        <v>16675</v>
      </c>
      <c r="D16" s="21">
        <v>34261</v>
      </c>
      <c r="E16" s="21">
        <v>21741</v>
      </c>
      <c r="F16" s="128">
        <f t="shared" si="0"/>
        <v>43115</v>
      </c>
    </row>
    <row r="17" spans="1:6" ht="12.75">
      <c r="A17" s="100" t="str">
        <f>'D-Sinies Pag Direc'!A16</f>
        <v>Mapfre</v>
      </c>
      <c r="B17" s="150">
        <f>'D-Sinies Pag Direc'!H16</f>
        <v>368756</v>
      </c>
      <c r="C17" s="21">
        <v>668831</v>
      </c>
      <c r="D17" s="21">
        <v>250090</v>
      </c>
      <c r="E17" s="21">
        <v>565885</v>
      </c>
      <c r="F17" s="128">
        <f>SUM(B17:D17)-E17</f>
        <v>721792</v>
      </c>
    </row>
    <row r="18" spans="1:6" ht="12.75">
      <c r="A18" s="100" t="str">
        <f>'D-Sinies Pag Direc'!A17</f>
        <v>Mutual de Seguros</v>
      </c>
      <c r="B18" s="150">
        <f>'D-Sinies Pag Direc'!H17</f>
        <v>0</v>
      </c>
      <c r="C18" s="21"/>
      <c r="D18" s="21"/>
      <c r="E18" s="21"/>
      <c r="F18" s="128">
        <f t="shared" si="0"/>
        <v>0</v>
      </c>
    </row>
    <row r="19" spans="1:6" ht="12.75">
      <c r="A19" s="100" t="str">
        <f>'D-Sinies Pag Direc'!A18</f>
        <v>C.S.G. Penta Security</v>
      </c>
      <c r="B19" s="150">
        <f>'D-Sinies Pag Direc'!H18</f>
        <v>1603444</v>
      </c>
      <c r="C19" s="21">
        <v>1061912</v>
      </c>
      <c r="D19" s="21">
        <v>2178055</v>
      </c>
      <c r="E19" s="21">
        <v>1032817</v>
      </c>
      <c r="F19" s="128">
        <f t="shared" si="0"/>
        <v>3810594</v>
      </c>
    </row>
    <row r="20" spans="1:6" ht="12.75">
      <c r="A20" s="100" t="str">
        <f>'D-Sinies Pag Direc'!A19</f>
        <v>Renta Nacional</v>
      </c>
      <c r="B20" s="150">
        <f>'D-Sinies Pag Direc'!H19</f>
        <v>138228</v>
      </c>
      <c r="C20" s="197">
        <v>52047</v>
      </c>
      <c r="D20" s="21">
        <v>96856</v>
      </c>
      <c r="E20" s="21">
        <v>65114</v>
      </c>
      <c r="F20" s="128">
        <f t="shared" si="0"/>
        <v>222017</v>
      </c>
    </row>
    <row r="21" spans="1:6" ht="12.75">
      <c r="A21" s="100" t="str">
        <f>'D-Sinies Pag Direc'!A20</f>
        <v>RSA</v>
      </c>
      <c r="B21" s="150">
        <f>'D-Sinies Pag Direc'!H20</f>
        <v>446271</v>
      </c>
      <c r="C21" s="197">
        <v>541421</v>
      </c>
      <c r="D21" s="21"/>
      <c r="E21" s="21">
        <v>311202</v>
      </c>
      <c r="F21" s="128">
        <f t="shared" si="0"/>
        <v>676490</v>
      </c>
    </row>
    <row r="22" spans="1:6" ht="12.75">
      <c r="A22" s="100" t="str">
        <f>'D-Sinies Pag Direc'!A21</f>
        <v>SURA</v>
      </c>
      <c r="B22" s="150">
        <f>'D-Sinies Pag Direc'!H21</f>
        <v>0</v>
      </c>
      <c r="C22" s="197"/>
      <c r="D22" s="21"/>
      <c r="E22" s="21"/>
      <c r="F22" s="128">
        <f t="shared" si="0"/>
        <v>0</v>
      </c>
    </row>
    <row r="23" spans="1:6" ht="12.75">
      <c r="A23" s="100" t="str">
        <f>'D-Sinies Pag Direc'!A22</f>
        <v>Zenit</v>
      </c>
      <c r="B23" s="150">
        <f>'D-Sinies Pag Direc'!H22</f>
        <v>45251</v>
      </c>
      <c r="C23" s="197">
        <v>40910</v>
      </c>
      <c r="D23" s="21">
        <v>28743</v>
      </c>
      <c r="E23" s="21">
        <v>32741</v>
      </c>
      <c r="F23" s="128">
        <f>SUM(B23:D23)-E23</f>
        <v>82163</v>
      </c>
    </row>
    <row r="24" spans="1:6" ht="12.75">
      <c r="A24" s="45"/>
      <c r="B24" s="46"/>
      <c r="C24" s="47"/>
      <c r="D24" s="47"/>
      <c r="E24" s="47"/>
      <c r="F24" s="126"/>
    </row>
    <row r="25" spans="1:6" ht="12.75">
      <c r="A25" s="149" t="s">
        <v>11</v>
      </c>
      <c r="B25" s="150">
        <f>SUM(B11:B23)</f>
        <v>6673433</v>
      </c>
      <c r="C25" s="150">
        <f>SUM(C11:C23)</f>
        <v>5004006</v>
      </c>
      <c r="D25" s="150">
        <f>SUM(D11:D23)</f>
        <v>6608517</v>
      </c>
      <c r="E25" s="150">
        <f>SUM(E11:E23)</f>
        <v>6337312</v>
      </c>
      <c r="F25" s="3">
        <f>+B25+C25+D25-E25</f>
        <v>11948644</v>
      </c>
    </row>
    <row r="26" spans="1:6" ht="15.75">
      <c r="A26" s="50"/>
      <c r="B26" s="51"/>
      <c r="C26" s="52"/>
      <c r="D26" s="52"/>
      <c r="E26" s="52"/>
      <c r="F26" s="127"/>
    </row>
    <row r="28" spans="3:6" ht="12.75">
      <c r="C28" s="196"/>
      <c r="F28" s="1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5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31 de marzo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102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69"/>
      <c r="H9" s="69"/>
      <c r="I9" s="70"/>
    </row>
    <row r="10" spans="1:9" ht="12.75">
      <c r="A10" s="101" t="str">
        <f>'A-N° Sinies Denun'!A10</f>
        <v>Aseguradora Magallanes</v>
      </c>
      <c r="B10" s="21">
        <v>67511</v>
      </c>
      <c r="C10" s="21">
        <v>26454</v>
      </c>
      <c r="D10" s="21">
        <v>878</v>
      </c>
      <c r="E10" s="21">
        <v>1596</v>
      </c>
      <c r="F10" s="21">
        <v>824</v>
      </c>
      <c r="G10" s="21">
        <v>5</v>
      </c>
      <c r="H10" s="21">
        <v>11663</v>
      </c>
      <c r="I10" s="4">
        <f aca="true" t="shared" si="0" ref="I10:I19">SUM(B10:H10)</f>
        <v>108931</v>
      </c>
    </row>
    <row r="11" spans="1:9" ht="12.75">
      <c r="A11" s="101" t="str">
        <f>'A-N° Sinies Denun'!A11</f>
        <v>Bci</v>
      </c>
      <c r="B11" s="21">
        <v>110638</v>
      </c>
      <c r="C11" s="21">
        <v>70928</v>
      </c>
      <c r="D11" s="21">
        <v>24804</v>
      </c>
      <c r="E11" s="21">
        <v>4137</v>
      </c>
      <c r="F11" s="21">
        <v>9162</v>
      </c>
      <c r="G11" s="21">
        <v>2285</v>
      </c>
      <c r="H11" s="21">
        <v>16464</v>
      </c>
      <c r="I11" s="4">
        <f t="shared" si="0"/>
        <v>238418</v>
      </c>
    </row>
    <row r="12" spans="1:9" ht="12.75">
      <c r="A12" s="101" t="str">
        <f>'A-N° Sinies Denun'!A12</f>
        <v>Chilena Consolidada</v>
      </c>
      <c r="B12" s="21">
        <v>59360</v>
      </c>
      <c r="C12" s="21">
        <v>17351</v>
      </c>
      <c r="D12" s="21">
        <v>3375</v>
      </c>
      <c r="E12" s="21">
        <v>1</v>
      </c>
      <c r="F12" s="21">
        <v>2865</v>
      </c>
      <c r="G12" s="21">
        <v>713</v>
      </c>
      <c r="H12" s="21">
        <v>2778</v>
      </c>
      <c r="I12" s="4">
        <f t="shared" si="0"/>
        <v>86443</v>
      </c>
    </row>
    <row r="13" spans="1:9" ht="12.75">
      <c r="A13" s="101" t="str">
        <f>'A-N° Sinies Denun'!A13</f>
        <v>Consorcio Nacional</v>
      </c>
      <c r="B13" s="21">
        <v>240149</v>
      </c>
      <c r="C13" s="21">
        <v>71256</v>
      </c>
      <c r="D13" s="21">
        <v>232</v>
      </c>
      <c r="E13" s="21">
        <v>710</v>
      </c>
      <c r="F13" s="21">
        <v>6437</v>
      </c>
      <c r="G13" s="21">
        <v>75</v>
      </c>
      <c r="H13" s="21">
        <v>78435</v>
      </c>
      <c r="I13" s="4">
        <f t="shared" si="0"/>
        <v>397294</v>
      </c>
    </row>
    <row r="14" spans="1:9" ht="12.75">
      <c r="A14" s="101" t="str">
        <f>'A-N° Sinies Denun'!A14</f>
        <v>HDI</v>
      </c>
      <c r="B14" s="21"/>
      <c r="C14" s="21"/>
      <c r="D14" s="21"/>
      <c r="E14" s="21"/>
      <c r="F14" s="21"/>
      <c r="G14" s="21"/>
      <c r="H14" s="21"/>
      <c r="I14" s="4">
        <f t="shared" si="0"/>
        <v>0</v>
      </c>
    </row>
    <row r="15" spans="1:9" ht="12.75">
      <c r="A15" s="101" t="str">
        <f>'A-N° Sinies Denun'!A15</f>
        <v>Liberty</v>
      </c>
      <c r="B15" s="21">
        <v>691</v>
      </c>
      <c r="C15" s="21">
        <v>40</v>
      </c>
      <c r="D15" s="21"/>
      <c r="E15" s="21"/>
      <c r="F15" s="21"/>
      <c r="G15" s="21"/>
      <c r="H15" s="21"/>
      <c r="I15" s="4">
        <f t="shared" si="0"/>
        <v>731</v>
      </c>
    </row>
    <row r="16" spans="1:9" ht="12.75">
      <c r="A16" s="101" t="str">
        <f>'A-N° Sinies Denun'!A16</f>
        <v>Mapfre</v>
      </c>
      <c r="B16" s="21">
        <v>222990</v>
      </c>
      <c r="C16" s="21">
        <v>39101</v>
      </c>
      <c r="D16" s="21">
        <v>550</v>
      </c>
      <c r="E16" s="21">
        <v>1682</v>
      </c>
      <c r="F16" s="21">
        <v>7512</v>
      </c>
      <c r="G16" s="21">
        <v>540</v>
      </c>
      <c r="H16" s="21">
        <v>3314</v>
      </c>
      <c r="I16" s="4">
        <f t="shared" si="0"/>
        <v>275689</v>
      </c>
    </row>
    <row r="17" spans="1:9" ht="12.75">
      <c r="A17" s="101" t="str">
        <f>'A-N° Sinies Denun'!A17</f>
        <v>Mutual de Seguros</v>
      </c>
      <c r="B17" s="21"/>
      <c r="C17" s="21"/>
      <c r="D17" s="21"/>
      <c r="E17" s="21"/>
      <c r="F17" s="21"/>
      <c r="G17" s="21"/>
      <c r="H17" s="21"/>
      <c r="I17" s="4">
        <f t="shared" si="0"/>
        <v>0</v>
      </c>
    </row>
    <row r="18" spans="1:9" ht="12.75">
      <c r="A18" s="101" t="str">
        <f>'A-N° Sinies Denun'!A18</f>
        <v>C.S.G. Penta Security</v>
      </c>
      <c r="B18" s="21">
        <v>76449</v>
      </c>
      <c r="C18" s="21">
        <v>56108</v>
      </c>
      <c r="D18" s="21">
        <v>15487</v>
      </c>
      <c r="E18" s="21">
        <v>806</v>
      </c>
      <c r="F18" s="21">
        <v>8057</v>
      </c>
      <c r="G18" s="21">
        <v>2043</v>
      </c>
      <c r="H18" s="21">
        <v>5329</v>
      </c>
      <c r="I18" s="4">
        <f t="shared" si="0"/>
        <v>164279</v>
      </c>
    </row>
    <row r="19" spans="1:9" ht="12.75">
      <c r="A19" s="101" t="str">
        <f>'A-N° Sinies Denun'!A19</f>
        <v>Renta Nacional</v>
      </c>
      <c r="B19" s="21">
        <v>957</v>
      </c>
      <c r="C19" s="21">
        <v>782</v>
      </c>
      <c r="D19" s="21"/>
      <c r="E19" s="21">
        <v>822</v>
      </c>
      <c r="F19" s="21">
        <v>1</v>
      </c>
      <c r="G19" s="21">
        <v>24</v>
      </c>
      <c r="H19" s="21">
        <v>71</v>
      </c>
      <c r="I19" s="4">
        <f t="shared" si="0"/>
        <v>2657</v>
      </c>
    </row>
    <row r="20" spans="1:9" s="199" customFormat="1" ht="12.75">
      <c r="A20" s="101" t="str">
        <f>'A-N° Sinies Denun'!A20</f>
        <v>RSA</v>
      </c>
      <c r="B20" s="194">
        <v>13602</v>
      </c>
      <c r="C20" s="194">
        <v>4653</v>
      </c>
      <c r="D20" s="194">
        <v>1323</v>
      </c>
      <c r="E20" s="194">
        <v>350</v>
      </c>
      <c r="F20" s="194">
        <v>917</v>
      </c>
      <c r="G20" s="194">
        <v>268</v>
      </c>
      <c r="H20" s="194">
        <v>1134</v>
      </c>
      <c r="I20" s="201">
        <f>SUM(B20:H20)</f>
        <v>22247</v>
      </c>
    </row>
    <row r="21" spans="1:9" s="199" customFormat="1" ht="12.75">
      <c r="A21" s="101" t="str">
        <f>'A-N° Sinies Denun'!A21</f>
        <v>SURA</v>
      </c>
      <c r="B21" s="194"/>
      <c r="C21" s="194"/>
      <c r="D21" s="194"/>
      <c r="E21" s="194"/>
      <c r="F21" s="194"/>
      <c r="G21" s="194"/>
      <c r="H21" s="194"/>
      <c r="I21" s="207">
        <f>SUM(B21:H21)</f>
        <v>0</v>
      </c>
    </row>
    <row r="22" spans="1:9" s="199" customFormat="1" ht="12.75">
      <c r="A22" s="101" t="str">
        <f>'A-N° Sinies Denun'!A22</f>
        <v>Zenit</v>
      </c>
      <c r="B22" s="194">
        <v>202</v>
      </c>
      <c r="C22" s="194">
        <v>859</v>
      </c>
      <c r="D22" s="194"/>
      <c r="E22" s="194"/>
      <c r="F22" s="194">
        <v>1</v>
      </c>
      <c r="G22" s="194"/>
      <c r="H22" s="194">
        <v>2</v>
      </c>
      <c r="I22" s="207">
        <f>SUM(B22:H22)</f>
        <v>1064</v>
      </c>
    </row>
    <row r="23" spans="1:9" ht="12.75">
      <c r="A23" s="72"/>
      <c r="B23" s="73"/>
      <c r="C23" s="74"/>
      <c r="D23" s="74"/>
      <c r="E23" s="74"/>
      <c r="F23" s="74"/>
      <c r="G23" s="75"/>
      <c r="H23" s="75"/>
      <c r="I23" s="76"/>
    </row>
    <row r="24" spans="1:10" ht="12.75">
      <c r="A24" s="77" t="s">
        <v>11</v>
      </c>
      <c r="B24" s="5">
        <f aca="true" t="shared" si="1" ref="B24:H24">SUM(B10:B22)</f>
        <v>792549</v>
      </c>
      <c r="C24" s="6">
        <f t="shared" si="1"/>
        <v>287532</v>
      </c>
      <c r="D24" s="6">
        <f t="shared" si="1"/>
        <v>46649</v>
      </c>
      <c r="E24" s="6">
        <f t="shared" si="1"/>
        <v>10104</v>
      </c>
      <c r="F24" s="6">
        <f t="shared" si="1"/>
        <v>35776</v>
      </c>
      <c r="G24" s="7">
        <f t="shared" si="1"/>
        <v>5953</v>
      </c>
      <c r="H24" s="7">
        <f t="shared" si="1"/>
        <v>119190</v>
      </c>
      <c r="I24" s="8">
        <f>SUM(I10:I22)</f>
        <v>1297753</v>
      </c>
      <c r="J24" s="78"/>
    </row>
    <row r="25" spans="1:9" ht="12.75" customHeight="1">
      <c r="A25" s="79"/>
      <c r="B25" s="80"/>
      <c r="C25" s="81"/>
      <c r="D25" s="81"/>
      <c r="E25" s="81"/>
      <c r="F25" s="81"/>
      <c r="G25" s="82"/>
      <c r="H25" s="83"/>
      <c r="I25" s="84"/>
    </row>
    <row r="26" spans="1:9" ht="12.75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1" ht="12.75">
      <c r="L31" s="86"/>
    </row>
    <row r="51" ht="12.75">
      <c r="J51" s="78"/>
    </row>
    <row r="52" ht="12.75">
      <c r="J52" s="78"/>
    </row>
    <row r="55" spans="1:9" ht="12.75">
      <c r="A55" s="85"/>
      <c r="B55" s="59"/>
      <c r="C55" s="59"/>
      <c r="D55" s="59"/>
      <c r="E55" s="59"/>
      <c r="F55" s="59"/>
      <c r="G55" s="59"/>
      <c r="H55" s="59"/>
      <c r="I55" s="59"/>
    </row>
    <row r="56" spans="1:9" ht="12.75">
      <c r="A56" s="85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85"/>
      <c r="B59" s="59"/>
      <c r="C59" s="59"/>
      <c r="D59" s="59"/>
      <c r="E59" s="59"/>
      <c r="F59" s="59"/>
      <c r="G59" s="59"/>
      <c r="H59" s="59"/>
      <c r="I59" s="59"/>
    </row>
    <row r="113" ht="12.75">
      <c r="A113" s="99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31 de marzo de 2013, montos expresados en miles de pesos de marzo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tr">
        <f>'F-N° Seg Contrat'!A10</f>
        <v>Aseguradora Magallanes</v>
      </c>
      <c r="B10" s="71">
        <v>864935</v>
      </c>
      <c r="C10" s="71">
        <v>340176</v>
      </c>
      <c r="D10" s="71">
        <v>7622</v>
      </c>
      <c r="E10" s="71">
        <v>43856</v>
      </c>
      <c r="F10" s="71">
        <v>27288</v>
      </c>
      <c r="G10" s="71">
        <v>90</v>
      </c>
      <c r="H10" s="71">
        <v>90993</v>
      </c>
      <c r="I10" s="4">
        <f aca="true" t="shared" si="0" ref="I10:I19">SUM(B10:H10)</f>
        <v>1374960</v>
      </c>
    </row>
    <row r="11" spans="1:9" ht="12.75">
      <c r="A11" s="100" t="str">
        <f>'F-N° Seg Contrat'!A11</f>
        <v>Bci</v>
      </c>
      <c r="B11" s="71">
        <v>923719</v>
      </c>
      <c r="C11" s="71">
        <v>714546</v>
      </c>
      <c r="D11" s="71">
        <v>482743</v>
      </c>
      <c r="E11" s="71">
        <v>119379</v>
      </c>
      <c r="F11" s="71">
        <v>311631</v>
      </c>
      <c r="G11" s="71">
        <v>44911</v>
      </c>
      <c r="H11" s="71">
        <v>104386</v>
      </c>
      <c r="I11" s="4">
        <f t="shared" si="0"/>
        <v>2701315</v>
      </c>
    </row>
    <row r="12" spans="1:9" ht="12.75">
      <c r="A12" s="100" t="str">
        <f>'F-N° Seg Contrat'!A12</f>
        <v>Chilena Consolidada</v>
      </c>
      <c r="B12" s="71">
        <v>410666</v>
      </c>
      <c r="C12" s="71">
        <v>169203</v>
      </c>
      <c r="D12" s="71">
        <v>77331</v>
      </c>
      <c r="E12" s="71">
        <v>6</v>
      </c>
      <c r="F12" s="71">
        <v>98319</v>
      </c>
      <c r="G12" s="71">
        <v>15008</v>
      </c>
      <c r="H12" s="71">
        <v>29418</v>
      </c>
      <c r="I12" s="4">
        <f t="shared" si="0"/>
        <v>799951</v>
      </c>
    </row>
    <row r="13" spans="1:9" ht="12.75">
      <c r="A13" s="100" t="str">
        <f>'F-N° Seg Contrat'!A13</f>
        <v>Consorcio Nacional</v>
      </c>
      <c r="B13" s="71">
        <v>1598782</v>
      </c>
      <c r="C13" s="194">
        <v>703345</v>
      </c>
      <c r="D13" s="71">
        <v>4088</v>
      </c>
      <c r="E13" s="71">
        <v>13289</v>
      </c>
      <c r="F13" s="71">
        <v>220731</v>
      </c>
      <c r="G13" s="71">
        <v>1404</v>
      </c>
      <c r="H13" s="71">
        <v>529986</v>
      </c>
      <c r="I13" s="4">
        <f>SUM(B13:H13)</f>
        <v>3071625</v>
      </c>
    </row>
    <row r="14" spans="1:9" ht="12.75">
      <c r="A14" s="100" t="str">
        <f>'F-N° Seg Contrat'!A14</f>
        <v>HDI</v>
      </c>
      <c r="B14" s="71"/>
      <c r="C14" s="71"/>
      <c r="D14" s="71"/>
      <c r="E14" s="71"/>
      <c r="F14" s="71"/>
      <c r="G14" s="71"/>
      <c r="H14" s="71"/>
      <c r="I14" s="4">
        <f t="shared" si="0"/>
        <v>0</v>
      </c>
    </row>
    <row r="15" spans="1:9" ht="12.75">
      <c r="A15" s="100" t="str">
        <f>'F-N° Seg Contrat'!A15</f>
        <v>Liberty</v>
      </c>
      <c r="B15" s="71">
        <v>6113</v>
      </c>
      <c r="C15" s="71">
        <v>301</v>
      </c>
      <c r="D15" s="71"/>
      <c r="E15" s="71"/>
      <c r="F15" s="71"/>
      <c r="G15" s="71"/>
      <c r="H15" s="71"/>
      <c r="I15" s="4">
        <f>SUM(B15:H15)</f>
        <v>6414</v>
      </c>
    </row>
    <row r="16" spans="1:9" ht="12.75">
      <c r="A16" s="100" t="str">
        <f>'F-N° Seg Contrat'!A16</f>
        <v>Mapfre</v>
      </c>
      <c r="B16" s="71">
        <v>1454715</v>
      </c>
      <c r="C16" s="71">
        <v>373278</v>
      </c>
      <c r="D16" s="71">
        <v>10267</v>
      </c>
      <c r="E16" s="71">
        <v>53277</v>
      </c>
      <c r="F16" s="71">
        <v>235955</v>
      </c>
      <c r="G16" s="71">
        <v>11248</v>
      </c>
      <c r="H16" s="71">
        <v>13469</v>
      </c>
      <c r="I16" s="4">
        <f t="shared" si="0"/>
        <v>2152209</v>
      </c>
    </row>
    <row r="17" spans="1:9" ht="12.75">
      <c r="A17" s="100" t="str">
        <f>'F-N° Seg Contrat'!A17</f>
        <v>Mutual de Seguros</v>
      </c>
      <c r="B17" s="71"/>
      <c r="C17" s="71"/>
      <c r="D17" s="71"/>
      <c r="E17" s="71"/>
      <c r="F17" s="71"/>
      <c r="G17" s="71"/>
      <c r="H17" s="71"/>
      <c r="I17" s="4">
        <f t="shared" si="0"/>
        <v>0</v>
      </c>
    </row>
    <row r="18" spans="1:9" ht="12.75">
      <c r="A18" s="100" t="str">
        <f>'F-N° Seg Contrat'!A18</f>
        <v>C.S.G. Penta Security</v>
      </c>
      <c r="B18" s="71">
        <v>666564</v>
      </c>
      <c r="C18" s="71">
        <v>584309</v>
      </c>
      <c r="D18" s="71">
        <v>253107</v>
      </c>
      <c r="E18" s="71">
        <v>67998</v>
      </c>
      <c r="F18" s="71">
        <v>267233</v>
      </c>
      <c r="G18" s="71">
        <v>41197</v>
      </c>
      <c r="H18" s="71">
        <v>52778</v>
      </c>
      <c r="I18" s="4">
        <f t="shared" si="0"/>
        <v>1933186</v>
      </c>
    </row>
    <row r="19" spans="1:9" ht="12.75">
      <c r="A19" s="100" t="str">
        <f>'F-N° Seg Contrat'!A19</f>
        <v>Renta Nacional</v>
      </c>
      <c r="B19" s="71">
        <v>6721</v>
      </c>
      <c r="C19" s="71">
        <v>7545</v>
      </c>
      <c r="D19" s="71"/>
      <c r="E19" s="71">
        <v>26518</v>
      </c>
      <c r="F19" s="71">
        <v>25</v>
      </c>
      <c r="G19" s="71">
        <v>221</v>
      </c>
      <c r="H19" s="71">
        <v>849</v>
      </c>
      <c r="I19" s="4">
        <f t="shared" si="0"/>
        <v>41879</v>
      </c>
    </row>
    <row r="20" spans="1:9" s="202" customFormat="1" ht="12.75">
      <c r="A20" s="200" t="str">
        <f>'F-N° Seg Contrat'!A20</f>
        <v>RSA</v>
      </c>
      <c r="B20" s="194">
        <v>98657</v>
      </c>
      <c r="C20" s="194">
        <v>43767</v>
      </c>
      <c r="D20" s="194">
        <v>24984</v>
      </c>
      <c r="E20" s="194">
        <v>13673</v>
      </c>
      <c r="F20" s="194">
        <v>31896</v>
      </c>
      <c r="G20" s="194">
        <v>4922</v>
      </c>
      <c r="H20" s="194">
        <v>6937</v>
      </c>
      <c r="I20" s="201">
        <f>SUM(B20:H20)</f>
        <v>224836</v>
      </c>
    </row>
    <row r="21" spans="1:9" s="202" customFormat="1" ht="12.75">
      <c r="A21" s="200" t="str">
        <f>'F-N° Seg Contrat'!A21</f>
        <v>SURA</v>
      </c>
      <c r="B21" s="194"/>
      <c r="C21" s="194"/>
      <c r="D21" s="194"/>
      <c r="E21" s="194"/>
      <c r="F21" s="194"/>
      <c r="G21" s="194"/>
      <c r="H21" s="194"/>
      <c r="I21" s="207">
        <f>SUM(B21:H21)</f>
        <v>0</v>
      </c>
    </row>
    <row r="22" spans="1:9" s="202" customFormat="1" ht="12.75">
      <c r="A22" s="200" t="str">
        <f>'F-N° Seg Contrat'!A22</f>
        <v>Zenit</v>
      </c>
      <c r="B22" s="194">
        <v>949</v>
      </c>
      <c r="C22" s="194">
        <v>6323</v>
      </c>
      <c r="D22" s="194"/>
      <c r="E22" s="194"/>
      <c r="F22" s="194">
        <v>133</v>
      </c>
      <c r="G22" s="194"/>
      <c r="H22" s="194">
        <v>1346</v>
      </c>
      <c r="I22" s="207">
        <f>SUM(B22:H22)</f>
        <v>8751</v>
      </c>
    </row>
    <row r="23" spans="1:9" ht="12.75">
      <c r="A23" s="72"/>
      <c r="B23" s="73"/>
      <c r="C23" s="74"/>
      <c r="D23" s="74"/>
      <c r="E23" s="74"/>
      <c r="F23" s="74"/>
      <c r="G23" s="75"/>
      <c r="H23" s="75"/>
      <c r="I23" s="76"/>
    </row>
    <row r="24" spans="1:9" ht="12.75">
      <c r="A24" s="77" t="s">
        <v>11</v>
      </c>
      <c r="B24" s="5">
        <f aca="true" t="shared" si="1" ref="B24:H24">SUM(B10:B22)</f>
        <v>6031821</v>
      </c>
      <c r="C24" s="6">
        <f t="shared" si="1"/>
        <v>2942793</v>
      </c>
      <c r="D24" s="6">
        <f t="shared" si="1"/>
        <v>860142</v>
      </c>
      <c r="E24" s="6">
        <f t="shared" si="1"/>
        <v>337996</v>
      </c>
      <c r="F24" s="6">
        <f t="shared" si="1"/>
        <v>1193211</v>
      </c>
      <c r="G24" s="7">
        <f t="shared" si="1"/>
        <v>119001</v>
      </c>
      <c r="H24" s="7">
        <f t="shared" si="1"/>
        <v>830162</v>
      </c>
      <c r="I24" s="8">
        <f>SUM(I10:I22)</f>
        <v>12315126</v>
      </c>
    </row>
    <row r="25" spans="1:9" ht="12.75">
      <c r="A25" s="90"/>
      <c r="B25" s="91"/>
      <c r="C25" s="81"/>
      <c r="D25" s="81"/>
      <c r="E25" s="81"/>
      <c r="F25" s="81"/>
      <c r="G25" s="82"/>
      <c r="H25" s="82"/>
      <c r="I25" s="92"/>
    </row>
    <row r="27" ht="12.75">
      <c r="I27" s="196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5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tr">
        <f>'G-Prima Tot x Tip V'!A6</f>
        <v>      (entre el 1 de enero y 31 de marzo de 2013, montos expresados en miles de pesos de marzo de 2013)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100" t="str">
        <f>'F-N° Seg Contrat'!A10</f>
        <v>Aseguradora Magallanes</v>
      </c>
      <c r="B10" s="9">
        <f>'G-Prima Tot x Tip V'!B10/'F-N° Seg Contrat'!B10*1000</f>
        <v>12811.764008828191</v>
      </c>
      <c r="C10" s="9">
        <f>'G-Prima Tot x Tip V'!C10/'F-N° Seg Contrat'!C10*1000</f>
        <v>12859.151735087322</v>
      </c>
      <c r="D10" s="9">
        <f>'G-Prima Tot x Tip V'!D10/'F-N° Seg Contrat'!D10*1000</f>
        <v>8681.093394077448</v>
      </c>
      <c r="E10" s="9">
        <f>'G-Prima Tot x Tip V'!E10/'F-N° Seg Contrat'!E10*1000</f>
        <v>27478.696741854637</v>
      </c>
      <c r="F10" s="9">
        <f>'G-Prima Tot x Tip V'!F10/'F-N° Seg Contrat'!F10*1000</f>
        <v>33116.50485436893</v>
      </c>
      <c r="G10" s="9">
        <f>'G-Prima Tot x Tip V'!G10/'F-N° Seg Contrat'!G10*1000</f>
        <v>18000</v>
      </c>
      <c r="H10" s="9">
        <f>'G-Prima Tot x Tip V'!H10/'F-N° Seg Contrat'!H10*1000</f>
        <v>7801.852010631913</v>
      </c>
      <c r="I10" s="13">
        <f>'G-Prima Tot x Tip V'!I10/'F-N° Seg Contrat'!I10*1000</f>
        <v>12622.302191295408</v>
      </c>
    </row>
    <row r="11" spans="1:9" ht="12.75">
      <c r="A11" s="100" t="str">
        <f>'F-N° Seg Contrat'!A11</f>
        <v>Bci</v>
      </c>
      <c r="B11" s="9">
        <f>'G-Prima Tot x Tip V'!B11/'F-N° Seg Contrat'!B11*1000</f>
        <v>8349.021131979971</v>
      </c>
      <c r="C11" s="9">
        <f>'G-Prima Tot x Tip V'!C11/'F-N° Seg Contrat'!C11*1000</f>
        <v>10074.244304083013</v>
      </c>
      <c r="D11" s="9">
        <f>'G-Prima Tot x Tip V'!D11/'F-N° Seg Contrat'!D11*1000</f>
        <v>19462.304467021448</v>
      </c>
      <c r="E11" s="9">
        <f>'G-Prima Tot x Tip V'!E11/'F-N° Seg Contrat'!E11*1000</f>
        <v>28856.417693981148</v>
      </c>
      <c r="F11" s="9">
        <f>'G-Prima Tot x Tip V'!F11/'F-N° Seg Contrat'!F11*1000</f>
        <v>34013.42501637197</v>
      </c>
      <c r="G11" s="9">
        <f>'G-Prima Tot x Tip V'!G11/'F-N° Seg Contrat'!G11*1000</f>
        <v>19654.704595186</v>
      </c>
      <c r="H11" s="9">
        <f>'G-Prima Tot x Tip V'!H11/'F-N° Seg Contrat'!H11*1000</f>
        <v>6340.257531584062</v>
      </c>
      <c r="I11" s="13">
        <f>'G-Prima Tot x Tip V'!I11/'F-N° Seg Contrat'!I11*1000</f>
        <v>11330.163829912171</v>
      </c>
    </row>
    <row r="12" spans="1:9" ht="12.75">
      <c r="A12" s="100" t="str">
        <f>'F-N° Seg Contrat'!A12</f>
        <v>Chilena Consolidada</v>
      </c>
      <c r="B12" s="9">
        <f>'G-Prima Tot x Tip V'!B12/'F-N° Seg Contrat'!B12*1000</f>
        <v>6918.227762803234</v>
      </c>
      <c r="C12" s="9">
        <f>'G-Prima Tot x Tip V'!C12/'F-N° Seg Contrat'!C12*1000</f>
        <v>9751.772232148003</v>
      </c>
      <c r="D12" s="9">
        <f>'G-Prima Tot x Tip V'!D12/'F-N° Seg Contrat'!D12*1000</f>
        <v>22912.88888888889</v>
      </c>
      <c r="E12" s="9">
        <f>'G-Prima Tot x Tip V'!E12/'F-N° Seg Contrat'!E12*1000</f>
        <v>6000</v>
      </c>
      <c r="F12" s="9">
        <f>'G-Prima Tot x Tip V'!F12/'F-N° Seg Contrat'!F12*1000</f>
        <v>34317.27748691099</v>
      </c>
      <c r="G12" s="9">
        <f>'G-Prima Tot x Tip V'!G12/'F-N° Seg Contrat'!G12*1000</f>
        <v>21049.088359046284</v>
      </c>
      <c r="H12" s="9">
        <f>'G-Prima Tot x Tip V'!H12/'F-N° Seg Contrat'!H12*1000</f>
        <v>10589.632829373651</v>
      </c>
      <c r="I12" s="13">
        <f>'G-Prima Tot x Tip V'!I12/'F-N° Seg Contrat'!I12*1000</f>
        <v>9254.08650787224</v>
      </c>
    </row>
    <row r="13" spans="1:9" ht="12.75">
      <c r="A13" s="100" t="str">
        <f>'F-N° Seg Contrat'!A13</f>
        <v>Consorcio Nacional</v>
      </c>
      <c r="B13" s="9">
        <f>'G-Prima Tot x Tip V'!B13/'F-N° Seg Contrat'!B13*1000</f>
        <v>6657.458494517987</v>
      </c>
      <c r="C13" s="9">
        <f>'G-Prima Tot x Tip V'!C13/'F-N° Seg Contrat'!C13*1000</f>
        <v>9870.677556977658</v>
      </c>
      <c r="D13" s="9">
        <f>'G-Prima Tot x Tip V'!D13/'F-N° Seg Contrat'!D13*1000</f>
        <v>17620.689655172413</v>
      </c>
      <c r="E13" s="9">
        <f>'G-Prima Tot x Tip V'!E13/'F-N° Seg Contrat'!E13*1000</f>
        <v>18716.901408450703</v>
      </c>
      <c r="F13" s="9">
        <f>'G-Prima Tot x Tip V'!F13/'F-N° Seg Contrat'!F13*1000</f>
        <v>34290.97405623738</v>
      </c>
      <c r="G13" s="9">
        <f>'G-Prima Tot x Tip V'!G13/'F-N° Seg Contrat'!G13*1000</f>
        <v>18720</v>
      </c>
      <c r="H13" s="9">
        <f>'G-Prima Tot x Tip V'!H13/'F-N° Seg Contrat'!H13*1000</f>
        <v>6757.00898833429</v>
      </c>
      <c r="I13" s="13">
        <f>'G-Prima Tot x Tip V'!I13/'F-N° Seg Contrat'!I13*1000</f>
        <v>7731.365185479771</v>
      </c>
    </row>
    <row r="14" spans="1:9" ht="12.75">
      <c r="A14" s="100" t="str">
        <f>'F-N° Seg Contrat'!A14</f>
        <v>HDI</v>
      </c>
      <c r="B14" s="210" t="s">
        <v>97</v>
      </c>
      <c r="C14" s="210" t="s">
        <v>97</v>
      </c>
      <c r="D14" s="210" t="s">
        <v>97</v>
      </c>
      <c r="E14" s="210" t="s">
        <v>97</v>
      </c>
      <c r="F14" s="210" t="s">
        <v>97</v>
      </c>
      <c r="G14" s="210" t="s">
        <v>97</v>
      </c>
      <c r="H14" s="210" t="s">
        <v>97</v>
      </c>
      <c r="I14" s="210" t="s">
        <v>97</v>
      </c>
    </row>
    <row r="15" spans="1:9" ht="12.75">
      <c r="A15" s="100" t="str">
        <f>'F-N° Seg Contrat'!A15</f>
        <v>Liberty</v>
      </c>
      <c r="B15" s="9">
        <f>'G-Prima Tot x Tip V'!B15/'F-N° Seg Contrat'!B15*1000</f>
        <v>8846.599131693198</v>
      </c>
      <c r="C15" s="9">
        <f>'G-Prima Tot x Tip V'!C15/'F-N° Seg Contrat'!C15*1000</f>
        <v>7525</v>
      </c>
      <c r="D15" s="210" t="s">
        <v>97</v>
      </c>
      <c r="E15" s="210" t="s">
        <v>97</v>
      </c>
      <c r="F15" s="210" t="s">
        <v>97</v>
      </c>
      <c r="G15" s="210" t="s">
        <v>97</v>
      </c>
      <c r="H15" s="210" t="s">
        <v>97</v>
      </c>
      <c r="I15" s="13">
        <f>'G-Prima Tot x Tip V'!I15/'F-N° Seg Contrat'!I15*1000</f>
        <v>8774.281805745553</v>
      </c>
    </row>
    <row r="16" spans="1:9" ht="12.75">
      <c r="A16" s="100" t="str">
        <f>'F-N° Seg Contrat'!A16</f>
        <v>Mapfre</v>
      </c>
      <c r="B16" s="9">
        <f>'G-Prima Tot x Tip V'!B16/'F-N° Seg Contrat'!B16*1000</f>
        <v>6523.678191847168</v>
      </c>
      <c r="C16" s="9">
        <f>'G-Prima Tot x Tip V'!C16/'F-N° Seg Contrat'!C16*1000</f>
        <v>9546.507761949822</v>
      </c>
      <c r="D16" s="9">
        <f>'G-Prima Tot x Tip V'!D16/'F-N° Seg Contrat'!D16*1000</f>
        <v>18667.272727272728</v>
      </c>
      <c r="E16" s="9">
        <f>'G-Prima Tot x Tip V'!E16/'F-N° Seg Contrat'!E16*1000</f>
        <v>31674.79191438763</v>
      </c>
      <c r="F16" s="9">
        <f>'G-Prima Tot x Tip V'!F16/'F-N° Seg Contrat'!F16*1000</f>
        <v>31410.410010649626</v>
      </c>
      <c r="G16" s="9">
        <f>'G-Prima Tot x Tip V'!G16/'F-N° Seg Contrat'!G16*1000</f>
        <v>20829.629629629628</v>
      </c>
      <c r="H16" s="9">
        <f>'G-Prima Tot x Tip V'!H16/'F-N° Seg Contrat'!H16*1000</f>
        <v>4064.272782136391</v>
      </c>
      <c r="I16" s="13">
        <f>'G-Prima Tot x Tip V'!I16/'F-N° Seg Contrat'!I16*1000</f>
        <v>7806.655325384763</v>
      </c>
    </row>
    <row r="17" spans="1:9" ht="12.75">
      <c r="A17" s="100" t="str">
        <f>'F-N° Seg Contrat'!A17</f>
        <v>Mutual de Seguros</v>
      </c>
      <c r="B17" s="210" t="s">
        <v>97</v>
      </c>
      <c r="C17" s="210" t="s">
        <v>97</v>
      </c>
      <c r="D17" s="210" t="s">
        <v>97</v>
      </c>
      <c r="E17" s="210" t="s">
        <v>97</v>
      </c>
      <c r="F17" s="210" t="s">
        <v>97</v>
      </c>
      <c r="G17" s="210" t="s">
        <v>97</v>
      </c>
      <c r="H17" s="210" t="s">
        <v>97</v>
      </c>
      <c r="I17" s="210" t="s">
        <v>97</v>
      </c>
    </row>
    <row r="18" spans="1:9" ht="12.75">
      <c r="A18" s="100" t="str">
        <f>'F-N° Seg Contrat'!A18</f>
        <v>C.S.G. Penta Security</v>
      </c>
      <c r="B18" s="9">
        <f>'G-Prima Tot x Tip V'!B18/'F-N° Seg Contrat'!B18*1000</f>
        <v>8719.067613703253</v>
      </c>
      <c r="C18" s="9">
        <f>'G-Prima Tot x Tip V'!C18/'F-N° Seg Contrat'!C18*1000</f>
        <v>10414.005132957867</v>
      </c>
      <c r="D18" s="9">
        <f>'G-Prima Tot x Tip V'!D18/'F-N° Seg Contrat'!D18*1000</f>
        <v>16343.191063472592</v>
      </c>
      <c r="E18" s="9">
        <f>'G-Prima Tot x Tip V'!E18/'F-N° Seg Contrat'!E18*1000</f>
        <v>84364.76426799007</v>
      </c>
      <c r="F18" s="9">
        <f>'G-Prima Tot x Tip V'!F18/'F-N° Seg Contrat'!F18*1000</f>
        <v>33167.804393694925</v>
      </c>
      <c r="G18" s="9">
        <f>'G-Prima Tot x Tip V'!G18/'F-N° Seg Contrat'!G18*1000</f>
        <v>20164.953499755262</v>
      </c>
      <c r="H18" s="9">
        <f>'G-Prima Tot x Tip V'!H18/'F-N° Seg Contrat'!H18*1000</f>
        <v>9903.921936573466</v>
      </c>
      <c r="I18" s="13">
        <f>'G-Prima Tot x Tip V'!I18/'F-N° Seg Contrat'!I18*1000</f>
        <v>11767.700071220303</v>
      </c>
    </row>
    <row r="19" spans="1:9" ht="12.75">
      <c r="A19" s="100" t="str">
        <f>'F-N° Seg Contrat'!A19</f>
        <v>Renta Nacional</v>
      </c>
      <c r="B19" s="9">
        <f>'G-Prima Tot x Tip V'!B19/'F-N° Seg Contrat'!B19*1000</f>
        <v>7022.9885057471265</v>
      </c>
      <c r="C19" s="9">
        <f>'G-Prima Tot x Tip V'!C19/'F-N° Seg Contrat'!C19*1000</f>
        <v>9648.33759590793</v>
      </c>
      <c r="D19" s="210" t="s">
        <v>97</v>
      </c>
      <c r="E19" s="9">
        <f>'G-Prima Tot x Tip V'!E19/'F-N° Seg Contrat'!E19*1000</f>
        <v>32260.34063260341</v>
      </c>
      <c r="F19" s="9">
        <f>'G-Prima Tot x Tip V'!F19/'F-N° Seg Contrat'!F19*1000</f>
        <v>25000</v>
      </c>
      <c r="G19" s="9">
        <f>'G-Prima Tot x Tip V'!G19/'F-N° Seg Contrat'!G19*1000</f>
        <v>9208.333333333334</v>
      </c>
      <c r="H19" s="9">
        <f>'G-Prima Tot x Tip V'!H19/'F-N° Seg Contrat'!H19*1000</f>
        <v>11957.74647887324</v>
      </c>
      <c r="I19" s="13">
        <f>'G-Prima Tot x Tip V'!I19/'F-N° Seg Contrat'!I19*1000</f>
        <v>15761.7613850207</v>
      </c>
    </row>
    <row r="20" spans="1:9" ht="12.75">
      <c r="A20" s="100" t="str">
        <f>'F-N° Seg Contrat'!A20</f>
        <v>RSA</v>
      </c>
      <c r="B20" s="9">
        <f>'G-Prima Tot x Tip V'!B20/'F-N° Seg Contrat'!B20*1000</f>
        <v>7253.124540508748</v>
      </c>
      <c r="C20" s="9">
        <f>'G-Prima Tot x Tip V'!C20/'F-N° Seg Contrat'!C20*1000</f>
        <v>9406.189555125726</v>
      </c>
      <c r="D20" s="9">
        <f>'G-Prima Tot x Tip V'!D20/'F-N° Seg Contrat'!D20*1000</f>
        <v>18884.3537414966</v>
      </c>
      <c r="E20" s="9">
        <f>'G-Prima Tot x Tip V'!E20/'F-N° Seg Contrat'!E20*1000</f>
        <v>39065.71428571428</v>
      </c>
      <c r="F20" s="9">
        <f>'G-Prima Tot x Tip V'!F20/'F-N° Seg Contrat'!F20*1000</f>
        <v>34782.98800436205</v>
      </c>
      <c r="G20" s="9">
        <f>'G-Prima Tot x Tip V'!G20/'F-N° Seg Contrat'!G20*1000</f>
        <v>18365.671641791047</v>
      </c>
      <c r="H20" s="9">
        <f>'G-Prima Tot x Tip V'!H20/'F-N° Seg Contrat'!H20*1000</f>
        <v>6117.283950617284</v>
      </c>
      <c r="I20" s="13">
        <f>'G-Prima Tot x Tip V'!I20/'F-N° Seg Contrat'!I20*1000</f>
        <v>10106.351418168742</v>
      </c>
    </row>
    <row r="21" spans="1:9" ht="12.75">
      <c r="A21" s="100" t="str">
        <f>'F-N° Seg Contrat'!A21</f>
        <v>SURA</v>
      </c>
      <c r="B21" s="210" t="s">
        <v>97</v>
      </c>
      <c r="C21" s="210" t="s">
        <v>97</v>
      </c>
      <c r="D21" s="210" t="s">
        <v>97</v>
      </c>
      <c r="E21" s="210" t="s">
        <v>97</v>
      </c>
      <c r="F21" s="210" t="s">
        <v>97</v>
      </c>
      <c r="G21" s="210" t="s">
        <v>97</v>
      </c>
      <c r="H21" s="210" t="s">
        <v>97</v>
      </c>
      <c r="I21" s="210" t="s">
        <v>97</v>
      </c>
    </row>
    <row r="22" spans="1:9" ht="12.75">
      <c r="A22" s="100" t="str">
        <f>'F-N° Seg Contrat'!A22</f>
        <v>Zenit</v>
      </c>
      <c r="B22" s="9">
        <f>'G-Prima Tot x Tip V'!B22/'F-N° Seg Contrat'!B22*1000</f>
        <v>4698.019801980198</v>
      </c>
      <c r="C22" s="9">
        <f>'G-Prima Tot x Tip V'!C22/'F-N° Seg Contrat'!C22*1000</f>
        <v>7360.884749708964</v>
      </c>
      <c r="D22" s="210" t="s">
        <v>97</v>
      </c>
      <c r="E22" s="210" t="s">
        <v>97</v>
      </c>
      <c r="F22" s="9">
        <f>'G-Prima Tot x Tip V'!F22/'F-N° Seg Contrat'!F22*1000</f>
        <v>133000</v>
      </c>
      <c r="G22" s="210" t="s">
        <v>97</v>
      </c>
      <c r="H22" s="9">
        <f>'G-Prima Tot x Tip V'!H22/'F-N° Seg Contrat'!H22*1000</f>
        <v>673000</v>
      </c>
      <c r="I22" s="13">
        <f>'G-Prima Tot x Tip V'!I22/'F-N° Seg Contrat'!I22*1000</f>
        <v>8224.624060150376</v>
      </c>
    </row>
    <row r="23" spans="1:9" ht="12.75">
      <c r="A23" s="72"/>
      <c r="B23" s="93"/>
      <c r="C23" s="94"/>
      <c r="D23" s="94"/>
      <c r="E23" s="94"/>
      <c r="F23" s="94"/>
      <c r="G23" s="95"/>
      <c r="H23" s="198"/>
      <c r="I23" s="96"/>
    </row>
    <row r="24" spans="1:9" ht="12.75">
      <c r="A24" s="77" t="s">
        <v>14</v>
      </c>
      <c r="B24" s="12">
        <f>'G-Prima Tot x Tip V'!B24/'F-N° Seg Contrat'!B24*1000</f>
        <v>7610.66003490005</v>
      </c>
      <c r="C24" s="12">
        <f>'G-Prima Tot x Tip V'!C24/'F-N° Seg Contrat'!C24*1000</f>
        <v>10234.662576687117</v>
      </c>
      <c r="D24" s="12">
        <f>'G-Prima Tot x Tip V'!D24/'F-N° Seg Contrat'!D24*1000</f>
        <v>18438.594610816952</v>
      </c>
      <c r="E24" s="12">
        <f>'G-Prima Tot x Tip V'!E24/'F-N° Seg Contrat'!E24*1000</f>
        <v>33451.70229612035</v>
      </c>
      <c r="F24" s="12">
        <f>'G-Prima Tot x Tip V'!F24/'F-N° Seg Contrat'!F24*1000</f>
        <v>33352.275268336314</v>
      </c>
      <c r="G24" s="12">
        <f>'G-Prima Tot x Tip V'!G24/'F-N° Seg Contrat'!G24*1000</f>
        <v>19990.0890307408</v>
      </c>
      <c r="H24" s="12">
        <f>'G-Prima Tot x Tip V'!H24/'F-N° Seg Contrat'!H24*1000</f>
        <v>6965.030623374444</v>
      </c>
      <c r="I24" s="14">
        <f>'G-Prima Tot x Tip V'!I24/'F-N° Seg Contrat'!I24*1000</f>
        <v>9489.576213655448</v>
      </c>
    </row>
    <row r="25" spans="1:9" ht="12.75">
      <c r="A25" s="97"/>
      <c r="B25" s="83"/>
      <c r="C25" s="83"/>
      <c r="D25" s="83"/>
      <c r="E25" s="83"/>
      <c r="F25" s="83"/>
      <c r="G25" s="83"/>
      <c r="H25" s="83"/>
      <c r="I25" s="98"/>
    </row>
    <row r="26" spans="1:9" ht="12.75">
      <c r="A26" s="85"/>
      <c r="B26" s="59"/>
      <c r="C26" s="59"/>
      <c r="D26" s="59"/>
      <c r="E26" s="59"/>
      <c r="F26" s="59"/>
      <c r="G26" s="59"/>
      <c r="H26" s="59"/>
      <c r="I26" s="57"/>
    </row>
    <row r="27" spans="1:9" ht="12.75">
      <c r="A27" s="85"/>
      <c r="B27" s="59"/>
      <c r="C27" s="59"/>
      <c r="D27" s="59"/>
      <c r="E27" s="59"/>
      <c r="F27" s="59"/>
      <c r="G27" s="59"/>
      <c r="H27" s="59"/>
      <c r="I27" s="57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  <row r="29" spans="1:9" ht="12.75">
      <c r="A29" s="85"/>
      <c r="B29" s="59"/>
      <c r="C29" s="59"/>
      <c r="D29" s="59"/>
      <c r="E29" s="59"/>
      <c r="F29" s="59"/>
      <c r="G29" s="59"/>
      <c r="H29" s="59"/>
      <c r="I29" s="57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2013-09-03T13:12:34Z</dcterms:modified>
  <cp:category/>
  <cp:version/>
  <cp:contentType/>
  <cp:contentStatus/>
</cp:coreProperties>
</file>