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Vida" sheetId="1" r:id="rId1"/>
    <sheet name="Mutuales" sheetId="2" r:id="rId2"/>
  </sheets>
  <definedNames>
    <definedName name="_xlnm.Print_Area" localSheetId="1">'Mutuales'!$A$1:$K$22</definedName>
    <definedName name="_xlnm.Print_Area" localSheetId="0">'Vida'!$A$1:$M$47</definedName>
  </definedNames>
  <calcPr fullCalcOnLoad="1"/>
</workbook>
</file>

<file path=xl/sharedStrings.xml><?xml version="1.0" encoding="utf-8"?>
<sst xmlns="http://schemas.openxmlformats.org/spreadsheetml/2006/main" count="116" uniqueCount="90">
  <si>
    <t>CUMPLIMIENTO DE NORMAS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</si>
  <si>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</si>
  <si>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</si>
  <si>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</si>
  <si>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</si>
  <si>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</si>
  <si>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</si>
  <si>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</si>
  <si>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</si>
  <si>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</si>
  <si>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</si>
  <si>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</si>
  <si>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</si>
  <si>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</si>
  <si>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</si>
  <si>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ENDEUDAMIENTO</t>
  </si>
  <si>
    <t>Caja Reaseguradora</t>
  </si>
  <si>
    <t>Chilena Consolidada</t>
  </si>
  <si>
    <t>Consorcio Nacional</t>
  </si>
  <si>
    <t>Cruz del Sur</t>
  </si>
  <si>
    <t>Interamericana</t>
  </si>
  <si>
    <t>Renta Nacional</t>
  </si>
  <si>
    <t>PAT. RIESGO</t>
  </si>
  <si>
    <t>RES. PREVIS.</t>
  </si>
  <si>
    <t>RES. NO PREVIS.</t>
  </si>
  <si>
    <t>RES. ADIC.</t>
  </si>
  <si>
    <t>INVERSIONES NO</t>
  </si>
  <si>
    <t>Ohio National</t>
  </si>
  <si>
    <t xml:space="preserve">Huelén </t>
  </si>
  <si>
    <t>Banchile</t>
  </si>
  <si>
    <t xml:space="preserve">  </t>
  </si>
  <si>
    <t xml:space="preserve">Euroamérica </t>
  </si>
  <si>
    <t>Bci</t>
  </si>
  <si>
    <t>Principal</t>
  </si>
  <si>
    <t xml:space="preserve">Cardif   </t>
  </si>
  <si>
    <t>Bice</t>
  </si>
  <si>
    <t xml:space="preserve">Mapfre  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</si>
  <si>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</si>
  <si>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</si>
  <si>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</si>
  <si>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</si>
  <si>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</si>
  <si>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</si>
  <si>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</si>
  <si>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</si>
  <si>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</si>
  <si>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</si>
  <si>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</si>
  <si>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</si>
  <si>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</si>
  <si>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</si>
  <si>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</si>
  <si>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</si>
  <si>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</si>
  <si>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</si>
  <si>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>Santander</t>
  </si>
  <si>
    <t>COMPAÑIAS DE SEGUROS DEL SEGUNDO GRUPO</t>
  </si>
  <si>
    <t>Compañías de Seguros de Vida</t>
  </si>
  <si>
    <t>Compañías de Reaseguros de Vida</t>
  </si>
  <si>
    <t>TOTAL CIAS. DE SEGUROS DE VIDA</t>
  </si>
  <si>
    <t>TOTAL CIAS. DE REASEGUROS DE VIDA</t>
  </si>
  <si>
    <t>TOTAL CIAS. DEL SEGUNDO GRUPO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</si>
  <si>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</si>
  <si>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</si>
  <si>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</si>
  <si>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</si>
  <si>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</si>
  <si>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</si>
  <si>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</si>
  <si>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</si>
  <si>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</si>
  <si>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</si>
  <si>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BBVA</t>
  </si>
  <si>
    <t xml:space="preserve">Security Previsión </t>
  </si>
  <si>
    <t>(1)</t>
  </si>
  <si>
    <t>Por resolución N°475 del 28.07.2008 de esta Superintendencia, se aprobó el cambio de nombre de ABN Amro (Chile) Seguros de Vida S.A. por el de RBS (Chile) Seguros de Vida S.A.</t>
  </si>
  <si>
    <t>(al 31 de diciembre de 2008, montos expresados en miles de pesos)</t>
  </si>
  <si>
    <t>Ace</t>
  </si>
  <si>
    <t>CLC</t>
  </si>
  <si>
    <t>CN life</t>
  </si>
  <si>
    <t>CorpVida</t>
  </si>
  <si>
    <t>ING</t>
  </si>
  <si>
    <t>MetLife</t>
  </si>
  <si>
    <t>Itaú (1)</t>
  </si>
  <si>
    <t>(2)</t>
  </si>
  <si>
    <t>Por resolución N°580 del 26.09.2008 de esta Superintendencia, se autoriza la existencia y aprueban los estatutos de Itaú Chile Compañía de Seguros de Vida S.A.</t>
  </si>
  <si>
    <t>Penta (2)</t>
  </si>
  <si>
    <t>RBS (3)</t>
  </si>
  <si>
    <t>(3)</t>
  </si>
  <si>
    <t>La compañía presenta déficit de Patrimonio Neto ascendente a M$17.025.023 y un sobreendeudamiento financiero ascendente a 1,28 veces el Patrimonio Neto producto del pago pendiente de inversiones que fueron definitivamente canceladas en los primeros días de enero 2009. De acuerdo a lo informado por la compañía, a la fecha tanto el déficit de Patrimonio Neto como el sobreendeudamiento financiero se encuentran solucionados.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</si>
</sst>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color indexed="10"/>
      <name val="MS Sans Serif"/>
      <family val="2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4" fillId="0" borderId="1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2" xfId="0" applyNumberFormat="1" applyFont="1" applyBorder="1" applyAlignment="1" quotePrefix="1">
      <alignment horizontal="center"/>
    </xf>
    <xf numFmtId="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3" fontId="4" fillId="0" borderId="0" xfId="0" applyNumberFormat="1" applyFont="1" applyFill="1" applyBorder="1" applyAlignment="1" quotePrefix="1">
      <alignment horizontal="left"/>
    </xf>
    <xf numFmtId="4" fontId="0" fillId="0" borderId="0" xfId="0" applyNumberForma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Alignment="1">
      <alignment horizontal="right"/>
    </xf>
    <xf numFmtId="3" fontId="0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0" fillId="0" borderId="4" xfId="0" applyNumberFormat="1" applyFont="1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0" xfId="0" applyNumberForma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 quotePrefix="1">
      <alignment horizontal="right"/>
    </xf>
    <xf numFmtId="3" fontId="0" fillId="0" borderId="0" xfId="0" applyNumberFormat="1" applyFill="1" applyAlignment="1" quotePrefix="1">
      <alignment horizontal="right" vertical="top"/>
    </xf>
    <xf numFmtId="3" fontId="4" fillId="0" borderId="3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justify"/>
    </xf>
    <xf numFmtId="3" fontId="4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O64"/>
  <sheetViews>
    <sheetView tabSelected="1" zoomScale="90" zoomScaleNormal="90" workbookViewId="0" topLeftCell="A1">
      <selection activeCell="B10" sqref="B10"/>
    </sheetView>
  </sheetViews>
  <sheetFormatPr defaultColWidth="11.421875" defaultRowHeight="12.75"/>
  <cols>
    <col min="1" max="1" width="4.7109375" style="1" customWidth="1"/>
    <col min="2" max="2" width="31.421875" style="1" customWidth="1"/>
    <col min="3" max="3" width="14.00390625" style="1" customWidth="1"/>
    <col min="4" max="4" width="8.140625" style="1" customWidth="1"/>
    <col min="5" max="5" width="8.57421875" style="1" customWidth="1"/>
    <col min="6" max="6" width="17.00390625" style="1" bestFit="1" customWidth="1"/>
    <col min="7" max="7" width="16.7109375" style="1" bestFit="1" customWidth="1"/>
    <col min="8" max="8" width="18.00390625" style="1" bestFit="1" customWidth="1"/>
    <col min="9" max="9" width="17.7109375" style="1" bestFit="1" customWidth="1"/>
    <col min="10" max="10" width="15.7109375" style="1" customWidth="1"/>
    <col min="11" max="11" width="16.28125" style="1" customWidth="1"/>
    <col min="12" max="12" width="15.140625" style="1" customWidth="1"/>
    <col min="13" max="13" width="14.28125" style="1" customWidth="1"/>
    <col min="14" max="14" width="14.57421875" style="1" bestFit="1" customWidth="1"/>
    <col min="15" max="16384" width="11.421875" style="1" customWidth="1"/>
  </cols>
  <sheetData>
    <row r="2" spans="1:5" ht="12.75">
      <c r="A2" s="26" t="s">
        <v>0</v>
      </c>
      <c r="B2" s="26"/>
      <c r="C2" s="27"/>
      <c r="D2" s="27"/>
      <c r="E2" s="10"/>
    </row>
    <row r="3" spans="1:4" ht="12.75">
      <c r="A3" s="28" t="s">
        <v>56</v>
      </c>
      <c r="B3" s="28"/>
      <c r="C3" s="27"/>
      <c r="D3" s="27"/>
    </row>
    <row r="4" spans="1:13" ht="12.75">
      <c r="A4" s="8" t="s">
        <v>76</v>
      </c>
      <c r="B4" s="28"/>
      <c r="C4" s="27"/>
      <c r="D4" s="27"/>
      <c r="M4" s="5"/>
    </row>
    <row r="5" spans="1:14" ht="13.5" customHeight="1">
      <c r="A5" s="7" t="s">
        <v>1</v>
      </c>
      <c r="B5" s="7"/>
      <c r="C5" s="9" t="s">
        <v>2</v>
      </c>
      <c r="D5" s="75" t="s">
        <v>15</v>
      </c>
      <c r="E5" s="75"/>
      <c r="F5" s="9" t="s">
        <v>3</v>
      </c>
      <c r="G5" s="50" t="s">
        <v>4</v>
      </c>
      <c r="H5" s="50" t="s">
        <v>5</v>
      </c>
      <c r="I5" s="9" t="s">
        <v>26</v>
      </c>
      <c r="J5" s="9" t="s">
        <v>6</v>
      </c>
      <c r="K5" s="9" t="s">
        <v>6</v>
      </c>
      <c r="L5" s="9" t="s">
        <v>6</v>
      </c>
      <c r="M5" s="9" t="s">
        <v>6</v>
      </c>
      <c r="N5" s="10"/>
    </row>
    <row r="6" spans="1:14" ht="12.75">
      <c r="A6" s="2"/>
      <c r="B6" s="2"/>
      <c r="C6" s="6" t="s">
        <v>7</v>
      </c>
      <c r="D6" s="67" t="s">
        <v>8</v>
      </c>
      <c r="E6" s="67" t="s">
        <v>9</v>
      </c>
      <c r="F6" s="6" t="s">
        <v>10</v>
      </c>
      <c r="G6" s="44" t="s">
        <v>11</v>
      </c>
      <c r="H6" s="67" t="s">
        <v>12</v>
      </c>
      <c r="I6" s="67" t="s">
        <v>13</v>
      </c>
      <c r="J6" s="67" t="s">
        <v>23</v>
      </c>
      <c r="K6" s="67" t="s">
        <v>24</v>
      </c>
      <c r="L6" s="68" t="s">
        <v>25</v>
      </c>
      <c r="M6" s="69" t="s">
        <v>22</v>
      </c>
      <c r="N6" s="10"/>
    </row>
    <row r="7" spans="1:13" ht="12.75">
      <c r="A7" s="5"/>
      <c r="B7" s="5"/>
      <c r="C7" s="5"/>
      <c r="D7" s="5"/>
      <c r="E7" s="5"/>
      <c r="F7" s="15" t="s">
        <v>14</v>
      </c>
      <c r="G7" s="15" t="s">
        <v>7</v>
      </c>
      <c r="H7" s="15" t="s">
        <v>14</v>
      </c>
      <c r="I7" s="52"/>
      <c r="J7" s="70"/>
      <c r="K7" s="70"/>
      <c r="L7" s="70"/>
      <c r="M7" s="70"/>
    </row>
    <row r="8" spans="1:13" ht="12.75">
      <c r="A8" s="2"/>
      <c r="B8" s="2"/>
      <c r="C8" s="2"/>
      <c r="D8" s="2"/>
      <c r="E8" s="2"/>
      <c r="F8" s="3"/>
      <c r="G8" s="6"/>
      <c r="H8" s="3"/>
      <c r="I8" s="4"/>
      <c r="J8" s="2"/>
      <c r="K8" s="2"/>
      <c r="L8" s="2"/>
      <c r="M8" s="2"/>
    </row>
    <row r="9" spans="1:13" ht="12.75">
      <c r="A9" s="26" t="s">
        <v>57</v>
      </c>
      <c r="B9" s="2"/>
      <c r="C9" s="2"/>
      <c r="D9" s="2"/>
      <c r="E9" s="2"/>
      <c r="F9" s="3"/>
      <c r="G9" s="12"/>
      <c r="H9" s="11"/>
      <c r="I9" s="4"/>
      <c r="J9" s="2"/>
      <c r="K9" s="2"/>
      <c r="L9" s="2"/>
      <c r="M9" s="2"/>
    </row>
    <row r="10" spans="1:13" s="12" customFormat="1" ht="12.75">
      <c r="A10" s="11">
        <v>1</v>
      </c>
      <c r="B10" s="71" t="s">
        <v>77</v>
      </c>
      <c r="C10" s="12">
        <v>1930731</v>
      </c>
      <c r="D10" s="14">
        <v>1.14</v>
      </c>
      <c r="E10" s="14">
        <v>0.77</v>
      </c>
      <c r="F10" s="12">
        <v>2788451</v>
      </c>
      <c r="G10" s="12">
        <f aca="true" t="shared" si="0" ref="G10:G35">+J10+K10+L10+M10</f>
        <v>3455522</v>
      </c>
      <c r="H10" s="11">
        <f aca="true" t="shared" si="1" ref="H10:H35">G10-F10</f>
        <v>667071</v>
      </c>
      <c r="I10" s="12">
        <v>4641</v>
      </c>
      <c r="J10" s="12">
        <v>0</v>
      </c>
      <c r="K10" s="12">
        <v>857720</v>
      </c>
      <c r="L10" s="12">
        <v>0</v>
      </c>
      <c r="M10" s="12">
        <v>2597802</v>
      </c>
    </row>
    <row r="11" spans="1:13" s="12" customFormat="1" ht="12.75">
      <c r="A11" s="11">
        <v>2</v>
      </c>
      <c r="B11" s="71" t="s">
        <v>29</v>
      </c>
      <c r="C11" s="12">
        <v>10064601</v>
      </c>
      <c r="D11" s="14">
        <v>2.41</v>
      </c>
      <c r="E11" s="14">
        <v>0.57</v>
      </c>
      <c r="F11" s="12">
        <v>42741884</v>
      </c>
      <c r="G11" s="12">
        <f t="shared" si="0"/>
        <v>50017247</v>
      </c>
      <c r="H11" s="11">
        <f t="shared" si="1"/>
        <v>7275363</v>
      </c>
      <c r="I11" s="12">
        <v>3289322</v>
      </c>
      <c r="J11" s="12">
        <v>0</v>
      </c>
      <c r="K11" s="12">
        <v>32697043</v>
      </c>
      <c r="L11" s="12">
        <v>0</v>
      </c>
      <c r="M11" s="12">
        <v>17320204</v>
      </c>
    </row>
    <row r="12" spans="1:14" s="11" customFormat="1" ht="12.75">
      <c r="A12" s="11">
        <v>3</v>
      </c>
      <c r="B12" s="13" t="s">
        <v>72</v>
      </c>
      <c r="C12" s="12">
        <v>13989364</v>
      </c>
      <c r="D12" s="14">
        <v>11.47</v>
      </c>
      <c r="E12" s="14">
        <v>0.22</v>
      </c>
      <c r="F12" s="12">
        <v>260545632</v>
      </c>
      <c r="G12" s="12">
        <f t="shared" si="0"/>
        <v>264996345</v>
      </c>
      <c r="H12" s="11">
        <f t="shared" si="1"/>
        <v>4450713</v>
      </c>
      <c r="I12" s="12">
        <v>5648958</v>
      </c>
      <c r="J12" s="12">
        <v>226285084</v>
      </c>
      <c r="K12" s="12">
        <f>2178425+18092759</f>
        <v>20271184</v>
      </c>
      <c r="L12" s="12">
        <v>0</v>
      </c>
      <c r="M12" s="12">
        <v>18440077</v>
      </c>
      <c r="N12" s="12"/>
    </row>
    <row r="13" spans="1:13" s="12" customFormat="1" ht="12.75">
      <c r="A13" s="11">
        <v>4</v>
      </c>
      <c r="B13" s="71" t="s">
        <v>32</v>
      </c>
      <c r="C13" s="12">
        <v>8456517</v>
      </c>
      <c r="D13" s="14">
        <v>6.25</v>
      </c>
      <c r="E13" s="14">
        <v>0.7</v>
      </c>
      <c r="F13" s="12">
        <v>87410785</v>
      </c>
      <c r="G13" s="12">
        <f t="shared" si="0"/>
        <v>96946802</v>
      </c>
      <c r="H13" s="11">
        <f t="shared" si="1"/>
        <v>9536017</v>
      </c>
      <c r="I13" s="12">
        <v>685676</v>
      </c>
      <c r="J13" s="12">
        <v>47718411</v>
      </c>
      <c r="K13" s="12">
        <v>31837832</v>
      </c>
      <c r="L13" s="12">
        <v>24833</v>
      </c>
      <c r="M13" s="12">
        <v>17365726</v>
      </c>
    </row>
    <row r="14" spans="1:13" s="12" customFormat="1" ht="12.75">
      <c r="A14" s="11">
        <v>5</v>
      </c>
      <c r="B14" s="71" t="s">
        <v>35</v>
      </c>
      <c r="C14" s="12">
        <v>90382825</v>
      </c>
      <c r="D14" s="14">
        <v>14.18</v>
      </c>
      <c r="E14" s="14">
        <v>0.73</v>
      </c>
      <c r="F14" s="12">
        <v>1623862633</v>
      </c>
      <c r="G14" s="12">
        <f t="shared" si="0"/>
        <v>1654943053</v>
      </c>
      <c r="H14" s="11">
        <f t="shared" si="1"/>
        <v>31080420</v>
      </c>
      <c r="I14" s="12">
        <v>48048305</v>
      </c>
      <c r="J14" s="12">
        <v>1468202748</v>
      </c>
      <c r="K14" s="12">
        <v>66559164</v>
      </c>
      <c r="L14" s="12">
        <v>478469</v>
      </c>
      <c r="M14" s="12">
        <v>119702672</v>
      </c>
    </row>
    <row r="15" spans="1:13" s="12" customFormat="1" ht="12.75">
      <c r="A15" s="11">
        <v>6</v>
      </c>
      <c r="B15" s="71" t="s">
        <v>34</v>
      </c>
      <c r="C15" s="12">
        <v>13159715</v>
      </c>
      <c r="D15" s="14">
        <v>2.22</v>
      </c>
      <c r="E15" s="14">
        <v>0.62</v>
      </c>
      <c r="F15" s="12">
        <v>47004965</v>
      </c>
      <c r="G15" s="12">
        <f t="shared" si="0"/>
        <v>58171080</v>
      </c>
      <c r="H15" s="11">
        <f t="shared" si="1"/>
        <v>11166115</v>
      </c>
      <c r="I15" s="12">
        <v>434301</v>
      </c>
      <c r="J15" s="12">
        <v>0</v>
      </c>
      <c r="K15" s="12">
        <v>33845250</v>
      </c>
      <c r="L15" s="12">
        <v>0</v>
      </c>
      <c r="M15" s="12">
        <v>24325830</v>
      </c>
    </row>
    <row r="16" spans="1:13" s="11" customFormat="1" ht="12.75">
      <c r="A16" s="11">
        <v>7</v>
      </c>
      <c r="B16" s="13" t="s">
        <v>17</v>
      </c>
      <c r="C16" s="12">
        <v>46357634</v>
      </c>
      <c r="D16" s="14">
        <v>9.68</v>
      </c>
      <c r="E16" s="14">
        <v>0.33</v>
      </c>
      <c r="F16" s="12">
        <v>872071004</v>
      </c>
      <c r="G16" s="12">
        <f t="shared" si="0"/>
        <v>898043875</v>
      </c>
      <c r="H16" s="11">
        <f t="shared" si="1"/>
        <v>25972871</v>
      </c>
      <c r="I16" s="12">
        <v>8990940</v>
      </c>
      <c r="J16" s="12">
        <v>707684994</v>
      </c>
      <c r="K16" s="12">
        <v>119147234</v>
      </c>
      <c r="L16" s="12">
        <v>2356438</v>
      </c>
      <c r="M16" s="12">
        <v>68855209</v>
      </c>
    </row>
    <row r="17" spans="1:13" s="12" customFormat="1" ht="12.75">
      <c r="A17" s="11">
        <v>8</v>
      </c>
      <c r="B17" s="13" t="s">
        <v>78</v>
      </c>
      <c r="C17" s="12">
        <v>1930731</v>
      </c>
      <c r="D17" s="14">
        <v>0.36</v>
      </c>
      <c r="E17" s="14">
        <v>0.08</v>
      </c>
      <c r="F17" s="12">
        <v>2695243</v>
      </c>
      <c r="G17" s="12">
        <f t="shared" si="0"/>
        <v>3302431</v>
      </c>
      <c r="H17" s="11">
        <f t="shared" si="1"/>
        <v>607188</v>
      </c>
      <c r="I17" s="12">
        <v>28291</v>
      </c>
      <c r="J17" s="12">
        <v>0</v>
      </c>
      <c r="K17" s="12">
        <v>764512</v>
      </c>
      <c r="L17" s="12">
        <v>0</v>
      </c>
      <c r="M17" s="12">
        <v>2537919</v>
      </c>
    </row>
    <row r="18" spans="1:14" s="18" customFormat="1" ht="12.75">
      <c r="A18" s="11">
        <v>9</v>
      </c>
      <c r="B18" s="71" t="s">
        <v>79</v>
      </c>
      <c r="C18" s="11">
        <v>16569819</v>
      </c>
      <c r="D18" s="17">
        <v>6.23</v>
      </c>
      <c r="E18" s="17">
        <v>0.18</v>
      </c>
      <c r="F18" s="11">
        <v>322075276</v>
      </c>
      <c r="G18" s="12">
        <f t="shared" si="0"/>
        <v>352037946</v>
      </c>
      <c r="H18" s="11">
        <f t="shared" si="1"/>
        <v>29962670</v>
      </c>
      <c r="I18" s="11">
        <v>3151870</v>
      </c>
      <c r="J18" s="11">
        <v>302576360</v>
      </c>
      <c r="K18" s="11">
        <v>2798877</v>
      </c>
      <c r="L18" s="11">
        <v>130220</v>
      </c>
      <c r="M18" s="11">
        <v>46532489</v>
      </c>
      <c r="N18" s="12"/>
    </row>
    <row r="19" spans="1:13" s="12" customFormat="1" ht="12.75">
      <c r="A19" s="11">
        <v>10</v>
      </c>
      <c r="B19" s="71" t="s">
        <v>18</v>
      </c>
      <c r="C19" s="12">
        <v>132081404</v>
      </c>
      <c r="D19" s="14">
        <v>11.01</v>
      </c>
      <c r="E19" s="14">
        <v>0.67</v>
      </c>
      <c r="F19" s="12">
        <v>2290094345</v>
      </c>
      <c r="G19" s="12">
        <f t="shared" si="0"/>
        <v>2361081507.9978294</v>
      </c>
      <c r="H19" s="11">
        <f t="shared" si="1"/>
        <v>70987162.99782944</v>
      </c>
      <c r="I19" s="12">
        <v>49219937</v>
      </c>
      <c r="J19" s="12">
        <v>1984391416</v>
      </c>
      <c r="K19" s="12">
        <v>167562671</v>
      </c>
      <c r="L19" s="12">
        <v>525058</v>
      </c>
      <c r="M19" s="12">
        <v>208602362.9978295</v>
      </c>
    </row>
    <row r="20" spans="1:13" s="12" customFormat="1" ht="12.75">
      <c r="A20" s="11">
        <v>11</v>
      </c>
      <c r="B20" s="71" t="s">
        <v>80</v>
      </c>
      <c r="C20" s="12">
        <v>60079431</v>
      </c>
      <c r="D20" s="14">
        <v>11.69</v>
      </c>
      <c r="E20" s="14">
        <v>0.01</v>
      </c>
      <c r="F20" s="12">
        <v>1177918602</v>
      </c>
      <c r="G20" s="12">
        <f t="shared" si="0"/>
        <v>1190936721</v>
      </c>
      <c r="H20" s="11">
        <f t="shared" si="1"/>
        <v>13018119</v>
      </c>
      <c r="I20" s="12">
        <v>9561278</v>
      </c>
      <c r="J20" s="12">
        <v>1072567764</v>
      </c>
      <c r="K20" s="12">
        <v>45713571</v>
      </c>
      <c r="L20" s="12">
        <v>0</v>
      </c>
      <c r="M20" s="12">
        <v>72655386</v>
      </c>
    </row>
    <row r="21" spans="1:13" s="12" customFormat="1" ht="12.75">
      <c r="A21" s="11">
        <v>12</v>
      </c>
      <c r="B21" s="71" t="s">
        <v>19</v>
      </c>
      <c r="C21" s="12">
        <v>25608584</v>
      </c>
      <c r="D21" s="14">
        <v>9.56</v>
      </c>
      <c r="E21" s="14">
        <v>0.35</v>
      </c>
      <c r="F21" s="12">
        <v>453668931</v>
      </c>
      <c r="G21" s="12">
        <f t="shared" si="0"/>
        <v>470246728</v>
      </c>
      <c r="H21" s="11">
        <f t="shared" si="1"/>
        <v>16577797</v>
      </c>
      <c r="I21" s="12">
        <v>7789256</v>
      </c>
      <c r="J21" s="12">
        <v>377263575</v>
      </c>
      <c r="K21" s="12">
        <v>51845003</v>
      </c>
      <c r="L21" s="12">
        <v>30901</v>
      </c>
      <c r="M21" s="12">
        <v>41107249</v>
      </c>
    </row>
    <row r="22" spans="1:13" s="12" customFormat="1" ht="12.75">
      <c r="A22" s="11">
        <v>13</v>
      </c>
      <c r="B22" s="13" t="s">
        <v>31</v>
      </c>
      <c r="C22" s="12">
        <v>27374357</v>
      </c>
      <c r="D22" s="14">
        <v>13.67</v>
      </c>
      <c r="E22" s="14">
        <v>0.57</v>
      </c>
      <c r="F22" s="12">
        <v>601117210</v>
      </c>
      <c r="G22" s="12">
        <f t="shared" si="0"/>
        <v>610123556</v>
      </c>
      <c r="H22" s="11">
        <f t="shared" si="1"/>
        <v>9006346</v>
      </c>
      <c r="I22" s="12">
        <v>7381769</v>
      </c>
      <c r="J22" s="12">
        <v>463348007.18</v>
      </c>
      <c r="K22" s="12">
        <v>108472712.82</v>
      </c>
      <c r="L22" s="12">
        <v>244524</v>
      </c>
      <c r="M22" s="12">
        <v>38058312</v>
      </c>
    </row>
    <row r="23" spans="1:13" s="12" customFormat="1" ht="12.75">
      <c r="A23" s="11">
        <v>14</v>
      </c>
      <c r="B23" s="71" t="s">
        <v>28</v>
      </c>
      <c r="C23" s="12">
        <v>1930731</v>
      </c>
      <c r="D23" s="14">
        <v>0.54</v>
      </c>
      <c r="E23" s="14">
        <v>0.03</v>
      </c>
      <c r="F23" s="12">
        <v>3495410</v>
      </c>
      <c r="G23" s="12">
        <f t="shared" si="0"/>
        <v>3931823</v>
      </c>
      <c r="H23" s="11">
        <f t="shared" si="1"/>
        <v>436413</v>
      </c>
      <c r="I23" s="12">
        <v>652148</v>
      </c>
      <c r="J23" s="12">
        <v>0</v>
      </c>
      <c r="K23" s="12">
        <v>1564679</v>
      </c>
      <c r="L23" s="12">
        <v>0</v>
      </c>
      <c r="M23" s="12">
        <v>2367144</v>
      </c>
    </row>
    <row r="24" spans="1:14" s="19" customFormat="1" ht="12.75">
      <c r="A24" s="11">
        <v>15</v>
      </c>
      <c r="B24" s="71" t="s">
        <v>81</v>
      </c>
      <c r="C24" s="12">
        <v>120457970</v>
      </c>
      <c r="D24" s="14">
        <v>9.29</v>
      </c>
      <c r="E24" s="14">
        <v>0.16</v>
      </c>
      <c r="F24" s="12">
        <v>2158695196</v>
      </c>
      <c r="G24" s="12">
        <f t="shared" si="0"/>
        <v>2242349150</v>
      </c>
      <c r="H24" s="11">
        <f t="shared" si="1"/>
        <v>83653954</v>
      </c>
      <c r="I24" s="12">
        <v>15442499</v>
      </c>
      <c r="J24" s="12">
        <v>1858500941</v>
      </c>
      <c r="K24" s="12">
        <v>179739542</v>
      </c>
      <c r="L24" s="12">
        <v>904778</v>
      </c>
      <c r="M24" s="12">
        <v>203203889</v>
      </c>
      <c r="N24" s="12"/>
    </row>
    <row r="25" spans="1:14" s="19" customFormat="1" ht="12.75">
      <c r="A25" s="11">
        <v>16</v>
      </c>
      <c r="B25" s="71" t="s">
        <v>20</v>
      </c>
      <c r="C25" s="12">
        <v>22700429</v>
      </c>
      <c r="D25" s="14">
        <v>2.16</v>
      </c>
      <c r="E25" s="14">
        <v>0.38</v>
      </c>
      <c r="F25" s="12">
        <v>186717541</v>
      </c>
      <c r="G25" s="12">
        <f t="shared" si="0"/>
        <v>222320502</v>
      </c>
      <c r="H25" s="11">
        <f t="shared" si="1"/>
        <v>35602961</v>
      </c>
      <c r="I25" s="12">
        <v>10264971</v>
      </c>
      <c r="J25" s="12">
        <v>47286641</v>
      </c>
      <c r="K25" s="12">
        <v>130894426</v>
      </c>
      <c r="L25" s="12">
        <v>15385</v>
      </c>
      <c r="M25" s="12">
        <v>44124050</v>
      </c>
      <c r="N25" s="12"/>
    </row>
    <row r="26" spans="1:14" s="19" customFormat="1" ht="12.75">
      <c r="A26" s="11">
        <v>17</v>
      </c>
      <c r="B26" s="71" t="s">
        <v>83</v>
      </c>
      <c r="C26" s="12">
        <v>1930731</v>
      </c>
      <c r="D26" s="14">
        <v>0.38</v>
      </c>
      <c r="E26" s="14">
        <v>0.19</v>
      </c>
      <c r="F26" s="12">
        <v>2356539</v>
      </c>
      <c r="G26" s="12">
        <f>+J26+K26+L26+M26</f>
        <v>2605015</v>
      </c>
      <c r="H26" s="11">
        <f>G26-F26</f>
        <v>248476</v>
      </c>
      <c r="I26" s="12">
        <v>70441</v>
      </c>
      <c r="J26" s="12">
        <v>0</v>
      </c>
      <c r="K26" s="12">
        <v>425808</v>
      </c>
      <c r="L26" s="12">
        <v>0</v>
      </c>
      <c r="M26" s="12">
        <v>2179207</v>
      </c>
      <c r="N26" s="12"/>
    </row>
    <row r="27" spans="1:13" s="11" customFormat="1" ht="12.75">
      <c r="A27" s="11">
        <v>18</v>
      </c>
      <c r="B27" s="71" t="s">
        <v>36</v>
      </c>
      <c r="C27" s="12">
        <v>2009007</v>
      </c>
      <c r="D27" s="14">
        <v>13.75</v>
      </c>
      <c r="E27" s="14">
        <v>0.59</v>
      </c>
      <c r="F27" s="12">
        <v>33920456</v>
      </c>
      <c r="G27" s="12">
        <f t="shared" si="0"/>
        <v>34808415</v>
      </c>
      <c r="H27" s="11">
        <f t="shared" si="1"/>
        <v>887959</v>
      </c>
      <c r="I27" s="12">
        <v>56314</v>
      </c>
      <c r="J27" s="12">
        <v>30495025</v>
      </c>
      <c r="K27" s="12">
        <f>91116+911967+421697</f>
        <v>1424780</v>
      </c>
      <c r="L27" s="12">
        <v>0</v>
      </c>
      <c r="M27" s="12">
        <v>2888610</v>
      </c>
    </row>
    <row r="28" spans="1:13" s="11" customFormat="1" ht="12.75">
      <c r="A28" s="11">
        <v>19</v>
      </c>
      <c r="B28" s="13" t="s">
        <v>82</v>
      </c>
      <c r="C28" s="12">
        <v>96608583</v>
      </c>
      <c r="D28" s="14">
        <v>12.95</v>
      </c>
      <c r="E28" s="14">
        <v>0.21</v>
      </c>
      <c r="F28" s="12">
        <v>1749095435</v>
      </c>
      <c r="G28" s="12">
        <f t="shared" si="0"/>
        <v>1758792735.548387</v>
      </c>
      <c r="H28" s="11">
        <f t="shared" si="1"/>
        <v>9697300.54838705</v>
      </c>
      <c r="I28" s="12">
        <v>7472217.451612903</v>
      </c>
      <c r="J28" s="12">
        <v>1542928688.548387</v>
      </c>
      <c r="K28" s="12">
        <v>110949978</v>
      </c>
      <c r="L28" s="12">
        <v>4421</v>
      </c>
      <c r="M28" s="12">
        <v>104909648</v>
      </c>
    </row>
    <row r="29" spans="1:13" s="12" customFormat="1" ht="12.75">
      <c r="A29" s="11">
        <v>20</v>
      </c>
      <c r="B29" s="71" t="s">
        <v>27</v>
      </c>
      <c r="C29" s="12">
        <v>22352253</v>
      </c>
      <c r="D29" s="14">
        <v>12.44</v>
      </c>
      <c r="E29" s="14">
        <v>0.11</v>
      </c>
      <c r="F29" s="12">
        <v>436588861</v>
      </c>
      <c r="G29" s="12">
        <f t="shared" si="0"/>
        <v>444575984</v>
      </c>
      <c r="H29" s="11">
        <f t="shared" si="1"/>
        <v>7987123</v>
      </c>
      <c r="I29" s="12">
        <v>703464</v>
      </c>
      <c r="J29" s="12">
        <v>408101881</v>
      </c>
      <c r="K29" s="12">
        <v>6134727</v>
      </c>
      <c r="L29" s="12">
        <v>0</v>
      </c>
      <c r="M29" s="12">
        <v>30339376</v>
      </c>
    </row>
    <row r="30" spans="1:13" s="11" customFormat="1" ht="12.75">
      <c r="A30" s="11">
        <v>21</v>
      </c>
      <c r="B30" s="13" t="s">
        <v>86</v>
      </c>
      <c r="C30" s="12">
        <v>77270245</v>
      </c>
      <c r="D30" s="14">
        <v>15.73</v>
      </c>
      <c r="E30" s="14">
        <v>1.28</v>
      </c>
      <c r="F30" s="12">
        <v>893830702</v>
      </c>
      <c r="G30" s="12">
        <f t="shared" si="0"/>
        <v>901408701.04</v>
      </c>
      <c r="H30" s="11">
        <f t="shared" si="1"/>
        <v>7577999.039999962</v>
      </c>
      <c r="I30" s="12">
        <v>8019154.960000001</v>
      </c>
      <c r="J30" s="12">
        <v>781005947</v>
      </c>
      <c r="K30" s="12">
        <v>39916139</v>
      </c>
      <c r="L30" s="12">
        <v>573606</v>
      </c>
      <c r="M30" s="12">
        <v>79913009.03999999</v>
      </c>
    </row>
    <row r="31" spans="1:13" s="11" customFormat="1" ht="12.75">
      <c r="A31" s="11">
        <v>22</v>
      </c>
      <c r="B31" s="71" t="s">
        <v>33</v>
      </c>
      <c r="C31" s="12">
        <v>79909042</v>
      </c>
      <c r="D31" s="14">
        <v>16.76</v>
      </c>
      <c r="E31" s="14">
        <v>0.28</v>
      </c>
      <c r="F31" s="12">
        <v>1573135773</v>
      </c>
      <c r="G31" s="12">
        <f t="shared" si="0"/>
        <v>1585219150</v>
      </c>
      <c r="H31" s="11">
        <f t="shared" si="1"/>
        <v>12083377</v>
      </c>
      <c r="I31" s="12">
        <v>5696016</v>
      </c>
      <c r="J31" s="12">
        <v>1462457763</v>
      </c>
      <c r="K31" s="12">
        <v>31164478</v>
      </c>
      <c r="L31" s="12">
        <v>0</v>
      </c>
      <c r="M31" s="12">
        <v>91596909</v>
      </c>
    </row>
    <row r="32" spans="1:13" s="12" customFormat="1" ht="12.75">
      <c r="A32" s="11">
        <v>23</v>
      </c>
      <c r="B32" s="71" t="s">
        <v>87</v>
      </c>
      <c r="C32" s="12">
        <v>1930731</v>
      </c>
      <c r="D32" s="14">
        <v>0.43</v>
      </c>
      <c r="E32" s="14">
        <v>0.18</v>
      </c>
      <c r="F32" s="12">
        <v>2521075</v>
      </c>
      <c r="G32" s="12">
        <f t="shared" si="0"/>
        <v>2551396</v>
      </c>
      <c r="H32" s="11">
        <f t="shared" si="1"/>
        <v>30321</v>
      </c>
      <c r="I32" s="12">
        <v>0</v>
      </c>
      <c r="J32" s="12">
        <v>0</v>
      </c>
      <c r="K32" s="12">
        <v>417230</v>
      </c>
      <c r="L32" s="12">
        <v>173114</v>
      </c>
      <c r="M32" s="12">
        <v>1961052</v>
      </c>
    </row>
    <row r="33" spans="1:14" s="11" customFormat="1" ht="12.75">
      <c r="A33" s="11">
        <v>24</v>
      </c>
      <c r="B33" s="71" t="s">
        <v>21</v>
      </c>
      <c r="C33" s="12">
        <v>14898277</v>
      </c>
      <c r="D33" s="14">
        <v>7.31</v>
      </c>
      <c r="E33" s="14">
        <v>0.16</v>
      </c>
      <c r="F33" s="12">
        <v>291977038</v>
      </c>
      <c r="G33" s="12">
        <f t="shared" si="0"/>
        <v>295849821</v>
      </c>
      <c r="H33" s="11">
        <f t="shared" si="1"/>
        <v>3872783</v>
      </c>
      <c r="I33" s="12">
        <v>9848270</v>
      </c>
      <c r="J33" s="12">
        <v>274091015</v>
      </c>
      <c r="K33" s="12">
        <v>2989041</v>
      </c>
      <c r="L33" s="12">
        <v>1823</v>
      </c>
      <c r="M33" s="12">
        <v>18767942</v>
      </c>
      <c r="N33" s="12"/>
    </row>
    <row r="34" spans="1:14" s="11" customFormat="1" ht="12.75">
      <c r="A34" s="11">
        <v>25</v>
      </c>
      <c r="B34" s="71" t="s">
        <v>55</v>
      </c>
      <c r="C34" s="12">
        <v>11926408</v>
      </c>
      <c r="D34" s="14">
        <v>0.67</v>
      </c>
      <c r="E34" s="14">
        <v>0.12</v>
      </c>
      <c r="F34" s="12">
        <v>73184284</v>
      </c>
      <c r="G34" s="12">
        <f t="shared" si="0"/>
        <v>120845196.4</v>
      </c>
      <c r="H34" s="11">
        <f t="shared" si="1"/>
        <v>47660912.400000006</v>
      </c>
      <c r="I34" s="12">
        <v>43626057.6</v>
      </c>
      <c r="J34" s="12">
        <v>0</v>
      </c>
      <c r="K34" s="12">
        <v>61685671.4</v>
      </c>
      <c r="L34" s="12">
        <v>0</v>
      </c>
      <c r="M34" s="12">
        <v>59159525</v>
      </c>
      <c r="N34" s="12"/>
    </row>
    <row r="35" spans="1:13" s="12" customFormat="1" ht="12.75">
      <c r="A35" s="11">
        <v>26</v>
      </c>
      <c r="B35" s="71" t="s">
        <v>73</v>
      </c>
      <c r="C35" s="12">
        <v>41777768</v>
      </c>
      <c r="D35" s="14">
        <v>11.58</v>
      </c>
      <c r="E35" s="14">
        <v>0.31</v>
      </c>
      <c r="F35" s="12">
        <v>748601075</v>
      </c>
      <c r="G35" s="12">
        <f t="shared" si="0"/>
        <v>756169034.6320115</v>
      </c>
      <c r="H35" s="11">
        <f t="shared" si="1"/>
        <v>7567959.632011533</v>
      </c>
      <c r="I35" s="12">
        <v>3864058</v>
      </c>
      <c r="J35" s="12">
        <v>626515213</v>
      </c>
      <c r="K35" s="12">
        <v>81813238</v>
      </c>
      <c r="L35" s="12">
        <v>0</v>
      </c>
      <c r="M35" s="12">
        <v>47840583.63201157</v>
      </c>
    </row>
    <row r="36" spans="1:13" s="12" customFormat="1" ht="12.75">
      <c r="A36" s="61" t="s">
        <v>59</v>
      </c>
      <c r="B36" s="20"/>
      <c r="C36" s="21">
        <f>SUM(C10:C35)</f>
        <v>943687888</v>
      </c>
      <c r="D36" s="22"/>
      <c r="E36" s="22"/>
      <c r="F36" s="21">
        <f aca="true" t="shared" si="2" ref="F36:M36">SUM(F10:F35)</f>
        <v>15938114346</v>
      </c>
      <c r="G36" s="21">
        <f t="shared" si="2"/>
        <v>16385729737.618227</v>
      </c>
      <c r="H36" s="21">
        <f t="shared" si="2"/>
        <v>447615391.61822796</v>
      </c>
      <c r="I36" s="21">
        <f t="shared" si="2"/>
        <v>249950155.0116129</v>
      </c>
      <c r="J36" s="21">
        <f t="shared" si="2"/>
        <v>13681421473.728388</v>
      </c>
      <c r="K36" s="21">
        <f t="shared" si="2"/>
        <v>1331492511.22</v>
      </c>
      <c r="L36" s="21">
        <f t="shared" si="2"/>
        <v>5463570</v>
      </c>
      <c r="M36" s="21">
        <f t="shared" si="2"/>
        <v>1367352182.669841</v>
      </c>
    </row>
    <row r="37" spans="1:13" s="12" customFormat="1" ht="12.75">
      <c r="A37" s="57"/>
      <c r="B37" s="57"/>
      <c r="C37" s="25"/>
      <c r="D37" s="58"/>
      <c r="E37" s="58"/>
      <c r="F37" s="25"/>
      <c r="G37" s="25"/>
      <c r="H37" s="25"/>
      <c r="I37" s="25"/>
      <c r="J37" s="25"/>
      <c r="K37" s="25"/>
      <c r="L37" s="25"/>
      <c r="M37" s="25"/>
    </row>
    <row r="38" spans="1:13" s="12" customFormat="1" ht="12.75">
      <c r="A38" s="26" t="s">
        <v>58</v>
      </c>
      <c r="B38" s="23"/>
      <c r="D38" s="14"/>
      <c r="E38" s="14"/>
      <c r="G38" s="11"/>
      <c r="H38" s="11"/>
      <c r="M38" s="16"/>
    </row>
    <row r="39" spans="1:14" s="11" customFormat="1" ht="12.75">
      <c r="A39" s="11">
        <v>1</v>
      </c>
      <c r="B39" s="13" t="s">
        <v>16</v>
      </c>
      <c r="C39" s="12">
        <v>2574308</v>
      </c>
      <c r="D39" s="14">
        <v>1.64</v>
      </c>
      <c r="E39" s="14">
        <v>0.03</v>
      </c>
      <c r="F39" s="12">
        <v>40515976</v>
      </c>
      <c r="G39" s="11">
        <f>+J39+K39+L39+M39</f>
        <v>50205709</v>
      </c>
      <c r="H39" s="11">
        <f>G39-F39</f>
        <v>9689733</v>
      </c>
      <c r="I39" s="12">
        <v>11707979</v>
      </c>
      <c r="J39" s="12">
        <v>37878653</v>
      </c>
      <c r="K39" s="12">
        <v>63015</v>
      </c>
      <c r="L39" s="12">
        <v>0</v>
      </c>
      <c r="M39" s="12">
        <v>12264041</v>
      </c>
      <c r="N39" s="25"/>
    </row>
    <row r="40" spans="2:14" s="11" customFormat="1" ht="12.75">
      <c r="B40" s="13"/>
      <c r="C40" s="12"/>
      <c r="D40" s="14"/>
      <c r="E40" s="14"/>
      <c r="F40" s="12"/>
      <c r="I40" s="12"/>
      <c r="J40" s="12"/>
      <c r="K40" s="12"/>
      <c r="L40" s="12"/>
      <c r="M40" s="12"/>
      <c r="N40" s="25"/>
    </row>
    <row r="41" spans="1:15" s="12" customFormat="1" ht="12.75">
      <c r="A41" s="61" t="s">
        <v>60</v>
      </c>
      <c r="B41" s="24"/>
      <c r="C41" s="21">
        <f>SUM(C39)</f>
        <v>2574308</v>
      </c>
      <c r="D41" s="22"/>
      <c r="E41" s="22"/>
      <c r="F41" s="21">
        <f aca="true" t="shared" si="3" ref="F41:M41">SUM(F39)</f>
        <v>40515976</v>
      </c>
      <c r="G41" s="21">
        <f t="shared" si="3"/>
        <v>50205709</v>
      </c>
      <c r="H41" s="21">
        <f t="shared" si="3"/>
        <v>9689733</v>
      </c>
      <c r="I41" s="21">
        <f t="shared" si="3"/>
        <v>11707979</v>
      </c>
      <c r="J41" s="21">
        <f t="shared" si="3"/>
        <v>37878653</v>
      </c>
      <c r="K41" s="21">
        <f t="shared" si="3"/>
        <v>63015</v>
      </c>
      <c r="L41" s="21">
        <f t="shared" si="3"/>
        <v>0</v>
      </c>
      <c r="M41" s="21">
        <f t="shared" si="3"/>
        <v>12264041</v>
      </c>
      <c r="N41" s="25"/>
      <c r="O41" s="25"/>
    </row>
    <row r="42" spans="4:14" s="12" customFormat="1" ht="13.5" thickBot="1">
      <c r="D42" s="14"/>
      <c r="E42" s="14"/>
      <c r="I42" s="11"/>
      <c r="J42" s="11"/>
      <c r="K42" s="11"/>
      <c r="M42" s="16"/>
      <c r="N42" s="25"/>
    </row>
    <row r="43" spans="1:13" s="12" customFormat="1" ht="13.5" thickBot="1">
      <c r="A43" s="62" t="s">
        <v>61</v>
      </c>
      <c r="B43" s="63"/>
      <c r="C43" s="64">
        <f>C36+C41</f>
        <v>946262196</v>
      </c>
      <c r="D43" s="65"/>
      <c r="E43" s="65"/>
      <c r="F43" s="64">
        <f aca="true" t="shared" si="4" ref="F43:M43">F36+F41</f>
        <v>15978630322</v>
      </c>
      <c r="G43" s="64">
        <f t="shared" si="4"/>
        <v>16435935446.618227</v>
      </c>
      <c r="H43" s="64">
        <f t="shared" si="4"/>
        <v>457305124.61822796</v>
      </c>
      <c r="I43" s="64">
        <f t="shared" si="4"/>
        <v>261658134.0116129</v>
      </c>
      <c r="J43" s="66">
        <f t="shared" si="4"/>
        <v>13719300126.728388</v>
      </c>
      <c r="K43" s="66">
        <f t="shared" si="4"/>
        <v>1331555526.22</v>
      </c>
      <c r="L43" s="64">
        <f t="shared" si="4"/>
        <v>5463570</v>
      </c>
      <c r="M43" s="64">
        <f t="shared" si="4"/>
        <v>1379616223.669841</v>
      </c>
    </row>
    <row r="44" s="12" customFormat="1" ht="12.75" customHeight="1"/>
    <row r="45" spans="1:13" s="12" customFormat="1" ht="12.75">
      <c r="A45" s="73" t="s">
        <v>74</v>
      </c>
      <c r="B45" s="76" t="s">
        <v>85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s="12" customFormat="1" ht="24.75" customHeight="1">
      <c r="A46" s="74" t="s">
        <v>84</v>
      </c>
      <c r="B46" s="76" t="s">
        <v>89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s="12" customFormat="1" ht="12.75">
      <c r="A47" s="73" t="s">
        <v>88</v>
      </c>
      <c r="B47" s="76" t="s">
        <v>75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5" s="12" customFormat="1" ht="12.75">
      <c r="A48" s="16"/>
      <c r="D48" s="14"/>
      <c r="E48" s="14"/>
    </row>
    <row r="49" spans="1:5" s="12" customFormat="1" ht="12.75">
      <c r="A49" s="16"/>
      <c r="D49" s="14"/>
      <c r="E49" s="14"/>
    </row>
    <row r="50" spans="1:6" s="12" customFormat="1" ht="12.75">
      <c r="A50" s="16"/>
      <c r="D50" s="14"/>
      <c r="E50" s="14"/>
      <c r="F50" s="12" t="s">
        <v>30</v>
      </c>
    </row>
    <row r="51" spans="4:5" s="12" customFormat="1" ht="12.75">
      <c r="D51" s="14"/>
      <c r="E51" s="14"/>
    </row>
    <row r="52" spans="4:5" s="12" customFormat="1" ht="12.75">
      <c r="D52" s="14"/>
      <c r="E52" s="14"/>
    </row>
    <row r="53" spans="4:5" s="12" customFormat="1" ht="12.75">
      <c r="D53" s="14"/>
      <c r="E53" s="14"/>
    </row>
    <row r="54" spans="4:5" s="12" customFormat="1" ht="12.75">
      <c r="D54" s="14"/>
      <c r="E54" s="14"/>
    </row>
    <row r="55" spans="4:5" s="12" customFormat="1" ht="12.75">
      <c r="D55" s="14"/>
      <c r="E55" s="14"/>
    </row>
    <row r="56" spans="4:5" s="12" customFormat="1" ht="12.75">
      <c r="D56" s="14"/>
      <c r="E56" s="14"/>
    </row>
    <row r="57" spans="4:5" s="12" customFormat="1" ht="12.75">
      <c r="D57" s="14"/>
      <c r="E57" s="14"/>
    </row>
    <row r="58" spans="4:5" s="12" customFormat="1" ht="12.75">
      <c r="D58" s="14"/>
      <c r="E58" s="14"/>
    </row>
    <row r="59" spans="4:5" s="12" customFormat="1" ht="12.75">
      <c r="D59" s="14"/>
      <c r="E59" s="14"/>
    </row>
    <row r="60" spans="4:5" s="12" customFormat="1" ht="12.75">
      <c r="D60" s="14"/>
      <c r="E60" s="14"/>
    </row>
    <row r="61" spans="4:5" s="12" customFormat="1" ht="12.75">
      <c r="D61" s="14"/>
      <c r="E61" s="14"/>
    </row>
    <row r="62" spans="4:5" s="12" customFormat="1" ht="12.75">
      <c r="D62" s="14"/>
      <c r="E62" s="14"/>
    </row>
    <row r="63" spans="4:5" s="12" customFormat="1" ht="12.75">
      <c r="D63" s="14"/>
      <c r="E63" s="14"/>
    </row>
    <row r="64" spans="4:5" s="12" customFormat="1" ht="12.75">
      <c r="D64" s="14"/>
      <c r="E64" s="14"/>
    </row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</sheetData>
  <mergeCells count="4">
    <mergeCell ref="D5:E5"/>
    <mergeCell ref="B45:M45"/>
    <mergeCell ref="B46:M46"/>
    <mergeCell ref="B47:M47"/>
  </mergeCells>
  <printOptions/>
  <pageMargins left="0.7" right="0.3937007874015748" top="0.5905511811023623" bottom="0.1968503937007874" header="0.1968503937007874" footer="0"/>
  <pageSetup fitToHeight="1" fitToWidth="1" horizontalDpi="300" verticalDpi="300" orientation="landscape" paperSize="9" scale="69" r:id="rId1"/>
  <ignoredErrors>
    <ignoredError sqref="A45:A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6"/>
  <sheetViews>
    <sheetView zoomScale="90" zoomScaleNormal="90" workbookViewId="0" topLeftCell="A1">
      <selection activeCell="B10" sqref="B10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54"/>
      <c r="L1" s="30"/>
      <c r="M1" s="30"/>
    </row>
    <row r="2" spans="1:13" ht="12.75">
      <c r="A2" s="26" t="s">
        <v>37</v>
      </c>
      <c r="B2" s="56"/>
      <c r="C2" s="34"/>
      <c r="D2" s="34"/>
      <c r="E2" s="34"/>
      <c r="F2" s="34"/>
      <c r="G2" s="34"/>
      <c r="H2" s="34"/>
      <c r="I2" s="34"/>
      <c r="J2" s="34"/>
      <c r="K2" s="34"/>
      <c r="L2" s="30"/>
      <c r="M2" s="30"/>
    </row>
    <row r="3" spans="1:13" ht="12.75">
      <c r="A3" s="8" t="s">
        <v>76</v>
      </c>
      <c r="B3" s="28"/>
      <c r="C3" s="27"/>
      <c r="D3" s="27"/>
      <c r="E3" s="1"/>
      <c r="F3" s="34"/>
      <c r="G3" s="34"/>
      <c r="H3" s="34"/>
      <c r="I3" s="34"/>
      <c r="J3" s="34"/>
      <c r="K3" s="34"/>
      <c r="L3" s="30"/>
      <c r="M3" s="30"/>
    </row>
    <row r="4" spans="1:13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0"/>
      <c r="M4" s="30"/>
    </row>
    <row r="5" spans="1:13" ht="12.75">
      <c r="A5" s="55" t="s">
        <v>38</v>
      </c>
      <c r="B5" s="29"/>
      <c r="C5" s="55"/>
      <c r="D5" s="29"/>
      <c r="E5" s="34"/>
      <c r="F5" s="34"/>
      <c r="G5" s="34"/>
      <c r="H5" s="34"/>
      <c r="I5" s="34"/>
      <c r="J5" s="34"/>
      <c r="K5" s="34"/>
      <c r="L5" s="30"/>
      <c r="M5" s="30"/>
    </row>
    <row r="6" spans="1:13" ht="12.75">
      <c r="A6" s="7" t="s">
        <v>1</v>
      </c>
      <c r="B6" s="35"/>
      <c r="C6" s="35"/>
      <c r="D6" s="77" t="s">
        <v>15</v>
      </c>
      <c r="E6" s="75"/>
      <c r="F6" s="36" t="s">
        <v>39</v>
      </c>
      <c r="G6" s="36" t="s">
        <v>6</v>
      </c>
      <c r="H6" s="37" t="s">
        <v>40</v>
      </c>
      <c r="I6" s="36" t="s">
        <v>39</v>
      </c>
      <c r="J6" s="36" t="s">
        <v>6</v>
      </c>
      <c r="K6" s="37" t="s">
        <v>40</v>
      </c>
      <c r="L6" s="31"/>
      <c r="M6" s="30"/>
    </row>
    <row r="7" spans="1:13" ht="12.75">
      <c r="A7" s="29"/>
      <c r="B7" s="29"/>
      <c r="C7" s="29"/>
      <c r="D7" s="67" t="s">
        <v>8</v>
      </c>
      <c r="E7" s="67" t="s">
        <v>9</v>
      </c>
      <c r="F7" s="38" t="s">
        <v>63</v>
      </c>
      <c r="G7" s="38" t="s">
        <v>41</v>
      </c>
      <c r="H7" s="38" t="s">
        <v>62</v>
      </c>
      <c r="I7" s="38" t="s">
        <v>64</v>
      </c>
      <c r="J7" s="38" t="s">
        <v>41</v>
      </c>
      <c r="K7" s="38" t="s">
        <v>62</v>
      </c>
      <c r="L7" s="30"/>
      <c r="M7" s="30"/>
    </row>
    <row r="8" spans="1:13" ht="12.75">
      <c r="A8" s="39"/>
      <c r="B8" s="39"/>
      <c r="C8" s="39"/>
      <c r="D8" s="39"/>
      <c r="E8" s="39"/>
      <c r="F8" s="40" t="s">
        <v>71</v>
      </c>
      <c r="G8" s="40" t="s">
        <v>69</v>
      </c>
      <c r="H8" s="40" t="s">
        <v>70</v>
      </c>
      <c r="I8" s="40" t="s">
        <v>2</v>
      </c>
      <c r="J8" s="41" t="s">
        <v>42</v>
      </c>
      <c r="K8" s="41" t="s">
        <v>42</v>
      </c>
      <c r="L8" s="30"/>
      <c r="M8" s="30"/>
    </row>
    <row r="9" spans="1:13" ht="12.75">
      <c r="A9" s="29"/>
      <c r="B9" s="29"/>
      <c r="C9" s="29"/>
      <c r="D9" s="42"/>
      <c r="E9" s="42"/>
      <c r="F9" s="43"/>
      <c r="G9" s="43"/>
      <c r="H9" s="43"/>
      <c r="I9" s="43"/>
      <c r="J9" s="44"/>
      <c r="K9" s="44"/>
      <c r="L9" s="30"/>
      <c r="M9" s="30"/>
    </row>
    <row r="10" spans="1:13" ht="12.75">
      <c r="A10" s="60">
        <v>1</v>
      </c>
      <c r="B10" s="55" t="s">
        <v>52</v>
      </c>
      <c r="C10" s="29"/>
      <c r="D10" s="45">
        <v>1.08</v>
      </c>
      <c r="E10" s="46">
        <v>0.01</v>
      </c>
      <c r="F10" s="47">
        <v>77280493</v>
      </c>
      <c r="G10" s="47">
        <v>77280493</v>
      </c>
      <c r="H10" s="72">
        <f>G10-F10</f>
        <v>0</v>
      </c>
      <c r="I10" s="47">
        <v>72225303</v>
      </c>
      <c r="J10" s="47">
        <v>72790826</v>
      </c>
      <c r="K10" s="72">
        <f>J10-I10</f>
        <v>565523</v>
      </c>
      <c r="L10" s="30"/>
      <c r="M10" s="30"/>
    </row>
    <row r="11" spans="1:13" ht="12.75">
      <c r="A11" s="60">
        <v>2</v>
      </c>
      <c r="B11" s="59" t="s">
        <v>53</v>
      </c>
      <c r="C11" s="29"/>
      <c r="D11" s="45">
        <v>0.46</v>
      </c>
      <c r="E11" s="45">
        <v>0.01</v>
      </c>
      <c r="F11" s="47">
        <v>22649095</v>
      </c>
      <c r="G11" s="47">
        <v>22649095</v>
      </c>
      <c r="H11" s="72">
        <f>G11-F11</f>
        <v>0</v>
      </c>
      <c r="I11" s="47">
        <v>50045297</v>
      </c>
      <c r="J11" s="47">
        <v>50324031</v>
      </c>
      <c r="K11" s="72">
        <f>J11-I11</f>
        <v>278734</v>
      </c>
      <c r="L11" s="30"/>
      <c r="M11" s="30"/>
    </row>
    <row r="12" spans="1:13" ht="12.75">
      <c r="A12" s="29"/>
      <c r="B12" s="29"/>
      <c r="C12" s="29"/>
      <c r="D12" s="42"/>
      <c r="E12" s="42"/>
      <c r="F12" s="47"/>
      <c r="G12" s="47"/>
      <c r="H12" s="47"/>
      <c r="I12" s="47"/>
      <c r="J12" s="47"/>
      <c r="K12" s="47"/>
      <c r="L12" s="30"/>
      <c r="M12" s="30"/>
    </row>
    <row r="13" spans="1:13" s="29" customFormat="1" ht="12.75">
      <c r="A13" s="34"/>
      <c r="B13" s="34"/>
      <c r="C13" s="34"/>
      <c r="D13" s="48"/>
      <c r="E13" s="48"/>
      <c r="F13" s="49"/>
      <c r="G13" s="49"/>
      <c r="H13" s="49"/>
      <c r="I13" s="49"/>
      <c r="J13" s="49"/>
      <c r="K13" s="49"/>
      <c r="L13" s="30"/>
      <c r="M13" s="32"/>
    </row>
    <row r="14" spans="1:13" s="29" customFormat="1" ht="12.75">
      <c r="A14" s="55" t="s">
        <v>43</v>
      </c>
      <c r="C14" s="55"/>
      <c r="D14" s="55"/>
      <c r="F14" s="55"/>
      <c r="G14" s="49"/>
      <c r="H14" s="49"/>
      <c r="I14" s="49"/>
      <c r="J14" s="49"/>
      <c r="K14" s="49"/>
      <c r="L14" s="30"/>
      <c r="M14" s="32"/>
    </row>
    <row r="15" spans="1:13" s="29" customFormat="1" ht="12.75">
      <c r="A15" s="7" t="s">
        <v>1</v>
      </c>
      <c r="B15" s="35"/>
      <c r="C15" s="35"/>
      <c r="D15" s="77" t="s">
        <v>15</v>
      </c>
      <c r="E15" s="75"/>
      <c r="F15" s="50" t="s">
        <v>44</v>
      </c>
      <c r="G15" s="50" t="s">
        <v>44</v>
      </c>
      <c r="H15" s="9" t="s">
        <v>45</v>
      </c>
      <c r="I15" s="9" t="s">
        <v>46</v>
      </c>
      <c r="J15" s="47"/>
      <c r="K15" s="47"/>
      <c r="L15" s="30"/>
      <c r="M15" s="32"/>
    </row>
    <row r="16" spans="4:13" s="29" customFormat="1" ht="10.5">
      <c r="D16" s="67" t="s">
        <v>8</v>
      </c>
      <c r="E16" s="67" t="s">
        <v>9</v>
      </c>
      <c r="F16" s="44" t="s">
        <v>67</v>
      </c>
      <c r="G16" s="44" t="s">
        <v>67</v>
      </c>
      <c r="H16" s="43" t="s">
        <v>47</v>
      </c>
      <c r="I16" s="43" t="s">
        <v>62</v>
      </c>
      <c r="J16" s="47"/>
      <c r="K16" s="47"/>
      <c r="L16" s="32"/>
      <c r="M16" s="32"/>
    </row>
    <row r="17" spans="1:13" ht="12.75">
      <c r="A17" s="29"/>
      <c r="B17" s="29"/>
      <c r="C17" s="29"/>
      <c r="D17" s="42"/>
      <c r="E17" s="42"/>
      <c r="F17" s="44" t="s">
        <v>65</v>
      </c>
      <c r="G17" s="43" t="s">
        <v>48</v>
      </c>
      <c r="H17" s="44" t="s">
        <v>68</v>
      </c>
      <c r="I17" s="43" t="s">
        <v>66</v>
      </c>
      <c r="J17" s="47"/>
      <c r="K17" s="47"/>
      <c r="L17" s="32"/>
      <c r="M17" s="30"/>
    </row>
    <row r="18" spans="1:13" s="29" customFormat="1" ht="10.5">
      <c r="A18" s="39"/>
      <c r="B18" s="39"/>
      <c r="C18" s="39"/>
      <c r="D18" s="51"/>
      <c r="E18" s="51"/>
      <c r="F18" s="52" t="s">
        <v>49</v>
      </c>
      <c r="G18" s="52" t="s">
        <v>50</v>
      </c>
      <c r="H18" s="52" t="s">
        <v>51</v>
      </c>
      <c r="I18" s="52" t="s">
        <v>51</v>
      </c>
      <c r="J18" s="47"/>
      <c r="K18" s="47"/>
      <c r="L18" s="32"/>
      <c r="M18" s="32"/>
    </row>
    <row r="19" spans="1:13" ht="12.75">
      <c r="A19" s="29"/>
      <c r="B19" s="29"/>
      <c r="C19" s="34"/>
      <c r="D19" s="48"/>
      <c r="E19" s="48"/>
      <c r="F19" s="49"/>
      <c r="G19" s="49"/>
      <c r="H19" s="49"/>
      <c r="I19" s="49"/>
      <c r="J19" s="49"/>
      <c r="K19" s="49"/>
      <c r="L19" s="32"/>
      <c r="M19" s="30"/>
    </row>
    <row r="20" spans="1:13" ht="12.75">
      <c r="A20" s="60">
        <v>3</v>
      </c>
      <c r="B20" s="29" t="s">
        <v>54</v>
      </c>
      <c r="C20" s="29"/>
      <c r="D20" s="45">
        <v>1.09</v>
      </c>
      <c r="E20" s="45">
        <v>0.01</v>
      </c>
      <c r="F20" s="47">
        <v>66006758</v>
      </c>
      <c r="G20" s="47">
        <v>68422501</v>
      </c>
      <c r="H20" s="47">
        <v>134967636</v>
      </c>
      <c r="I20" s="72">
        <f>+H20-G20-F20</f>
        <v>538377</v>
      </c>
      <c r="J20" s="47"/>
      <c r="K20" s="47"/>
      <c r="L20" s="30"/>
      <c r="M20" s="30"/>
    </row>
    <row r="21" spans="1:13" ht="12.75">
      <c r="A21" s="29"/>
      <c r="B21" s="34"/>
      <c r="C21" s="34"/>
      <c r="D21" s="48"/>
      <c r="E21" s="48"/>
      <c r="F21" s="49"/>
      <c r="G21" s="49"/>
      <c r="H21" s="49"/>
      <c r="I21" s="47"/>
      <c r="J21" s="49"/>
      <c r="K21" s="49"/>
      <c r="L21" s="32"/>
      <c r="M21" s="30"/>
    </row>
    <row r="22" spans="1:13" ht="12.75">
      <c r="A22" s="34"/>
      <c r="B22" s="34"/>
      <c r="C22" s="34"/>
      <c r="D22" s="48"/>
      <c r="E22" s="48"/>
      <c r="F22" s="49"/>
      <c r="G22" s="49"/>
      <c r="H22" s="49"/>
      <c r="I22" s="49"/>
      <c r="J22" s="49"/>
      <c r="K22" s="49"/>
      <c r="L22" s="30"/>
      <c r="M22" s="30"/>
    </row>
    <row r="23" spans="1:13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30"/>
      <c r="M23" s="30"/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0"/>
      <c r="M25" s="30"/>
    </row>
    <row r="26" spans="1:13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2009-04-01T17:31:51Z</cp:lastPrinted>
  <dcterms:created xsi:type="dcterms:W3CDTF">1998-12-29T20:15:03Z</dcterms:created>
  <dcterms:modified xsi:type="dcterms:W3CDTF">2009-04-01T21:33:49Z</dcterms:modified>
  <cp:category/>
  <cp:version/>
  <cp:contentType/>
  <cp:contentStatus/>
</cp:coreProperties>
</file>