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778'!$C$25:$C$28</definedName>
    <definedName name="\b" localSheetId="2">'C RESERVAS 967'!$A$48:$B$56</definedName>
    <definedName name="\g" localSheetId="1">'B RESERVAS 778'!$B$25</definedName>
    <definedName name="\g" localSheetId="2">'C RESERVAS 967'!$D$48</definedName>
    <definedName name="\i" localSheetId="1">'B RESERVAS 778'!$D$25</definedName>
    <definedName name="\i" localSheetId="2">'C RESERVAS 967'!$E$48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778'!$A$3:$F$18</definedName>
    <definedName name="A_impresión_IM" localSheetId="2">'C RESERVAS 967'!$A$3:$M$45</definedName>
    <definedName name="_xlnm.Print_Area" localSheetId="0">'A RESERVAS 528'!$A$1:$I$52</definedName>
    <definedName name="_xlnm.Print_Area" localSheetId="1">'B RESERVAS 778'!$B$1:$F$19</definedName>
    <definedName name="_xlnm.Print_Area" localSheetId="2">'C RESERVAS 967'!$A$1:$L$48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967'!$O$44</definedName>
  </definedNames>
  <calcPr fullCalcOnLoad="1"/>
</workbook>
</file>

<file path=xl/sharedStrings.xml><?xml version="1.0" encoding="utf-8"?>
<sst xmlns="http://schemas.openxmlformats.org/spreadsheetml/2006/main" count="125" uniqueCount="66">
  <si>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</si>
  <si>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</si>
  <si>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</si>
  <si>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</si>
  <si>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</si>
  <si>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</si>
  <si>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</si>
  <si>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</si>
  <si>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</si>
  <si>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</si>
  <si>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</si>
  <si>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</si>
  <si>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</si>
  <si>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</si>
  <si>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</si>
  <si>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</si>
  <si>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</si>
  <si>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</si>
  <si>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</si>
  <si>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</si>
  <si>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</si>
  <si>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</si>
  <si>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</si>
  <si>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</si>
  <si>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</si>
  <si>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</si>
  <si>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</si>
  <si>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</si>
  <si>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</si>
  <si>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</si>
  <si>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</si>
  <si>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</si>
  <si>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</si>
  <si>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</si>
  <si>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</si>
  <si>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</si>
  <si>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</si>
  <si>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</si>
  <si>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</si>
  <si>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</si>
  <si>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</si>
  <si>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</si>
  <si>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</si>
  <si>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</si>
  <si>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</si>
  <si>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</si>
  <si>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 xml:space="preserve">  </t>
  </si>
  <si>
    <t>Metlife</t>
  </si>
  <si>
    <t>Security</t>
  </si>
  <si>
    <t>Bci</t>
  </si>
  <si>
    <t>BBVA</t>
  </si>
  <si>
    <t>Penta</t>
  </si>
  <si>
    <t>Bice (1)</t>
  </si>
  <si>
    <t xml:space="preserve">        de Compañía de Seguros de Vida La Construcción S. A., produciéndose, en consecuencia, la disolución de </t>
  </si>
  <si>
    <t xml:space="preserve">        esta última.</t>
  </si>
  <si>
    <t>Bice  (1)</t>
  </si>
  <si>
    <t>Liquidados y en proceso</t>
  </si>
  <si>
    <t xml:space="preserve">        S. A., produciéndose, en consecuencia, la disolución de esta última.</t>
  </si>
  <si>
    <t xml:space="preserve">     (al 31 de diciembre de 2005, montos expresados en U.F.)</t>
  </si>
  <si>
    <t>U.F. al 31.12.2005 $</t>
  </si>
  <si>
    <t>Sobrevivencia</t>
  </si>
  <si>
    <t xml:space="preserve">(1)   Bice Vida Compañía de Seguros S. A. comunica que el 10 de agosto de 2005, adquiere el total de acciones </t>
  </si>
  <si>
    <t>(1)   Bice Vida Compañía de Seguros S. A. comunica que el 10 de agosto de 2005, adquiere el total de acciones de Compañía de Seguros de Vida La Construcción</t>
  </si>
  <si>
    <t>Cruz del Sur</t>
  </si>
  <si>
    <t>Interamericana</t>
  </si>
  <si>
    <t>Vida Corp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</si>
</sst>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60">
    <xf numFmtId="184" fontId="0" fillId="0" borderId="0" xfId="0" applyAlignment="1">
      <alignment/>
    </xf>
    <xf numFmtId="37" fontId="5" fillId="0" borderId="0" xfId="22" applyFont="1" applyAlignment="1" quotePrefix="1">
      <alignment horizontal="left"/>
      <protection/>
    </xf>
    <xf numFmtId="37" fontId="6" fillId="0" borderId="0" xfId="22" applyFont="1">
      <alignment/>
      <protection/>
    </xf>
    <xf numFmtId="37" fontId="6" fillId="0" borderId="0" xfId="22" applyFont="1" applyAlignment="1" quotePrefix="1">
      <alignment horizontal="left"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22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22" applyNumberFormat="1" applyFont="1" applyBorder="1" applyProtection="1">
      <alignment/>
      <protection locked="0"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2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6" customWidth="1"/>
    <col min="2" max="2" width="19.625" style="56" customWidth="1"/>
    <col min="3" max="3" width="14.125" style="56" customWidth="1"/>
    <col min="4" max="4" width="8.125" style="56" customWidth="1"/>
    <col min="5" max="5" width="11.00390625" style="56" customWidth="1"/>
    <col min="6" max="6" width="2.875" style="56" customWidth="1"/>
    <col min="7" max="7" width="8.375" style="56" customWidth="1"/>
    <col min="8" max="8" width="10.50390625" style="56" customWidth="1"/>
    <col min="9" max="9" width="3.625" style="56" customWidth="1"/>
    <col min="10" max="10" width="12.875" style="56" customWidth="1"/>
    <col min="11" max="11" width="8.75390625" style="56" customWidth="1"/>
    <col min="12" max="16384" width="7.00390625" style="56" customWidth="1"/>
  </cols>
  <sheetData>
    <row r="1" spans="1:2" ht="12.75">
      <c r="A1" s="56" t="s">
        <v>46</v>
      </c>
      <c r="B1" s="57"/>
    </row>
    <row r="2" ht="12.75">
      <c r="B2" s="114"/>
    </row>
    <row r="3" spans="2:9" ht="12.75">
      <c r="B3" s="58" t="s">
        <v>0</v>
      </c>
      <c r="I3" s="121"/>
    </row>
    <row r="4" spans="2:15" ht="12.75">
      <c r="B4" s="51" t="s">
        <v>58</v>
      </c>
      <c r="I4" s="121"/>
      <c r="L4" s="92"/>
      <c r="M4" s="93"/>
      <c r="N4" s="92"/>
      <c r="O4" s="92"/>
    </row>
    <row r="5" spans="2:15" ht="12.75">
      <c r="B5" s="60"/>
      <c r="C5" s="61"/>
      <c r="D5" s="61"/>
      <c r="E5" s="61"/>
      <c r="F5" s="61"/>
      <c r="G5" s="61"/>
      <c r="H5" s="62"/>
      <c r="L5" s="92"/>
      <c r="M5" s="93"/>
      <c r="N5" s="92"/>
      <c r="O5" s="92"/>
    </row>
    <row r="6" spans="2:14" ht="12.75">
      <c r="B6" s="66" t="s">
        <v>1</v>
      </c>
      <c r="C6" s="67" t="s">
        <v>2</v>
      </c>
      <c r="D6" s="157" t="s">
        <v>38</v>
      </c>
      <c r="E6" s="157"/>
      <c r="F6" s="111"/>
      <c r="G6" s="155" t="s">
        <v>60</v>
      </c>
      <c r="H6" s="156"/>
      <c r="I6" s="59"/>
      <c r="L6" s="92"/>
      <c r="M6" s="93"/>
      <c r="N6" s="93"/>
    </row>
    <row r="7" spans="1:14" ht="12.75">
      <c r="A7" s="59"/>
      <c r="B7" s="64"/>
      <c r="C7" s="65"/>
      <c r="D7" s="70" t="s">
        <v>3</v>
      </c>
      <c r="E7" s="94" t="s">
        <v>27</v>
      </c>
      <c r="F7" s="94"/>
      <c r="G7" s="70" t="s">
        <v>3</v>
      </c>
      <c r="H7" s="95" t="s">
        <v>27</v>
      </c>
      <c r="I7" s="59"/>
      <c r="L7" s="92"/>
      <c r="M7" s="93"/>
      <c r="N7" s="93"/>
    </row>
    <row r="8" spans="1:14" ht="12.75">
      <c r="A8" s="59"/>
      <c r="B8" s="71"/>
      <c r="C8" s="72"/>
      <c r="D8" s="72"/>
      <c r="E8" s="72"/>
      <c r="F8" s="72"/>
      <c r="G8" s="72"/>
      <c r="H8" s="73"/>
      <c r="I8" s="63"/>
      <c r="L8" s="92"/>
      <c r="M8" s="93"/>
      <c r="N8" s="93"/>
    </row>
    <row r="9" spans="1:14" ht="12.75">
      <c r="A9" s="59"/>
      <c r="B9" s="78" t="s">
        <v>52</v>
      </c>
      <c r="C9" s="75" t="s">
        <v>12</v>
      </c>
      <c r="D9" s="112">
        <v>631</v>
      </c>
      <c r="E9" s="112">
        <v>758773</v>
      </c>
      <c r="F9" s="112"/>
      <c r="G9" s="112">
        <v>326</v>
      </c>
      <c r="H9" s="113">
        <v>223640</v>
      </c>
      <c r="I9" s="59"/>
      <c r="J9" s="119"/>
      <c r="K9" s="119"/>
      <c r="L9" s="93"/>
      <c r="M9" s="93"/>
      <c r="N9" s="93"/>
    </row>
    <row r="10" spans="1:14" ht="12.75">
      <c r="A10" s="59"/>
      <c r="B10" s="83"/>
      <c r="C10" s="84"/>
      <c r="D10" s="84"/>
      <c r="E10" s="84"/>
      <c r="F10" s="84"/>
      <c r="G10" s="84"/>
      <c r="H10" s="148"/>
      <c r="I10" s="63"/>
      <c r="L10" s="92"/>
      <c r="M10" s="93"/>
      <c r="N10" s="93"/>
    </row>
    <row r="11" spans="1:14" ht="12.75">
      <c r="A11" s="59"/>
      <c r="B11" s="78" t="s">
        <v>7</v>
      </c>
      <c r="C11" s="75" t="s">
        <v>8</v>
      </c>
      <c r="D11" s="112">
        <v>159</v>
      </c>
      <c r="E11" s="112">
        <v>137347</v>
      </c>
      <c r="F11" s="150"/>
      <c r="G11" s="112">
        <v>133</v>
      </c>
      <c r="H11" s="113">
        <v>64944</v>
      </c>
      <c r="I11" s="59"/>
      <c r="J11" s="119"/>
      <c r="K11" s="119"/>
      <c r="L11" s="92"/>
      <c r="M11" s="93"/>
      <c r="N11" s="93"/>
    </row>
    <row r="12" spans="1:14" ht="12.75">
      <c r="A12" s="59"/>
      <c r="B12" s="81"/>
      <c r="C12" s="82"/>
      <c r="D12" s="79"/>
      <c r="E12" s="79"/>
      <c r="F12" s="79"/>
      <c r="G12" s="79"/>
      <c r="H12" s="80"/>
      <c r="I12" s="59"/>
      <c r="J12" s="119"/>
      <c r="K12" s="119"/>
      <c r="L12" s="92"/>
      <c r="M12" s="93"/>
      <c r="N12" s="93"/>
    </row>
    <row r="13" spans="1:14" ht="12.75">
      <c r="A13" s="59"/>
      <c r="B13" s="78" t="s">
        <v>9</v>
      </c>
      <c r="C13" s="116" t="s">
        <v>4</v>
      </c>
      <c r="D13" s="87">
        <f>SUM(D14:D16)</f>
        <v>3611</v>
      </c>
      <c r="E13" s="87">
        <f>SUM(E14:E16)</f>
        <v>3807821</v>
      </c>
      <c r="F13" s="87"/>
      <c r="G13" s="87">
        <f>SUM(G14:G16)</f>
        <v>2795</v>
      </c>
      <c r="H13" s="88">
        <f>SUM(H14:H16)</f>
        <v>1661697</v>
      </c>
      <c r="I13" s="59"/>
      <c r="J13" s="119"/>
      <c r="K13" s="119"/>
      <c r="L13" s="92"/>
      <c r="M13" s="145"/>
      <c r="N13" s="93"/>
    </row>
    <row r="14" spans="1:14" ht="12.75">
      <c r="A14" s="59"/>
      <c r="B14" s="78"/>
      <c r="C14" s="75" t="s">
        <v>10</v>
      </c>
      <c r="D14" s="79">
        <v>361</v>
      </c>
      <c r="E14" s="79">
        <v>335871</v>
      </c>
      <c r="F14" s="79"/>
      <c r="G14" s="79">
        <v>334</v>
      </c>
      <c r="H14" s="80">
        <v>169049</v>
      </c>
      <c r="I14" s="59"/>
      <c r="J14" s="119"/>
      <c r="K14" s="119"/>
      <c r="L14" s="92"/>
      <c r="M14" s="93"/>
      <c r="N14" s="93"/>
    </row>
    <row r="15" spans="1:14" ht="12.75">
      <c r="A15" s="59"/>
      <c r="B15" s="81"/>
      <c r="C15" s="75" t="s">
        <v>11</v>
      </c>
      <c r="D15" s="76">
        <v>3113</v>
      </c>
      <c r="E15" s="76">
        <v>3368235</v>
      </c>
      <c r="F15" s="76"/>
      <c r="G15" s="76">
        <v>2353</v>
      </c>
      <c r="H15" s="77">
        <v>1443524</v>
      </c>
      <c r="I15" s="59"/>
      <c r="J15" s="119"/>
      <c r="K15" s="119"/>
      <c r="L15" s="93"/>
      <c r="M15" s="93"/>
      <c r="N15" s="93"/>
    </row>
    <row r="16" spans="1:14" ht="12.75">
      <c r="A16" s="59"/>
      <c r="B16" s="81"/>
      <c r="C16" s="75" t="s">
        <v>6</v>
      </c>
      <c r="D16" s="79">
        <v>137</v>
      </c>
      <c r="E16" s="79">
        <v>103715</v>
      </c>
      <c r="F16" s="79"/>
      <c r="G16" s="79">
        <v>108</v>
      </c>
      <c r="H16" s="80">
        <v>49124</v>
      </c>
      <c r="I16" s="59"/>
      <c r="J16" s="119"/>
      <c r="K16" s="119"/>
      <c r="M16" s="93"/>
      <c r="N16" s="93"/>
    </row>
    <row r="17" spans="1:14" ht="12.75">
      <c r="A17" s="59"/>
      <c r="B17" s="81"/>
      <c r="C17" s="82"/>
      <c r="D17" s="76"/>
      <c r="E17" s="76"/>
      <c r="F17" s="76"/>
      <c r="G17" s="76"/>
      <c r="H17" s="77"/>
      <c r="I17" s="59"/>
      <c r="J17" s="119"/>
      <c r="K17" s="119"/>
      <c r="L17" s="93"/>
      <c r="M17" s="93"/>
      <c r="N17" s="93"/>
    </row>
    <row r="18" spans="1:14" ht="12.75">
      <c r="A18" s="59"/>
      <c r="B18" s="74" t="s">
        <v>63</v>
      </c>
      <c r="C18" s="75" t="s">
        <v>43</v>
      </c>
      <c r="D18" s="139">
        <v>968</v>
      </c>
      <c r="E18" s="139">
        <v>1135470</v>
      </c>
      <c r="F18" s="139"/>
      <c r="G18" s="139">
        <v>606</v>
      </c>
      <c r="H18" s="140">
        <v>369656</v>
      </c>
      <c r="I18" s="59"/>
      <c r="J18" s="119"/>
      <c r="K18" s="119"/>
      <c r="L18" s="141"/>
      <c r="M18" s="93"/>
      <c r="N18" s="93"/>
    </row>
    <row r="19" spans="1:14" ht="12.75">
      <c r="A19" s="59"/>
      <c r="B19" s="78"/>
      <c r="C19" s="75"/>
      <c r="D19" s="76"/>
      <c r="E19" s="76"/>
      <c r="F19" s="76"/>
      <c r="G19" s="76"/>
      <c r="H19" s="77"/>
      <c r="I19" s="59"/>
      <c r="J19" s="119"/>
      <c r="K19" s="119"/>
      <c r="L19" s="93"/>
      <c r="M19" s="93"/>
      <c r="N19" s="93"/>
    </row>
    <row r="20" spans="1:11" ht="12.75">
      <c r="A20" s="59"/>
      <c r="B20" s="78" t="s">
        <v>13</v>
      </c>
      <c r="C20" s="116" t="s">
        <v>4</v>
      </c>
      <c r="D20" s="87">
        <f>SUM(D21:D26)</f>
        <v>644</v>
      </c>
      <c r="E20" s="87">
        <f>SUM(E21:E26)</f>
        <v>759834</v>
      </c>
      <c r="F20" s="87"/>
      <c r="G20" s="87">
        <f>SUM(G21:G26)</f>
        <v>464</v>
      </c>
      <c r="H20" s="88">
        <f>SUM(H21:H26)</f>
        <v>356080</v>
      </c>
      <c r="I20" s="59"/>
      <c r="J20" s="119"/>
      <c r="K20" s="119"/>
    </row>
    <row r="21" spans="1:11" ht="12.75">
      <c r="A21" s="59"/>
      <c r="B21" s="81"/>
      <c r="C21" s="75" t="s">
        <v>14</v>
      </c>
      <c r="D21" s="76">
        <v>68</v>
      </c>
      <c r="E21" s="76">
        <v>43921</v>
      </c>
      <c r="F21" s="76"/>
      <c r="G21" s="76">
        <v>48</v>
      </c>
      <c r="H21" s="77">
        <v>21129</v>
      </c>
      <c r="I21" s="59"/>
      <c r="J21" s="119"/>
      <c r="K21" s="122"/>
    </row>
    <row r="22" spans="1:11" ht="12.75">
      <c r="A22" s="59"/>
      <c r="B22" s="81"/>
      <c r="C22" s="75" t="s">
        <v>15</v>
      </c>
      <c r="D22" s="76">
        <v>113</v>
      </c>
      <c r="E22" s="76">
        <v>257059</v>
      </c>
      <c r="F22" s="76"/>
      <c r="G22" s="76">
        <v>70</v>
      </c>
      <c r="H22" s="77">
        <v>125340</v>
      </c>
      <c r="I22" s="59"/>
      <c r="J22" s="119"/>
      <c r="K22" s="122"/>
    </row>
    <row r="23" spans="1:11" ht="12.75">
      <c r="A23" s="59"/>
      <c r="B23" s="81"/>
      <c r="C23" s="75" t="s">
        <v>16</v>
      </c>
      <c r="D23" s="76">
        <v>217</v>
      </c>
      <c r="E23" s="76">
        <v>179562</v>
      </c>
      <c r="F23" s="76"/>
      <c r="G23" s="76">
        <v>137</v>
      </c>
      <c r="H23" s="77">
        <v>66368</v>
      </c>
      <c r="I23" s="59"/>
      <c r="J23" s="119"/>
      <c r="K23" s="122"/>
    </row>
    <row r="24" spans="1:11" ht="12.75">
      <c r="A24" s="59"/>
      <c r="B24" s="81"/>
      <c r="C24" s="75" t="s">
        <v>17</v>
      </c>
      <c r="D24" s="76">
        <v>16</v>
      </c>
      <c r="E24" s="76">
        <v>20307</v>
      </c>
      <c r="F24" s="76"/>
      <c r="G24" s="76">
        <v>31</v>
      </c>
      <c r="H24" s="77">
        <v>16965</v>
      </c>
      <c r="I24" s="59"/>
      <c r="J24" s="119"/>
      <c r="K24" s="122"/>
    </row>
    <row r="25" spans="1:11" ht="12.75">
      <c r="A25" s="59"/>
      <c r="B25" s="81"/>
      <c r="C25" s="75" t="s">
        <v>18</v>
      </c>
      <c r="D25" s="76">
        <v>178</v>
      </c>
      <c r="E25" s="76">
        <v>175121</v>
      </c>
      <c r="F25" s="76"/>
      <c r="G25" s="76">
        <v>138</v>
      </c>
      <c r="H25" s="77">
        <v>81062</v>
      </c>
      <c r="I25" s="59"/>
      <c r="J25" s="119"/>
      <c r="K25" s="122"/>
    </row>
    <row r="26" spans="1:11" ht="12.75">
      <c r="A26" s="59"/>
      <c r="B26" s="81"/>
      <c r="C26" s="75" t="s">
        <v>19</v>
      </c>
      <c r="D26" s="76">
        <v>52</v>
      </c>
      <c r="E26" s="76">
        <v>83864</v>
      </c>
      <c r="F26" s="76"/>
      <c r="G26" s="76">
        <v>40</v>
      </c>
      <c r="H26" s="77">
        <v>45216</v>
      </c>
      <c r="I26" s="59"/>
      <c r="J26" s="119"/>
      <c r="K26" s="122"/>
    </row>
    <row r="27" spans="1:11" ht="12.75">
      <c r="A27" s="59"/>
      <c r="B27" s="81"/>
      <c r="C27" s="82"/>
      <c r="D27" s="79"/>
      <c r="E27" s="79"/>
      <c r="F27" s="79"/>
      <c r="G27" s="79"/>
      <c r="H27" s="80"/>
      <c r="I27" s="59"/>
      <c r="J27" s="119"/>
      <c r="K27" s="119"/>
    </row>
    <row r="28" spans="1:11" ht="12.75">
      <c r="A28" s="59"/>
      <c r="B28" s="74" t="s">
        <v>45</v>
      </c>
      <c r="C28" s="116" t="s">
        <v>4</v>
      </c>
      <c r="D28" s="118">
        <f>SUM(D29:D30)</f>
        <v>2752</v>
      </c>
      <c r="E28" s="87">
        <f>SUM(E29:E30)</f>
        <v>3153957</v>
      </c>
      <c r="F28" s="87"/>
      <c r="G28" s="87">
        <f>SUM(G29:G30)</f>
        <v>1895</v>
      </c>
      <c r="H28" s="88">
        <f>SUM(H29:H30)</f>
        <v>1164432</v>
      </c>
      <c r="I28" s="59"/>
      <c r="J28" s="119"/>
      <c r="K28" s="119"/>
    </row>
    <row r="29" spans="1:11" ht="12.75">
      <c r="A29" s="59"/>
      <c r="B29" s="81"/>
      <c r="C29" s="75" t="s">
        <v>5</v>
      </c>
      <c r="D29" s="76">
        <v>2099</v>
      </c>
      <c r="E29" s="76">
        <v>2516329</v>
      </c>
      <c r="F29" s="76"/>
      <c r="G29" s="96">
        <v>1516</v>
      </c>
      <c r="H29" s="77">
        <v>1011140</v>
      </c>
      <c r="I29" s="59"/>
      <c r="J29" s="119"/>
      <c r="K29" s="119"/>
    </row>
    <row r="30" spans="1:11" ht="12.75">
      <c r="A30" s="59"/>
      <c r="B30" s="81"/>
      <c r="C30" s="75" t="s">
        <v>6</v>
      </c>
      <c r="D30" s="76">
        <v>653</v>
      </c>
      <c r="E30" s="76">
        <v>637628</v>
      </c>
      <c r="F30" s="76"/>
      <c r="G30" s="96">
        <v>379</v>
      </c>
      <c r="H30" s="77">
        <v>153292</v>
      </c>
      <c r="I30" s="59"/>
      <c r="J30" s="119"/>
      <c r="K30" s="119"/>
    </row>
    <row r="31" spans="1:11" ht="12.75">
      <c r="A31" s="59"/>
      <c r="B31" s="81"/>
      <c r="C31" s="82"/>
      <c r="D31" s="76"/>
      <c r="E31" s="76"/>
      <c r="F31" s="76"/>
      <c r="G31" s="76"/>
      <c r="H31" s="77"/>
      <c r="I31" s="59"/>
      <c r="J31" s="119"/>
      <c r="K31" s="119"/>
    </row>
    <row r="32" spans="1:11" ht="12.75">
      <c r="A32" s="59"/>
      <c r="B32" s="78" t="s">
        <v>64</v>
      </c>
      <c r="C32" s="116" t="s">
        <v>4</v>
      </c>
      <c r="D32" s="87">
        <f>SUM(D33:D34)</f>
        <v>439</v>
      </c>
      <c r="E32" s="87">
        <f>SUM(E33:E34)</f>
        <v>544540</v>
      </c>
      <c r="F32" s="87"/>
      <c r="G32" s="87">
        <f>SUM(G33:G34)</f>
        <v>301</v>
      </c>
      <c r="H32" s="88">
        <f>SUM(H33:H34)</f>
        <v>230759</v>
      </c>
      <c r="I32" s="59"/>
      <c r="J32" s="119"/>
      <c r="K32" s="119"/>
    </row>
    <row r="33" spans="1:11" ht="12.75">
      <c r="A33" s="59"/>
      <c r="B33" s="81"/>
      <c r="C33" s="97" t="s">
        <v>12</v>
      </c>
      <c r="D33" s="76">
        <v>349</v>
      </c>
      <c r="E33" s="76">
        <v>452579</v>
      </c>
      <c r="F33" s="76"/>
      <c r="G33" s="76">
        <v>269</v>
      </c>
      <c r="H33" s="77">
        <v>215093</v>
      </c>
      <c r="I33" s="59"/>
      <c r="J33" s="119"/>
      <c r="K33" s="119"/>
    </row>
    <row r="34" spans="1:11" ht="12.75">
      <c r="A34" s="59"/>
      <c r="B34" s="81"/>
      <c r="C34" s="75" t="s">
        <v>20</v>
      </c>
      <c r="D34" s="76">
        <v>90</v>
      </c>
      <c r="E34" s="76">
        <v>91961</v>
      </c>
      <c r="F34" s="76"/>
      <c r="G34" s="76">
        <v>32</v>
      </c>
      <c r="H34" s="77">
        <v>15666</v>
      </c>
      <c r="I34" s="59"/>
      <c r="J34" s="119"/>
      <c r="K34" s="119"/>
    </row>
    <row r="35" spans="1:11" ht="12.75">
      <c r="A35" s="59"/>
      <c r="B35" s="81"/>
      <c r="C35" s="82"/>
      <c r="D35" s="79"/>
      <c r="E35" s="79"/>
      <c r="F35" s="79"/>
      <c r="G35" s="79"/>
      <c r="H35" s="80"/>
      <c r="I35" s="59"/>
      <c r="J35" s="119"/>
      <c r="K35" s="119"/>
    </row>
    <row r="36" spans="1:11" ht="12.75">
      <c r="A36" s="59"/>
      <c r="B36" s="78" t="s">
        <v>51</v>
      </c>
      <c r="C36" s="116" t="s">
        <v>4</v>
      </c>
      <c r="D36" s="87">
        <f>SUM(D37:D38)</f>
        <v>281</v>
      </c>
      <c r="E36" s="87">
        <f>SUM(E37:E38)</f>
        <v>402630</v>
      </c>
      <c r="F36" s="87"/>
      <c r="G36" s="87">
        <f>SUM(G37:G38)</f>
        <v>223</v>
      </c>
      <c r="H36" s="88">
        <f>SUM(H37:H38)</f>
        <v>199449</v>
      </c>
      <c r="I36" s="59"/>
      <c r="J36" s="119"/>
      <c r="K36" s="119"/>
    </row>
    <row r="37" spans="1:11" ht="12.75">
      <c r="A37" s="59"/>
      <c r="B37" s="81"/>
      <c r="C37" s="75" t="s">
        <v>12</v>
      </c>
      <c r="D37" s="76">
        <v>149</v>
      </c>
      <c r="E37" s="76">
        <v>267875</v>
      </c>
      <c r="F37" s="76"/>
      <c r="G37" s="76">
        <v>119</v>
      </c>
      <c r="H37" s="77">
        <v>125649</v>
      </c>
      <c r="I37" s="59"/>
      <c r="J37" s="119"/>
      <c r="K37" s="119"/>
    </row>
    <row r="38" spans="1:11" ht="12.75">
      <c r="A38" s="59"/>
      <c r="B38" s="81"/>
      <c r="C38" s="75" t="s">
        <v>18</v>
      </c>
      <c r="D38" s="76">
        <v>132</v>
      </c>
      <c r="E38" s="76">
        <v>134755</v>
      </c>
      <c r="F38" s="76"/>
      <c r="G38" s="76">
        <v>104</v>
      </c>
      <c r="H38" s="77">
        <v>73800</v>
      </c>
      <c r="I38" s="59"/>
      <c r="J38" s="119"/>
      <c r="K38" s="119"/>
    </row>
    <row r="39" spans="1:11" ht="12.75">
      <c r="A39" s="59"/>
      <c r="B39" s="81"/>
      <c r="C39" s="82"/>
      <c r="D39" s="76"/>
      <c r="E39" s="76"/>
      <c r="F39" s="76"/>
      <c r="G39" s="76"/>
      <c r="H39" s="77"/>
      <c r="I39" s="59"/>
      <c r="J39" s="119"/>
      <c r="K39" s="119"/>
    </row>
    <row r="40" spans="1:11" ht="12.75">
      <c r="A40" s="59"/>
      <c r="B40" s="78" t="s">
        <v>22</v>
      </c>
      <c r="C40" s="116" t="s">
        <v>4</v>
      </c>
      <c r="D40" s="87">
        <f>SUM(D41:D42)</f>
        <v>678</v>
      </c>
      <c r="E40" s="87">
        <f>SUM(E41:E42)</f>
        <v>512233</v>
      </c>
      <c r="G40" s="87">
        <f>SUM(G41:G42)</f>
        <v>597</v>
      </c>
      <c r="H40" s="88">
        <f>SUM(H41:H42)</f>
        <v>276360</v>
      </c>
      <c r="I40" s="59"/>
      <c r="J40" s="119"/>
      <c r="K40" s="119"/>
    </row>
    <row r="41" spans="1:11" ht="12.75">
      <c r="A41" s="59"/>
      <c r="B41" s="81"/>
      <c r="C41" s="75" t="s">
        <v>16</v>
      </c>
      <c r="D41" s="76">
        <v>420</v>
      </c>
      <c r="E41" s="76">
        <v>319231</v>
      </c>
      <c r="F41" s="76"/>
      <c r="G41" s="76">
        <v>384</v>
      </c>
      <c r="H41" s="77">
        <v>174310</v>
      </c>
      <c r="I41" s="59"/>
      <c r="J41" s="119"/>
      <c r="K41" s="119"/>
    </row>
    <row r="42" spans="1:11" ht="12.75">
      <c r="A42" s="59"/>
      <c r="B42" s="81"/>
      <c r="C42" s="75" t="s">
        <v>17</v>
      </c>
      <c r="D42" s="76">
        <v>258</v>
      </c>
      <c r="E42" s="76">
        <v>193002</v>
      </c>
      <c r="F42" s="76"/>
      <c r="G42" s="76">
        <v>213</v>
      </c>
      <c r="H42" s="77">
        <v>102050</v>
      </c>
      <c r="I42" s="59"/>
      <c r="J42" s="119"/>
      <c r="K42" s="119"/>
    </row>
    <row r="43" spans="1:11" ht="12.75">
      <c r="A43" s="59"/>
      <c r="B43" s="81"/>
      <c r="C43" s="75"/>
      <c r="D43" s="76"/>
      <c r="E43" s="76"/>
      <c r="F43" s="76"/>
      <c r="G43" s="76"/>
      <c r="H43" s="77"/>
      <c r="I43" s="59"/>
      <c r="J43" s="119"/>
      <c r="K43" s="119"/>
    </row>
    <row r="44" spans="1:11" ht="12.75">
      <c r="A44" s="59"/>
      <c r="B44" s="78" t="s">
        <v>48</v>
      </c>
      <c r="C44" s="75" t="s">
        <v>21</v>
      </c>
      <c r="D44" s="112">
        <v>12</v>
      </c>
      <c r="E44" s="112">
        <v>26982</v>
      </c>
      <c r="F44" s="112"/>
      <c r="G44" s="112">
        <v>12</v>
      </c>
      <c r="H44" s="113">
        <v>20557</v>
      </c>
      <c r="I44" s="59"/>
      <c r="J44" s="119"/>
      <c r="K44" s="119"/>
    </row>
    <row r="45" spans="1:11" ht="12.75">
      <c r="A45" s="59"/>
      <c r="B45" s="60"/>
      <c r="C45" s="61"/>
      <c r="D45" s="98"/>
      <c r="E45" s="98"/>
      <c r="F45" s="98"/>
      <c r="G45" s="98"/>
      <c r="H45" s="99"/>
      <c r="I45" s="63"/>
      <c r="K45" s="117"/>
    </row>
    <row r="46" spans="1:9" ht="12.75">
      <c r="A46" s="59"/>
      <c r="B46" s="78" t="s">
        <v>23</v>
      </c>
      <c r="C46" s="65"/>
      <c r="D46" s="87">
        <f>D40+D44+D36+D32+D20+D18+D9+D13+D11+D28</f>
        <v>10175</v>
      </c>
      <c r="E46" s="87">
        <f>E40+E44+E36+E32+E20+E18+E9+E13+E11+E28</f>
        <v>11239587</v>
      </c>
      <c r="F46" s="87"/>
      <c r="G46" s="87">
        <f>G40+G44+G36+G32+G20+G18+G9+G13+G11+G28</f>
        <v>7352</v>
      </c>
      <c r="H46" s="88">
        <f>H40+H44+H36+H32+H20+H18+H9+H13+H11+H28</f>
        <v>4567574</v>
      </c>
      <c r="I46" s="59"/>
    </row>
    <row r="47" spans="1:11" ht="12.75">
      <c r="A47" s="59"/>
      <c r="B47" s="89" t="s">
        <v>24</v>
      </c>
      <c r="C47" s="65"/>
      <c r="D47" s="87"/>
      <c r="E47" s="87">
        <f>E46*K47</f>
        <v>202029440.80347002</v>
      </c>
      <c r="F47" s="87"/>
      <c r="G47" s="87"/>
      <c r="H47" s="88">
        <f>H46*K47</f>
        <v>82101274.81094001</v>
      </c>
      <c r="I47" s="59"/>
      <c r="J47" s="124" t="s">
        <v>59</v>
      </c>
      <c r="K47" s="102">
        <v>17.97481</v>
      </c>
    </row>
    <row r="48" spans="2:9" ht="12.75">
      <c r="B48" s="71"/>
      <c r="C48" s="72"/>
      <c r="D48" s="100"/>
      <c r="E48" s="100"/>
      <c r="F48" s="100"/>
      <c r="G48" s="100"/>
      <c r="H48" s="101"/>
      <c r="I48" s="59"/>
    </row>
    <row r="49" spans="2:8" ht="12.75">
      <c r="B49" s="152" t="s">
        <v>61</v>
      </c>
      <c r="C49" s="149"/>
      <c r="D49" s="149"/>
      <c r="E49" s="149"/>
      <c r="F49" s="149"/>
      <c r="G49" s="149"/>
      <c r="H49" s="149"/>
    </row>
    <row r="50" ht="12.75">
      <c r="B50" s="149" t="s">
        <v>53</v>
      </c>
    </row>
    <row r="51" ht="12.75">
      <c r="B51" s="149" t="s">
        <v>54</v>
      </c>
    </row>
    <row r="52" spans="2:3" ht="12.75">
      <c r="B52" s="152"/>
      <c r="C52" s="149"/>
    </row>
  </sheetData>
  <mergeCells count="2">
    <mergeCell ref="G6:H6"/>
    <mergeCell ref="D6:E6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.625" style="56" customWidth="1"/>
    <col min="2" max="2" width="17.875" style="56" customWidth="1"/>
    <col min="3" max="3" width="10.00390625" style="56" customWidth="1"/>
    <col min="4" max="4" width="7.75390625" style="56" customWidth="1"/>
    <col min="5" max="5" width="16.375" style="56" customWidth="1"/>
    <col min="6" max="6" width="4.50390625" style="56" customWidth="1"/>
    <col min="7" max="7" width="13.125" style="56" customWidth="1"/>
    <col min="8" max="8" width="9.125" style="56" customWidth="1"/>
    <col min="9" max="252" width="17.625" style="56" customWidth="1"/>
    <col min="253" max="16384" width="12.50390625" style="56" customWidth="1"/>
  </cols>
  <sheetData>
    <row r="1" ht="12.75">
      <c r="B1" s="57"/>
    </row>
    <row r="2" ht="12.75">
      <c r="B2" s="114"/>
    </row>
    <row r="3" ht="12.75">
      <c r="B3" s="58" t="s">
        <v>25</v>
      </c>
    </row>
    <row r="4" ht="12.75">
      <c r="B4" s="51" t="str">
        <f>'A RESERVAS 528'!$B$4</f>
        <v>     (al 31 de diciembre de 2005, montos expresados en U.F.)</v>
      </c>
    </row>
    <row r="5" spans="1:6" ht="12.75">
      <c r="A5" s="59"/>
      <c r="B5" s="60"/>
      <c r="C5" s="61"/>
      <c r="D5" s="61"/>
      <c r="E5" s="62"/>
      <c r="F5" s="63"/>
    </row>
    <row r="6" spans="1:6" ht="12.75">
      <c r="A6" s="63"/>
      <c r="B6" s="64"/>
      <c r="C6" s="65"/>
      <c r="D6" s="109" t="s">
        <v>39</v>
      </c>
      <c r="E6" s="115"/>
      <c r="F6" s="59"/>
    </row>
    <row r="7" spans="1:6" ht="12.75">
      <c r="A7" s="59"/>
      <c r="B7" s="66" t="s">
        <v>1</v>
      </c>
      <c r="C7" s="67" t="s">
        <v>2</v>
      </c>
      <c r="D7" s="158" t="s">
        <v>56</v>
      </c>
      <c r="E7" s="159"/>
      <c r="F7" s="59"/>
    </row>
    <row r="8" spans="1:6" ht="12.75">
      <c r="A8" s="59"/>
      <c r="B8" s="68"/>
      <c r="C8" s="69"/>
      <c r="D8" s="70" t="s">
        <v>26</v>
      </c>
      <c r="E8" s="95" t="s">
        <v>36</v>
      </c>
      <c r="F8" s="59"/>
    </row>
    <row r="9" spans="1:6" ht="12.75">
      <c r="A9" s="59"/>
      <c r="B9" s="71"/>
      <c r="C9" s="72"/>
      <c r="D9" s="72"/>
      <c r="E9" s="73"/>
      <c r="F9" s="63"/>
    </row>
    <row r="10" spans="1:6" ht="12.75">
      <c r="A10" s="59"/>
      <c r="B10" s="78" t="s">
        <v>7</v>
      </c>
      <c r="C10" s="143" t="s">
        <v>8</v>
      </c>
      <c r="D10" s="130">
        <v>1</v>
      </c>
      <c r="E10" s="131">
        <v>386</v>
      </c>
      <c r="F10" s="123"/>
    </row>
    <row r="11" spans="1:6" ht="12.75">
      <c r="A11" s="59"/>
      <c r="B11" s="81"/>
      <c r="C11" s="151"/>
      <c r="D11" s="132"/>
      <c r="E11" s="133"/>
      <c r="F11" s="59"/>
    </row>
    <row r="12" spans="1:6" ht="12.75">
      <c r="A12" s="59"/>
      <c r="B12" s="142" t="s">
        <v>45</v>
      </c>
      <c r="C12" s="143" t="s">
        <v>5</v>
      </c>
      <c r="D12" s="132">
        <v>17</v>
      </c>
      <c r="E12" s="133">
        <v>1844</v>
      </c>
      <c r="F12" s="123"/>
    </row>
    <row r="13" spans="1:6" ht="12.75">
      <c r="A13" s="59"/>
      <c r="B13" s="128"/>
      <c r="C13" s="143"/>
      <c r="D13" s="134"/>
      <c r="E13" s="135"/>
      <c r="F13" s="59"/>
    </row>
    <row r="14" spans="1:6" ht="12.75">
      <c r="A14" s="59"/>
      <c r="B14" s="129" t="s">
        <v>48</v>
      </c>
      <c r="C14" s="144" t="s">
        <v>14</v>
      </c>
      <c r="D14" s="146">
        <v>3</v>
      </c>
      <c r="E14" s="147">
        <v>803</v>
      </c>
      <c r="F14" s="59"/>
    </row>
    <row r="15" spans="1:6" ht="12.75">
      <c r="A15" s="59"/>
      <c r="B15" s="83"/>
      <c r="C15" s="84"/>
      <c r="D15" s="85"/>
      <c r="E15" s="86"/>
      <c r="F15" s="63"/>
    </row>
    <row r="16" spans="1:6" ht="12.75">
      <c r="A16" s="59"/>
      <c r="B16" s="78" t="s">
        <v>23</v>
      </c>
      <c r="C16" s="65"/>
      <c r="D16" s="87">
        <f>SUM(D10:D14)</f>
        <v>21</v>
      </c>
      <c r="E16" s="88">
        <f>SUM(E10:E14)</f>
        <v>3033</v>
      </c>
      <c r="F16" s="59"/>
    </row>
    <row r="17" spans="1:8" ht="12.75">
      <c r="A17" s="59"/>
      <c r="B17" s="89" t="s">
        <v>24</v>
      </c>
      <c r="C17" s="65"/>
      <c r="D17" s="87"/>
      <c r="E17" s="88">
        <f>E16*H17</f>
        <v>54517.598730000005</v>
      </c>
      <c r="F17" s="59"/>
      <c r="G17" s="124" t="str">
        <f>'A RESERVAS 528'!$J$47</f>
        <v>U.F. al 31.12.2005 $</v>
      </c>
      <c r="H17" s="103">
        <f>'A RESERVAS 528'!$K$47</f>
        <v>17.97481</v>
      </c>
    </row>
    <row r="18" spans="1:6" ht="12.75">
      <c r="A18" s="59"/>
      <c r="B18" s="71"/>
      <c r="C18" s="72"/>
      <c r="D18" s="90"/>
      <c r="E18" s="91"/>
      <c r="F18" s="63"/>
    </row>
    <row r="23" spans="2:4" ht="12.75">
      <c r="B23" s="92"/>
      <c r="C23" s="92"/>
      <c r="D23" s="92"/>
    </row>
    <row r="24" ht="12.75">
      <c r="B24" s="92"/>
    </row>
    <row r="25" spans="2:4" ht="12.75">
      <c r="B25" s="92"/>
      <c r="C25" s="92"/>
      <c r="D25" s="92"/>
    </row>
    <row r="26" ht="12.75">
      <c r="C26" s="92"/>
    </row>
    <row r="27" ht="12.75">
      <c r="C27" s="92"/>
    </row>
    <row r="28" spans="2:3" ht="12.75">
      <c r="B28" s="93"/>
      <c r="C28" s="92"/>
    </row>
    <row r="29" ht="12.75">
      <c r="B29" s="93"/>
    </row>
    <row r="30" spans="2:3" ht="12.75">
      <c r="B30" s="93"/>
      <c r="C30" s="93"/>
    </row>
    <row r="31" spans="2:3" ht="12.75">
      <c r="B31" s="93"/>
      <c r="C31" s="93"/>
    </row>
    <row r="32" spans="2:3" ht="12.75">
      <c r="B32" s="93"/>
      <c r="C32" s="93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28</v>
      </c>
    </row>
    <row r="4" ht="12.75">
      <c r="A4" s="5" t="str">
        <f>'A RESERVAS 528'!$B$4</f>
        <v>     (al 31 de diciembre de 2005,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29</v>
      </c>
      <c r="F6" s="13"/>
      <c r="G6" s="12"/>
      <c r="H6" s="12"/>
      <c r="I6" s="11"/>
      <c r="J6" s="14" t="s">
        <v>42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30</v>
      </c>
      <c r="E7" s="19"/>
      <c r="F7" s="108"/>
      <c r="G7" s="21" t="s">
        <v>31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40</v>
      </c>
      <c r="D8" s="24"/>
      <c r="E8" s="105" t="s">
        <v>32</v>
      </c>
      <c r="F8" s="25"/>
      <c r="G8" s="23" t="s">
        <v>41</v>
      </c>
      <c r="H8" s="26"/>
      <c r="I8" s="26"/>
      <c r="J8" s="23" t="s">
        <v>40</v>
      </c>
      <c r="K8" s="24"/>
      <c r="L8" s="107" t="s">
        <v>32</v>
      </c>
      <c r="M8" s="16"/>
    </row>
    <row r="9" spans="1:13" ht="12.75">
      <c r="A9" s="10"/>
      <c r="B9" s="11"/>
      <c r="C9" s="104" t="s">
        <v>3</v>
      </c>
      <c r="D9" s="105" t="s">
        <v>27</v>
      </c>
      <c r="E9" s="104" t="s">
        <v>27</v>
      </c>
      <c r="F9" s="104"/>
      <c r="G9" s="105" t="s">
        <v>3</v>
      </c>
      <c r="H9" s="105" t="s">
        <v>37</v>
      </c>
      <c r="I9" s="105"/>
      <c r="J9" s="104" t="s">
        <v>3</v>
      </c>
      <c r="K9" s="104" t="s">
        <v>33</v>
      </c>
      <c r="L9" s="106" t="s">
        <v>27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2" ht="12.75">
      <c r="A11" s="30" t="s">
        <v>50</v>
      </c>
      <c r="B11" s="31" t="s">
        <v>11</v>
      </c>
      <c r="C11" s="42">
        <v>4925</v>
      </c>
      <c r="D11" s="42">
        <v>3785114</v>
      </c>
      <c r="E11" s="42">
        <v>164478</v>
      </c>
      <c r="F11" s="42"/>
      <c r="G11" s="42">
        <v>112</v>
      </c>
      <c r="H11" s="42">
        <v>18208</v>
      </c>
      <c r="I11" s="42"/>
      <c r="J11" s="42">
        <v>1765</v>
      </c>
      <c r="K11" s="42">
        <v>339654</v>
      </c>
      <c r="L11" s="44">
        <v>77663</v>
      </c>
    </row>
    <row r="12" spans="1:13" ht="12.7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9"/>
    </row>
    <row r="13" spans="1:12" ht="12.75">
      <c r="A13" s="30" t="s">
        <v>49</v>
      </c>
      <c r="B13" s="38" t="s">
        <v>21</v>
      </c>
      <c r="C13" s="42">
        <v>0</v>
      </c>
      <c r="D13" s="42">
        <v>0</v>
      </c>
      <c r="E13" s="42">
        <v>0</v>
      </c>
      <c r="F13" s="32"/>
      <c r="G13" s="32">
        <v>1</v>
      </c>
      <c r="H13" s="32">
        <v>25</v>
      </c>
      <c r="I13" s="32"/>
      <c r="J13" s="32">
        <v>9</v>
      </c>
      <c r="K13" s="32">
        <v>479</v>
      </c>
      <c r="L13" s="33">
        <v>0</v>
      </c>
    </row>
    <row r="14" spans="1:12" ht="12.75">
      <c r="A14" s="34"/>
      <c r="B14" s="38"/>
      <c r="C14" s="35"/>
      <c r="D14" s="35"/>
      <c r="E14" s="35"/>
      <c r="F14" s="35"/>
      <c r="G14" s="35"/>
      <c r="H14" s="35"/>
      <c r="I14" s="35"/>
      <c r="J14" s="35"/>
      <c r="K14" s="35"/>
      <c r="L14" s="37"/>
    </row>
    <row r="15" spans="1:12" ht="12.75">
      <c r="A15" s="30" t="s">
        <v>55</v>
      </c>
      <c r="B15" s="110" t="s">
        <v>4</v>
      </c>
      <c r="C15" s="32">
        <f>SUM(C16:C17)</f>
        <v>3874</v>
      </c>
      <c r="D15" s="32">
        <f>SUM(D16:D17)</f>
        <v>3501050</v>
      </c>
      <c r="E15" s="32">
        <f>SUM(E16:E17)</f>
        <v>105307</v>
      </c>
      <c r="F15" s="32"/>
      <c r="G15" s="32">
        <f>SUM(G16:G17)</f>
        <v>29</v>
      </c>
      <c r="H15" s="32">
        <f>SUM(H16:H17)</f>
        <v>24080</v>
      </c>
      <c r="I15" s="32"/>
      <c r="J15" s="32">
        <f>SUM(J16:J17)</f>
        <v>76</v>
      </c>
      <c r="K15" s="32">
        <f>SUM(K16:K17)</f>
        <v>27688</v>
      </c>
      <c r="L15" s="33">
        <f>SUM(L16:L17)</f>
        <v>61526</v>
      </c>
    </row>
    <row r="16" spans="1:12" ht="12.75">
      <c r="A16" s="34"/>
      <c r="B16" s="31" t="s">
        <v>12</v>
      </c>
      <c r="C16" s="35">
        <v>3853</v>
      </c>
      <c r="D16" s="35">
        <v>3482259</v>
      </c>
      <c r="E16" s="35">
        <v>105307</v>
      </c>
      <c r="F16" s="35"/>
      <c r="G16" s="35">
        <v>28</v>
      </c>
      <c r="H16" s="35">
        <v>23783</v>
      </c>
      <c r="I16" s="35"/>
      <c r="J16" s="35">
        <v>76</v>
      </c>
      <c r="K16" s="35">
        <v>27688</v>
      </c>
      <c r="L16" s="37">
        <v>61526</v>
      </c>
    </row>
    <row r="17" spans="1:12" ht="12.75">
      <c r="A17" s="34"/>
      <c r="B17" s="127" t="s">
        <v>20</v>
      </c>
      <c r="C17" s="41">
        <v>21</v>
      </c>
      <c r="D17" s="41">
        <v>18791</v>
      </c>
      <c r="E17" s="41">
        <v>0</v>
      </c>
      <c r="F17" s="41"/>
      <c r="G17" s="41">
        <v>1</v>
      </c>
      <c r="H17" s="41">
        <v>297</v>
      </c>
      <c r="I17" s="41"/>
      <c r="J17" s="41">
        <v>0</v>
      </c>
      <c r="K17" s="41">
        <v>0</v>
      </c>
      <c r="L17" s="39">
        <v>0</v>
      </c>
    </row>
    <row r="18" spans="1:12" ht="12.75">
      <c r="A18" s="34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7"/>
    </row>
    <row r="19" spans="1:12" ht="12.75">
      <c r="A19" s="30" t="s">
        <v>9</v>
      </c>
      <c r="B19" s="110" t="s">
        <v>35</v>
      </c>
      <c r="C19" s="32">
        <f>SUM(C20:C22)</f>
        <v>122</v>
      </c>
      <c r="D19" s="32">
        <f>SUM(D20:D22)</f>
        <v>12771</v>
      </c>
      <c r="E19" s="32">
        <f>SUM(E20:E22)</f>
        <v>0</v>
      </c>
      <c r="F19" s="32"/>
      <c r="G19" s="32">
        <f>SUM(G20:G22)</f>
        <v>3</v>
      </c>
      <c r="H19" s="32">
        <f>SUM(H20:H22)</f>
        <v>113</v>
      </c>
      <c r="I19" s="32"/>
      <c r="J19" s="32">
        <f>SUM(J20:J22)</f>
        <v>7</v>
      </c>
      <c r="K19" s="32">
        <f>SUM(K20:K22)</f>
        <v>2373</v>
      </c>
      <c r="L19" s="33">
        <f>SUM(L20:L22)</f>
        <v>0</v>
      </c>
    </row>
    <row r="20" spans="1:12" ht="12.75">
      <c r="A20" s="34"/>
      <c r="B20" s="31" t="s">
        <v>34</v>
      </c>
      <c r="C20" s="35">
        <v>4</v>
      </c>
      <c r="D20" s="35">
        <v>0</v>
      </c>
      <c r="E20" s="35">
        <v>0</v>
      </c>
      <c r="F20" s="35"/>
      <c r="G20" s="35">
        <v>0</v>
      </c>
      <c r="H20" s="35">
        <v>0</v>
      </c>
      <c r="I20" s="35"/>
      <c r="J20" s="35">
        <v>1</v>
      </c>
      <c r="K20" s="35">
        <v>712</v>
      </c>
      <c r="L20" s="37">
        <v>0</v>
      </c>
    </row>
    <row r="21" spans="1:12" ht="12.75">
      <c r="A21" s="34"/>
      <c r="B21" s="31" t="s">
        <v>15</v>
      </c>
      <c r="C21" s="35">
        <v>44</v>
      </c>
      <c r="D21" s="35">
        <v>1594</v>
      </c>
      <c r="E21" s="35">
        <v>0</v>
      </c>
      <c r="F21" s="35"/>
      <c r="G21" s="35">
        <v>0</v>
      </c>
      <c r="H21" s="35">
        <v>0</v>
      </c>
      <c r="I21" s="35"/>
      <c r="J21" s="35">
        <v>1</v>
      </c>
      <c r="K21" s="35">
        <v>676</v>
      </c>
      <c r="L21" s="37">
        <v>0</v>
      </c>
    </row>
    <row r="22" spans="1:12" ht="12.75">
      <c r="A22" s="34"/>
      <c r="B22" s="31" t="s">
        <v>5</v>
      </c>
      <c r="C22" s="35">
        <v>74</v>
      </c>
      <c r="D22" s="35">
        <v>11177</v>
      </c>
      <c r="E22" s="35">
        <v>0</v>
      </c>
      <c r="F22" s="35"/>
      <c r="G22" s="35">
        <v>3</v>
      </c>
      <c r="H22" s="35">
        <v>113</v>
      </c>
      <c r="I22" s="35"/>
      <c r="J22" s="35">
        <v>5</v>
      </c>
      <c r="K22" s="35">
        <v>985</v>
      </c>
      <c r="L22" s="37">
        <v>0</v>
      </c>
    </row>
    <row r="23" spans="1:12" ht="12.75">
      <c r="A23" s="34"/>
      <c r="B23" s="31"/>
      <c r="C23" s="35"/>
      <c r="D23" s="35"/>
      <c r="E23" s="35"/>
      <c r="F23" s="35"/>
      <c r="G23" s="35"/>
      <c r="H23" s="35"/>
      <c r="I23" s="35"/>
      <c r="J23" s="35"/>
      <c r="K23" s="35"/>
      <c r="L23" s="37"/>
    </row>
    <row r="24" spans="1:12" ht="12.75">
      <c r="A24" s="30" t="s">
        <v>45</v>
      </c>
      <c r="B24" s="110" t="s">
        <v>4</v>
      </c>
      <c r="C24" s="32">
        <f>SUM(C25:C29)</f>
        <v>5766</v>
      </c>
      <c r="D24" s="32">
        <f>SUM(D25:D29)</f>
        <v>4652904</v>
      </c>
      <c r="E24" s="32">
        <f>SUM(E25:E29)</f>
        <v>117491</v>
      </c>
      <c r="F24" s="32"/>
      <c r="G24" s="32">
        <f>SUM(G25:G29)</f>
        <v>87</v>
      </c>
      <c r="H24" s="32">
        <f>SUM(H25:H29)</f>
        <v>23943</v>
      </c>
      <c r="I24" s="32"/>
      <c r="J24" s="32">
        <f>SUM(J25:J29)</f>
        <v>773</v>
      </c>
      <c r="K24" s="32">
        <f>SUM(K25:K29)</f>
        <v>131773</v>
      </c>
      <c r="L24" s="33">
        <f>SUM(L25:L29)</f>
        <v>113048</v>
      </c>
    </row>
    <row r="25" spans="1:12" ht="12.75">
      <c r="A25" s="34"/>
      <c r="B25" s="38" t="s">
        <v>34</v>
      </c>
      <c r="C25" s="35">
        <v>221</v>
      </c>
      <c r="D25" s="35">
        <v>145679</v>
      </c>
      <c r="E25" s="35">
        <v>50302</v>
      </c>
      <c r="F25" s="35"/>
      <c r="G25" s="35">
        <v>0</v>
      </c>
      <c r="H25" s="35">
        <v>0</v>
      </c>
      <c r="I25" s="35"/>
      <c r="J25" s="35">
        <v>34</v>
      </c>
      <c r="K25" s="35">
        <v>11275</v>
      </c>
      <c r="L25" s="37">
        <v>15143</v>
      </c>
    </row>
    <row r="26" spans="1:12" ht="12.75">
      <c r="A26" s="34"/>
      <c r="B26" s="31" t="s">
        <v>20</v>
      </c>
      <c r="C26" s="35">
        <v>135</v>
      </c>
      <c r="D26" s="35">
        <v>175960</v>
      </c>
      <c r="E26" s="35">
        <v>0</v>
      </c>
      <c r="F26" s="35"/>
      <c r="G26" s="35">
        <v>0</v>
      </c>
      <c r="H26" s="35">
        <v>0</v>
      </c>
      <c r="I26" s="35"/>
      <c r="J26" s="35">
        <v>1</v>
      </c>
      <c r="K26" s="35">
        <v>580</v>
      </c>
      <c r="L26" s="37">
        <v>0</v>
      </c>
    </row>
    <row r="27" spans="1:12" ht="12.75">
      <c r="A27" s="34"/>
      <c r="B27" s="31" t="s">
        <v>17</v>
      </c>
      <c r="C27" s="35">
        <v>559</v>
      </c>
      <c r="D27" s="35">
        <v>249277</v>
      </c>
      <c r="E27" s="35">
        <v>13593</v>
      </c>
      <c r="F27" s="35"/>
      <c r="G27" s="35">
        <v>4</v>
      </c>
      <c r="H27" s="35">
        <v>6939</v>
      </c>
      <c r="I27" s="35"/>
      <c r="J27" s="35">
        <v>59</v>
      </c>
      <c r="K27" s="35">
        <v>10017</v>
      </c>
      <c r="L27" s="37">
        <v>21187</v>
      </c>
    </row>
    <row r="28" spans="1:12" ht="12.75">
      <c r="A28" s="34"/>
      <c r="B28" s="38" t="s">
        <v>11</v>
      </c>
      <c r="C28" s="35">
        <v>2724</v>
      </c>
      <c r="D28" s="36">
        <v>2112672</v>
      </c>
      <c r="E28" s="36">
        <v>0</v>
      </c>
      <c r="F28" s="36"/>
      <c r="G28" s="36">
        <v>51</v>
      </c>
      <c r="H28" s="36">
        <v>13722</v>
      </c>
      <c r="I28" s="36"/>
      <c r="J28" s="36">
        <v>169</v>
      </c>
      <c r="K28" s="36">
        <v>12911</v>
      </c>
      <c r="L28" s="37">
        <v>0</v>
      </c>
    </row>
    <row r="29" spans="1:12" ht="12.75">
      <c r="A29" s="34"/>
      <c r="B29" s="31" t="s">
        <v>5</v>
      </c>
      <c r="C29" s="35">
        <v>2127</v>
      </c>
      <c r="D29" s="36">
        <v>1969316</v>
      </c>
      <c r="E29" s="36">
        <v>53596</v>
      </c>
      <c r="F29" s="36"/>
      <c r="G29" s="36">
        <v>32</v>
      </c>
      <c r="H29" s="36">
        <v>3282</v>
      </c>
      <c r="I29" s="36"/>
      <c r="J29" s="36">
        <v>510</v>
      </c>
      <c r="K29" s="36">
        <v>96990</v>
      </c>
      <c r="L29" s="37">
        <v>76718</v>
      </c>
    </row>
    <row r="30" spans="1:12" ht="12.75">
      <c r="A30" s="43"/>
      <c r="B30" s="31"/>
      <c r="C30" s="42"/>
      <c r="D30" s="42"/>
      <c r="E30" s="42"/>
      <c r="F30" s="42"/>
      <c r="G30" s="42"/>
      <c r="H30" s="42"/>
      <c r="I30" s="42"/>
      <c r="J30" s="42"/>
      <c r="K30" s="42"/>
      <c r="L30" s="44"/>
    </row>
    <row r="31" spans="1:12" ht="12.75">
      <c r="A31" s="30" t="s">
        <v>47</v>
      </c>
      <c r="B31" s="31" t="s">
        <v>43</v>
      </c>
      <c r="C31" s="42">
        <f>3+8</f>
        <v>11</v>
      </c>
      <c r="D31" s="42">
        <f>1296+5850</f>
        <v>7146</v>
      </c>
      <c r="E31" s="42">
        <v>0</v>
      </c>
      <c r="F31" s="42"/>
      <c r="G31" s="42">
        <f>6+5</f>
        <v>11</v>
      </c>
      <c r="H31" s="42">
        <v>41</v>
      </c>
      <c r="I31" s="42"/>
      <c r="J31" s="45">
        <f>1+1</f>
        <v>2</v>
      </c>
      <c r="K31" s="42">
        <f>230+241</f>
        <v>471</v>
      </c>
      <c r="L31" s="44">
        <v>0</v>
      </c>
    </row>
    <row r="32" spans="1:12" ht="12.75">
      <c r="A32" s="34"/>
      <c r="B32" s="40"/>
      <c r="C32" s="42"/>
      <c r="D32" s="42"/>
      <c r="E32" s="42"/>
      <c r="F32" s="42"/>
      <c r="G32" s="42"/>
      <c r="H32" s="42"/>
      <c r="I32" s="42"/>
      <c r="J32" s="42"/>
      <c r="K32" s="42"/>
      <c r="L32" s="44"/>
    </row>
    <row r="33" spans="1:12" ht="12.75">
      <c r="A33" s="30" t="s">
        <v>51</v>
      </c>
      <c r="B33" s="31" t="s">
        <v>15</v>
      </c>
      <c r="C33" s="42">
        <v>1175</v>
      </c>
      <c r="D33" s="42">
        <v>2106695</v>
      </c>
      <c r="E33" s="42">
        <v>54596</v>
      </c>
      <c r="F33" s="42"/>
      <c r="G33" s="42">
        <v>12</v>
      </c>
      <c r="H33" s="42">
        <v>12373</v>
      </c>
      <c r="I33" s="42"/>
      <c r="J33" s="42">
        <v>40</v>
      </c>
      <c r="K33" s="42">
        <v>32877</v>
      </c>
      <c r="L33" s="44">
        <v>48337</v>
      </c>
    </row>
    <row r="34" spans="1:12" ht="12.75">
      <c r="A34" s="10"/>
      <c r="L34" s="22"/>
    </row>
    <row r="35" spans="1:12" ht="12.75">
      <c r="A35" s="30" t="s">
        <v>44</v>
      </c>
      <c r="B35" s="126" t="s">
        <v>43</v>
      </c>
      <c r="C35" s="42">
        <v>1</v>
      </c>
      <c r="D35" s="42">
        <v>81</v>
      </c>
      <c r="E35" s="42">
        <v>0</v>
      </c>
      <c r="F35" s="42"/>
      <c r="G35" s="42">
        <v>0</v>
      </c>
      <c r="H35" s="42">
        <v>0</v>
      </c>
      <c r="I35" s="42"/>
      <c r="J35" s="45">
        <v>0</v>
      </c>
      <c r="K35" s="42">
        <v>0</v>
      </c>
      <c r="L35" s="44">
        <v>0</v>
      </c>
    </row>
    <row r="36" spans="1:12" ht="12.75">
      <c r="A36" s="34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37"/>
    </row>
    <row r="37" spans="1:12" ht="12.75">
      <c r="A37" s="30" t="s">
        <v>22</v>
      </c>
      <c r="B37" s="31" t="s">
        <v>17</v>
      </c>
      <c r="C37" s="42">
        <v>228</v>
      </c>
      <c r="D37" s="42">
        <v>195636</v>
      </c>
      <c r="E37" s="42">
        <v>0</v>
      </c>
      <c r="F37" s="42"/>
      <c r="G37" s="42">
        <v>0</v>
      </c>
      <c r="H37" s="42">
        <v>0</v>
      </c>
      <c r="I37" s="42"/>
      <c r="J37" s="42">
        <v>3</v>
      </c>
      <c r="K37" s="42">
        <v>236</v>
      </c>
      <c r="L37" s="44">
        <v>0</v>
      </c>
    </row>
    <row r="38" spans="1:12" ht="12.75">
      <c r="A38" s="34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37"/>
    </row>
    <row r="39" spans="1:12" ht="12.75">
      <c r="A39" s="30" t="s">
        <v>65</v>
      </c>
      <c r="B39" s="110" t="s">
        <v>4</v>
      </c>
      <c r="C39" s="32">
        <f>SUM(C40:C41)</f>
        <v>1088</v>
      </c>
      <c r="D39" s="32">
        <f>SUM(D40:D41)</f>
        <v>1389407</v>
      </c>
      <c r="E39" s="32">
        <f aca="true" t="shared" si="0" ref="E39:L39">SUM(E40:E41)</f>
        <v>4699</v>
      </c>
      <c r="F39" s="32"/>
      <c r="G39" s="32">
        <f t="shared" si="0"/>
        <v>14</v>
      </c>
      <c r="H39" s="32">
        <f t="shared" si="0"/>
        <v>1406</v>
      </c>
      <c r="I39" s="32"/>
      <c r="J39" s="32">
        <f t="shared" si="0"/>
        <v>10</v>
      </c>
      <c r="K39" s="32">
        <f t="shared" si="0"/>
        <v>4340</v>
      </c>
      <c r="L39" s="33">
        <f t="shared" si="0"/>
        <v>19605</v>
      </c>
    </row>
    <row r="40" spans="1:12" ht="12.75">
      <c r="A40" s="10"/>
      <c r="B40" s="31" t="s">
        <v>21</v>
      </c>
      <c r="C40" s="35">
        <v>0</v>
      </c>
      <c r="D40" s="35">
        <v>0</v>
      </c>
      <c r="E40" s="35">
        <v>0</v>
      </c>
      <c r="F40" s="35"/>
      <c r="G40" s="35">
        <v>0</v>
      </c>
      <c r="H40" s="35">
        <v>0</v>
      </c>
      <c r="I40" s="35"/>
      <c r="J40" s="36">
        <v>1</v>
      </c>
      <c r="K40" s="35">
        <v>661</v>
      </c>
      <c r="L40" s="37">
        <v>0</v>
      </c>
    </row>
    <row r="41" spans="1:12" ht="12.75">
      <c r="A41" s="120"/>
      <c r="B41" s="31" t="s">
        <v>43</v>
      </c>
      <c r="C41" s="35">
        <f>391+697</f>
        <v>1088</v>
      </c>
      <c r="D41" s="35">
        <f>521599+867808</f>
        <v>1389407</v>
      </c>
      <c r="E41" s="35">
        <v>4699</v>
      </c>
      <c r="F41" s="35"/>
      <c r="G41" s="35">
        <f>11+3</f>
        <v>14</v>
      </c>
      <c r="H41" s="35">
        <v>1406</v>
      </c>
      <c r="I41" s="35"/>
      <c r="J41" s="36">
        <v>9</v>
      </c>
      <c r="K41" s="35">
        <v>3679</v>
      </c>
      <c r="L41" s="125">
        <v>19605</v>
      </c>
    </row>
    <row r="42" spans="1:13" ht="12.75">
      <c r="A42" s="6"/>
      <c r="B42" s="7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9"/>
    </row>
    <row r="43" spans="1:13" ht="12.75">
      <c r="A43" s="30" t="s">
        <v>23</v>
      </c>
      <c r="B43" s="11"/>
      <c r="C43" s="48">
        <f>C39+C31+C37+C35+C33+C15+C19+C13+C24+C11</f>
        <v>17190</v>
      </c>
      <c r="D43" s="48">
        <f>D39+D31+D37+D35+D33+D15+D19+D13+D24+D11</f>
        <v>15650804</v>
      </c>
      <c r="E43" s="48">
        <f>E39+E31+E37+E35+E33+E15+E19+E13+E24+E11</f>
        <v>446571</v>
      </c>
      <c r="F43" s="48"/>
      <c r="G43" s="48">
        <f>G39+G31+G37+G35+G33+G15+G19+G13+G24+G11</f>
        <v>269</v>
      </c>
      <c r="H43" s="48">
        <f>H39+H31+H37+H35+H33+H15+H19+H13+H24+H11</f>
        <v>80189</v>
      </c>
      <c r="I43" s="48"/>
      <c r="J43" s="48">
        <f>J39+J31+J37+J35+J33+J15+J19+J13+J24+J11</f>
        <v>2685</v>
      </c>
      <c r="K43" s="48">
        <f>K39+K31+K37+K35+K33+K15+K19+K13+K24+K11</f>
        <v>539891</v>
      </c>
      <c r="L43" s="49">
        <f>L39+L31+L37+L35+L33+L15+L19+L13+L24+L11</f>
        <v>320179</v>
      </c>
      <c r="M43" s="16"/>
    </row>
    <row r="44" spans="1:15" ht="12.75">
      <c r="A44" s="50" t="s">
        <v>24</v>
      </c>
      <c r="B44" s="11"/>
      <c r="C44" s="48"/>
      <c r="D44" s="48">
        <f>D43*O44</f>
        <v>281320228.24724</v>
      </c>
      <c r="E44" s="48">
        <f>E43*O44</f>
        <v>8027028.876510001</v>
      </c>
      <c r="F44" s="48"/>
      <c r="G44" s="48"/>
      <c r="H44" s="48">
        <f>H43*O44</f>
        <v>1441382.03909</v>
      </c>
      <c r="I44" s="48"/>
      <c r="J44" s="48"/>
      <c r="K44" s="48">
        <f>K43*O44</f>
        <v>9704438.14571</v>
      </c>
      <c r="L44" s="49">
        <f>L43*O44</f>
        <v>5755156.69099</v>
      </c>
      <c r="M44" s="16"/>
      <c r="N44" s="124" t="str">
        <f>'A RESERVAS 528'!$J$47</f>
        <v>U.F. al 31.12.2005 $</v>
      </c>
      <c r="O44" s="102">
        <f>'A RESERVAS 528'!$K$47</f>
        <v>17.97481</v>
      </c>
    </row>
    <row r="45" spans="1:13" ht="12.75">
      <c r="A45" s="27"/>
      <c r="B45" s="28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9"/>
    </row>
    <row r="46" spans="1:13" ht="12.75">
      <c r="A46" s="152" t="s">
        <v>62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54"/>
    </row>
    <row r="47" spans="1:13" ht="12.75">
      <c r="A47" s="152" t="s">
        <v>57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54"/>
    </row>
    <row r="48" spans="1:13" ht="12.75">
      <c r="A48" s="152"/>
      <c r="B48" s="153"/>
      <c r="C48" s="153"/>
      <c r="D48" s="153"/>
      <c r="E48" s="153"/>
      <c r="F48" s="153"/>
      <c r="G48" s="153"/>
      <c r="H48" s="154"/>
      <c r="I48" s="154"/>
      <c r="J48" s="154"/>
      <c r="K48" s="154"/>
      <c r="L48" s="154"/>
      <c r="M48" s="54"/>
    </row>
    <row r="49" spans="1:13" ht="12.75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12.75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ht="12.75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2.75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ht="12.75">
      <c r="A56" s="55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</sheetData>
  <printOptions horizontalCentered="1"/>
  <pageMargins left="0.2" right="0.196850393700787" top="0.2" bottom="0.9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2006-03-06T18:47:06Z</cp:lastPrinted>
  <dcterms:created xsi:type="dcterms:W3CDTF">1998-11-27T16:36:44Z</dcterms:created>
  <dcterms:modified xsi:type="dcterms:W3CDTF">2006-03-16T17:05:47Z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