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8355" windowHeight="4965" activeTab="0"/>
  </bookViews>
  <sheets>
    <sheet name="CUMPG" sheetId="1" r:id="rId1"/>
  </sheets>
  <definedNames>
    <definedName name="_xlnm.Print_Area" localSheetId="0">'CUMPG'!$A$1:$L$34</definedName>
  </definedNames>
  <calcPr fullCalcOnLoad="1"/>
</workbook>
</file>

<file path=xl/sharedStrings.xml><?xml version="1.0" encoding="utf-8"?>
<sst xmlns="http://schemas.openxmlformats.org/spreadsheetml/2006/main" count="53" uniqueCount="48">
  <si>
    <t>CUMPLIMIENTO DE NORMAS</t>
  </si>
  <si>
    <t>SEGUROS GENERALES</t>
  </si>
  <si>
    <t>SOCIEDAD</t>
  </si>
  <si>
    <t>PATRIMONIO</t>
  </si>
  <si>
    <t>OBLIGACION DE</t>
  </si>
  <si>
    <t>INVER.REPRES.</t>
  </si>
  <si>
    <t>SUPERAV.(DEF) DE</t>
  </si>
  <si>
    <t>INVER.DE</t>
  </si>
  <si>
    <t>DE RIESGO</t>
  </si>
  <si>
    <t>TOTAL</t>
  </si>
  <si>
    <t>FINANC.</t>
  </si>
  <si>
    <t>INVERTIR LAS RES.</t>
  </si>
  <si>
    <t>DE RES.TEC Y PAT.</t>
  </si>
  <si>
    <t>INV.REPRES.DE RES.</t>
  </si>
  <si>
    <t>REPRESENTATIVAS</t>
  </si>
  <si>
    <t>RRC Y MAT.</t>
  </si>
  <si>
    <t>Aseguradora de Magallanes</t>
  </si>
  <si>
    <t>Coface</t>
  </si>
  <si>
    <t>Mutualidad de Carabineros</t>
  </si>
  <si>
    <t>Renta Nacional</t>
  </si>
  <si>
    <t>Crédito Continental</t>
  </si>
  <si>
    <t>TECNICAS</t>
  </si>
  <si>
    <t xml:space="preserve">Cardif </t>
  </si>
  <si>
    <t xml:space="preserve">Consorcio Nacional </t>
  </si>
  <si>
    <t>ENDEUDAMIENTO</t>
  </si>
  <si>
    <t xml:space="preserve">Mapfre Garantías y Créditos </t>
  </si>
  <si>
    <t xml:space="preserve"> </t>
  </si>
  <si>
    <t>Bci</t>
  </si>
  <si>
    <t xml:space="preserve">Interamericana </t>
  </si>
  <si>
    <t>Huelen</t>
  </si>
  <si>
    <t xml:space="preserve">Ace </t>
  </si>
  <si>
    <t>Ise Chile</t>
  </si>
  <si>
    <t xml:space="preserve">Chubb </t>
  </si>
  <si>
    <t>Penta Security</t>
  </si>
  <si>
    <t>Liberty</t>
  </si>
  <si>
    <t>INVERSIONES NO</t>
  </si>
  <si>
    <t>(1)</t>
  </si>
  <si>
    <t xml:space="preserve">ABN Amro (1) </t>
  </si>
  <si>
    <t xml:space="preserve">Chilena Consolidada </t>
  </si>
  <si>
    <t>RESERVAS</t>
  </si>
  <si>
    <t>Santander</t>
  </si>
  <si>
    <t>TEC. Y PAT. RIESGO</t>
  </si>
  <si>
    <t>RES. SINIEST.</t>
  </si>
  <si>
    <t>PAT. RIES.</t>
  </si>
  <si>
    <t>(al 31 de marzo de 2007, montos expresados en miles de pesos)</t>
  </si>
  <si>
    <t>La compañía presenta déficit de inversiones representativas de Reservas Técnicas y Patrimonio de Riesgo ascendente a M$1.770.123, déficit de Patrimonio Neto ascendente a M$203.464, situación producida por la decisión tomada por los accionistas de la Compañía de detener la venta de pólizas, lo que afectó principalmente su posición patrimonial. Adicionalmente, la Compañía informó que en Junta Extraordinaria de Accionistas, celebrada el 22 de marzo de 2006, se aprobó la modificación del objeto social de la entidad, dejando así de tener por objeto exclusivo el desarrollo del comercio de seguros. Esta situación se encuentra en proceso de revisión por esta Superintendencia.</t>
  </si>
  <si>
    <t xml:space="preserve">Mapfre </t>
  </si>
  <si>
    <t xml:space="preserve">Royal &amp; Sun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</si>
</sst>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quot;_);\(#,##0\ &quot;$&quot;\)"/>
    <numFmt numFmtId="201" formatCode="#,##0\ &quot;$&quot;_);[Red]\(#,##0\ &quot;$&quot;\)"/>
    <numFmt numFmtId="202" formatCode="#,##0.00\ &quot;$&quot;_);\(#,##0.00\ &quot;$&quot;\)"/>
    <numFmt numFmtId="203" formatCode="#,##0.00\ &quot;$&quot;_);[Red]\(#,##0.00\ &quot;$&quot;\)"/>
    <numFmt numFmtId="204" formatCode="_ * #,##0_)\ &quot;$&quot;_ ;_ * \(#,##0\)\ &quot;$&quot;_ ;_ * &quot;-&quot;_)\ &quot;$&quot;_ ;_ @_ "/>
    <numFmt numFmtId="205" formatCode="_ * #,##0_)\ _$_ ;_ * \(#,##0\)\ _$_ ;_ * &quot;-&quot;_)\ _$_ ;_ @_ "/>
    <numFmt numFmtId="206" formatCode="_ * #,##0.00_)\ &quot;$&quot;_ ;_ * \(#,##0.00\)\ &quot;$&quot;_ ;_ * &quot;-&quot;??_)\ &quot;$&quot;_ ;_ @_ "/>
    <numFmt numFmtId="207" formatCode="_ * #,##0.00_)\ _$_ ;_ * \(#,##0.00\)\ _$_ ;_ * &quot;-&quot;??_)\ _$_ ;_ @_ "/>
    <numFmt numFmtId="208" formatCode="#,##0\ &quot;Pts&quot;;\-#,##0\ &quot;Pts&quot;"/>
    <numFmt numFmtId="209" formatCode="#,##0\ &quot;Pts&quot;;[Red]\-#,##0\ &quot;Pts&quot;"/>
    <numFmt numFmtId="210" formatCode="#,##0.00\ &quot;Pts&quot;;\-#,##0.00\ &quot;Pts&quot;"/>
    <numFmt numFmtId="211" formatCode="#,##0.00\ &quot;Pts&quot;;[Red]\-#,##0.00\ &quot;Pts&quot;"/>
    <numFmt numFmtId="212" formatCode="_-* #,##0\ &quot;Pts&quot;_-;\-* #,##0\ &quot;Pts&quot;_-;_-* &quot;-&quot;\ &quot;Pts&quot;_-;_-@_-"/>
    <numFmt numFmtId="213" formatCode="_-* #,##0\ _P_t_s_-;\-* #,##0\ _P_t_s_-;_-* &quot;-&quot;\ _P_t_s_-;_-@_-"/>
    <numFmt numFmtId="214" formatCode="_-* #,##0.00\ &quot;Pts&quot;_-;\-* #,##0.00\ &quot;Pts&quot;_-;_-* &quot;-&quot;??\ &quot;Pts&quot;_-;_-@_-"/>
    <numFmt numFmtId="215" formatCode="_-* #,##0.00\ _P_t_s_-;\-* #,##0.00\ _P_t_s_-;_-* &quot;-&quot;??\ _P_t_s_-;_-@_-"/>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s>
  <fonts count="8">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0"/>
    </font>
    <font>
      <u val="single"/>
      <sz val="8"/>
      <color indexed="12"/>
      <name val="MS Sans Serif"/>
      <family val="0"/>
    </font>
    <font>
      <u val="single"/>
      <sz val="8"/>
      <color indexed="36"/>
      <name val="MS Sans Serif"/>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Font="1" applyAlignment="1" quotePrefix="1">
      <alignment horizontal="left"/>
    </xf>
    <xf numFmtId="3" fontId="0" fillId="0" borderId="0" xfId="0" applyNumberFormat="1" applyAlignment="1">
      <alignment horizontal="left"/>
    </xf>
    <xf numFmtId="3" fontId="0" fillId="0" borderId="0" xfId="0" applyNumberFormat="1" applyAlignment="1" quotePrefix="1">
      <alignment horizontal="left"/>
    </xf>
    <xf numFmtId="3" fontId="0" fillId="0" borderId="1" xfId="0" applyNumberFormat="1" applyBorder="1" applyAlignment="1">
      <alignment horizontal="right"/>
    </xf>
    <xf numFmtId="3" fontId="4" fillId="0" borderId="2" xfId="0" applyNumberFormat="1" applyFont="1" applyBorder="1" applyAlignment="1">
      <alignment horizontal="left"/>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0" fillId="0" borderId="0" xfId="0" applyNumberFormat="1" applyFont="1" applyFill="1" applyAlignment="1">
      <alignment horizontal="right"/>
    </xf>
    <xf numFmtId="3" fontId="0" fillId="0" borderId="0" xfId="0" applyNumberFormat="1" applyFill="1" applyAlignment="1" quotePrefix="1">
      <alignment horizontal="left"/>
    </xf>
    <xf numFmtId="3" fontId="0" fillId="0" borderId="0" xfId="0" applyNumberFormat="1" applyFill="1" applyAlignment="1" quotePrefix="1">
      <alignment horizontal="right"/>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left"/>
    </xf>
    <xf numFmtId="3" fontId="0" fillId="0" borderId="0" xfId="0" applyNumberFormat="1" applyFont="1" applyFill="1" applyAlignment="1" quotePrefix="1">
      <alignment horizontal="left"/>
    </xf>
    <xf numFmtId="3" fontId="4" fillId="0" borderId="1" xfId="0" applyNumberFormat="1" applyFont="1" applyFill="1" applyBorder="1" applyAlignment="1">
      <alignment horizontal="left"/>
    </xf>
    <xf numFmtId="3" fontId="4" fillId="0" borderId="1" xfId="0" applyNumberFormat="1" applyFont="1" applyFill="1" applyBorder="1" applyAlignment="1">
      <alignment horizontal="right"/>
    </xf>
    <xf numFmtId="3" fontId="4" fillId="0" borderId="1" xfId="0" applyNumberFormat="1" applyFont="1" applyFill="1" applyBorder="1" applyAlignment="1" quotePrefix="1">
      <alignment horizontal="right"/>
    </xf>
    <xf numFmtId="3" fontId="0" fillId="0" borderId="0" xfId="0" applyNumberFormat="1" applyFill="1" applyBorder="1" applyAlignment="1">
      <alignment horizontal="right"/>
    </xf>
    <xf numFmtId="3" fontId="4" fillId="0" borderId="0" xfId="0" applyNumberFormat="1" applyFont="1" applyFill="1" applyBorder="1" applyAlignment="1" quotePrefix="1">
      <alignment horizontal="right"/>
    </xf>
    <xf numFmtId="3" fontId="4" fillId="0" borderId="0" xfId="0" applyNumberFormat="1" applyFont="1" applyFill="1" applyBorder="1" applyAlignment="1">
      <alignment horizontal="right"/>
    </xf>
    <xf numFmtId="3" fontId="4" fillId="0" borderId="0" xfId="0" applyNumberFormat="1" applyFont="1" applyFill="1" applyAlignment="1" quotePrefix="1">
      <alignment horizontal="right"/>
    </xf>
    <xf numFmtId="3" fontId="0" fillId="0" borderId="1" xfId="0" applyNumberFormat="1" applyFill="1" applyBorder="1" applyAlignment="1">
      <alignment horizontal="right"/>
    </xf>
    <xf numFmtId="4" fontId="0" fillId="0" borderId="1" xfId="0" applyNumberFormat="1" applyFill="1" applyBorder="1" applyAlignment="1">
      <alignment horizontal="right"/>
    </xf>
    <xf numFmtId="4" fontId="0" fillId="0" borderId="0" xfId="0" applyNumberFormat="1" applyFill="1" applyBorder="1" applyAlignment="1">
      <alignment horizontal="right"/>
    </xf>
    <xf numFmtId="3" fontId="1" fillId="0" borderId="0" xfId="0" applyNumberFormat="1" applyFont="1" applyFill="1" applyAlignment="1">
      <alignment horizontal="left"/>
    </xf>
    <xf numFmtId="3" fontId="4" fillId="0" borderId="2" xfId="0" applyNumberFormat="1" applyFont="1" applyFill="1" applyBorder="1" applyAlignment="1" quotePrefix="1">
      <alignment horizontal="left"/>
    </xf>
    <xf numFmtId="3" fontId="0" fillId="0" borderId="2" xfId="0" applyNumberFormat="1" applyFont="1" applyFill="1" applyBorder="1" applyAlignment="1">
      <alignment horizontal="right"/>
    </xf>
    <xf numFmtId="4" fontId="0" fillId="0" borderId="2" xfId="0" applyNumberFormat="1" applyFont="1" applyFill="1" applyBorder="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221" fontId="0" fillId="0" borderId="0" xfId="0" applyNumberFormat="1" applyFill="1" applyAlignment="1">
      <alignment horizontal="right"/>
    </xf>
    <xf numFmtId="3" fontId="0" fillId="0" borderId="0" xfId="0" applyNumberFormat="1" applyFill="1" applyAlignment="1">
      <alignment horizontal="left"/>
    </xf>
    <xf numFmtId="3" fontId="1" fillId="0" borderId="0" xfId="0" applyNumberFormat="1" applyFont="1" applyFill="1" applyAlignment="1">
      <alignment horizontal="right"/>
    </xf>
    <xf numFmtId="3" fontId="4" fillId="0" borderId="0" xfId="0" applyNumberFormat="1" applyFont="1" applyBorder="1" applyAlignment="1">
      <alignment horizontal="lef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ill="1" applyAlignment="1">
      <alignment/>
    </xf>
    <xf numFmtId="3" fontId="5" fillId="0" borderId="0" xfId="0" applyNumberFormat="1" applyFont="1" applyFill="1" applyAlignment="1" quotePrefix="1">
      <alignment horizontal="left" vertical="top"/>
    </xf>
    <xf numFmtId="3" fontId="4" fillId="0" borderId="1" xfId="0" applyNumberFormat="1" applyFont="1" applyFill="1" applyBorder="1" applyAlignment="1" quotePrefix="1">
      <alignment horizontal="left"/>
    </xf>
    <xf numFmtId="3" fontId="0" fillId="0" borderId="1" xfId="0" applyNumberFormat="1" applyFont="1" applyFill="1" applyBorder="1" applyAlignment="1">
      <alignment horizontal="right"/>
    </xf>
    <xf numFmtId="4"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3" xfId="0" applyNumberFormat="1" applyFill="1" applyBorder="1" applyAlignment="1">
      <alignment horizontal="right"/>
    </xf>
    <xf numFmtId="3" fontId="0" fillId="0" borderId="0" xfId="0" applyNumberFormat="1" applyFont="1" applyBorder="1" applyAlignment="1">
      <alignment horizontal="left"/>
    </xf>
    <xf numFmtId="3" fontId="0" fillId="0" borderId="0" xfId="0" applyNumberFormat="1" applyFont="1" applyFill="1" applyBorder="1" applyAlignment="1">
      <alignment horizontal="left"/>
    </xf>
    <xf numFmtId="3" fontId="4" fillId="0" borderId="2" xfId="0" applyNumberFormat="1" applyFont="1" applyFill="1" applyBorder="1" applyAlignment="1" quotePrefix="1">
      <alignment horizontal="center"/>
    </xf>
    <xf numFmtId="3" fontId="5" fillId="0" borderId="0" xfId="0" applyNumberFormat="1" applyFont="1" applyFill="1" applyBorder="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65"/>
  <sheetViews>
    <sheetView tabSelected="1" zoomScale="90" zoomScaleNormal="90" workbookViewId="0" topLeftCell="A4">
      <selection activeCell="B31" sqref="B31"/>
    </sheetView>
  </sheetViews>
  <sheetFormatPr defaultColWidth="11.421875" defaultRowHeight="12.75"/>
  <cols>
    <col min="1" max="1" width="2.7109375" style="1" customWidth="1"/>
    <col min="2" max="2" width="26.00390625" style="17" customWidth="1"/>
    <col min="3" max="3" width="15.7109375" style="17" customWidth="1"/>
    <col min="4" max="5" width="8.8515625" style="17" customWidth="1"/>
    <col min="6" max="13" width="15.7109375" style="17" customWidth="1"/>
    <col min="14" max="14" width="24.00390625" style="1" customWidth="1"/>
    <col min="15" max="16384" width="11.421875" style="1" customWidth="1"/>
  </cols>
  <sheetData>
    <row r="1" spans="1:3" ht="12.75">
      <c r="A1" s="5"/>
      <c r="B1" s="15"/>
      <c r="C1" s="16"/>
    </row>
    <row r="3" spans="1:6" ht="12.75">
      <c r="A3"/>
      <c r="B3" s="18"/>
      <c r="F3" s="17" t="s">
        <v>26</v>
      </c>
    </row>
    <row r="4" spans="1:2" ht="12.75">
      <c r="A4" s="10" t="s">
        <v>0</v>
      </c>
      <c r="B4" s="19"/>
    </row>
    <row r="5" spans="1:14" ht="12.75">
      <c r="A5" s="11" t="s">
        <v>1</v>
      </c>
      <c r="B5" s="20"/>
      <c r="N5" s="2"/>
    </row>
    <row r="6" spans="1:14" ht="12.75">
      <c r="A6" s="11" t="s">
        <v>44</v>
      </c>
      <c r="B6" s="20"/>
      <c r="N6" s="2"/>
    </row>
    <row r="7" spans="1:14" ht="12.75">
      <c r="A7" s="8" t="s">
        <v>2</v>
      </c>
      <c r="B7" s="21"/>
      <c r="C7" s="22" t="s">
        <v>3</v>
      </c>
      <c r="D7" s="53" t="s">
        <v>24</v>
      </c>
      <c r="E7" s="53"/>
      <c r="F7" s="22" t="s">
        <v>4</v>
      </c>
      <c r="G7" s="23" t="s">
        <v>5</v>
      </c>
      <c r="H7" s="23" t="s">
        <v>6</v>
      </c>
      <c r="I7" s="22" t="s">
        <v>35</v>
      </c>
      <c r="J7" s="23" t="s">
        <v>7</v>
      </c>
      <c r="K7" s="23" t="s">
        <v>7</v>
      </c>
      <c r="L7" s="23" t="s">
        <v>7</v>
      </c>
      <c r="M7" s="47" t="s">
        <v>39</v>
      </c>
      <c r="N7" s="2"/>
    </row>
    <row r="8" spans="1:14" ht="12.75" customHeight="1">
      <c r="A8" s="2"/>
      <c r="B8" s="24"/>
      <c r="C8" s="25" t="s">
        <v>8</v>
      </c>
      <c r="D8" s="26" t="s">
        <v>9</v>
      </c>
      <c r="E8" s="26" t="s">
        <v>10</v>
      </c>
      <c r="F8" s="25" t="s">
        <v>11</v>
      </c>
      <c r="G8" s="27" t="s">
        <v>12</v>
      </c>
      <c r="H8" s="26" t="s">
        <v>13</v>
      </c>
      <c r="I8" s="26" t="s">
        <v>14</v>
      </c>
      <c r="J8" s="26" t="s">
        <v>15</v>
      </c>
      <c r="K8" s="26" t="s">
        <v>42</v>
      </c>
      <c r="L8" s="26" t="s">
        <v>43</v>
      </c>
      <c r="M8" s="49" t="s">
        <v>21</v>
      </c>
      <c r="N8" s="2"/>
    </row>
    <row r="9" spans="1:14" ht="12.75">
      <c r="A9" s="2"/>
      <c r="B9" s="24"/>
      <c r="C9" s="24"/>
      <c r="D9" s="24"/>
      <c r="E9" s="24"/>
      <c r="F9" s="25" t="s">
        <v>41</v>
      </c>
      <c r="G9" s="25" t="s">
        <v>8</v>
      </c>
      <c r="H9" s="25" t="s">
        <v>41</v>
      </c>
      <c r="I9" s="26"/>
      <c r="J9" s="24"/>
      <c r="K9" s="24"/>
      <c r="L9" s="24"/>
      <c r="M9" s="50"/>
      <c r="N9" s="2"/>
    </row>
    <row r="10" spans="1:14" ht="12.75">
      <c r="A10" s="6"/>
      <c r="B10" s="28"/>
      <c r="C10" s="28"/>
      <c r="D10" s="29"/>
      <c r="E10" s="29"/>
      <c r="F10" s="28"/>
      <c r="G10" s="28"/>
      <c r="H10" s="28"/>
      <c r="I10" s="28"/>
      <c r="J10" s="28"/>
      <c r="K10" s="28"/>
      <c r="L10" s="28"/>
      <c r="N10" s="2"/>
    </row>
    <row r="11" spans="1:15" ht="12.75">
      <c r="A11" s="10" t="s">
        <v>37</v>
      </c>
      <c r="B11" s="24"/>
      <c r="C11" s="43">
        <v>1653567</v>
      </c>
      <c r="D11" s="30">
        <v>0.37</v>
      </c>
      <c r="E11" s="30">
        <v>0.13</v>
      </c>
      <c r="F11" s="24">
        <v>1995249</v>
      </c>
      <c r="G11" s="14">
        <f aca="true" t="shared" si="0" ref="G11:G29">+J11+K11+L11</f>
        <v>225126</v>
      </c>
      <c r="H11" s="14">
        <f>+L11+J11+K11-F11</f>
        <v>-1770123</v>
      </c>
      <c r="I11" s="24">
        <v>50</v>
      </c>
      <c r="J11" s="24">
        <v>0</v>
      </c>
      <c r="K11" s="24">
        <v>225126</v>
      </c>
      <c r="L11" s="24">
        <v>0</v>
      </c>
      <c r="M11" s="17">
        <f>+F11-C11</f>
        <v>341682</v>
      </c>
      <c r="N11" s="51"/>
      <c r="O11" s="2"/>
    </row>
    <row r="12" spans="1:15" s="17" customFormat="1" ht="12.75">
      <c r="A12" s="19" t="s">
        <v>30</v>
      </c>
      <c r="B12" s="19"/>
      <c r="C12" s="24">
        <v>3105576</v>
      </c>
      <c r="D12" s="30">
        <v>0.83</v>
      </c>
      <c r="E12" s="30">
        <v>0.28</v>
      </c>
      <c r="F12" s="24">
        <v>9062315</v>
      </c>
      <c r="G12" s="14">
        <f t="shared" si="0"/>
        <v>15541407</v>
      </c>
      <c r="H12" s="14">
        <f aca="true" t="shared" si="1" ref="H12:H18">+L12+J12+K12-F12</f>
        <v>6479092</v>
      </c>
      <c r="I12" s="24">
        <v>515263</v>
      </c>
      <c r="J12" s="24">
        <v>3908792</v>
      </c>
      <c r="K12" s="24">
        <v>2059474</v>
      </c>
      <c r="L12" s="24">
        <v>9573141</v>
      </c>
      <c r="M12" s="17">
        <f aca="true" t="shared" si="2" ref="M12:M31">+F12-C12</f>
        <v>5956739</v>
      </c>
      <c r="N12" s="52"/>
      <c r="O12" s="19"/>
    </row>
    <row r="13" spans="1:15" ht="12.75">
      <c r="A13" s="10" t="s">
        <v>16</v>
      </c>
      <c r="B13" s="19"/>
      <c r="C13" s="24">
        <v>8037450</v>
      </c>
      <c r="D13" s="30">
        <v>3.02</v>
      </c>
      <c r="E13" s="30">
        <v>0.46</v>
      </c>
      <c r="F13" s="24">
        <v>41281313</v>
      </c>
      <c r="G13" s="14">
        <f t="shared" si="0"/>
        <v>44988923</v>
      </c>
      <c r="H13" s="14">
        <f t="shared" si="1"/>
        <v>3707610</v>
      </c>
      <c r="I13" s="24">
        <v>1495216</v>
      </c>
      <c r="J13" s="24">
        <v>23596395</v>
      </c>
      <c r="K13" s="24">
        <v>9647468</v>
      </c>
      <c r="L13" s="24">
        <v>11745060</v>
      </c>
      <c r="M13" s="17">
        <f t="shared" si="2"/>
        <v>33243863</v>
      </c>
      <c r="N13" s="51"/>
      <c r="O13" s="10"/>
    </row>
    <row r="14" spans="1:15" ht="12.75">
      <c r="A14" s="10" t="s">
        <v>27</v>
      </c>
      <c r="B14" s="20"/>
      <c r="C14" s="24">
        <v>8983886</v>
      </c>
      <c r="D14" s="30">
        <v>2.68</v>
      </c>
      <c r="E14" s="30">
        <v>0.57</v>
      </c>
      <c r="F14" s="24">
        <v>42479487</v>
      </c>
      <c r="G14" s="14">
        <f>+J14+K14+L14</f>
        <v>52846370</v>
      </c>
      <c r="H14" s="14">
        <f>+L14+J14+K14-F14</f>
        <v>10366883</v>
      </c>
      <c r="I14" s="24">
        <v>473193</v>
      </c>
      <c r="J14" s="24">
        <v>20908323</v>
      </c>
      <c r="K14" s="24">
        <v>12587278</v>
      </c>
      <c r="L14" s="24">
        <v>19350769</v>
      </c>
      <c r="M14" s="17">
        <f t="shared" si="2"/>
        <v>33495601</v>
      </c>
      <c r="N14" s="51"/>
      <c r="O14" s="11"/>
    </row>
    <row r="15" spans="1:40" s="40" customFormat="1" ht="12.75">
      <c r="A15" s="19" t="s">
        <v>22</v>
      </c>
      <c r="B15" s="31"/>
      <c r="C15" s="24">
        <v>24153284</v>
      </c>
      <c r="D15" s="30">
        <v>1.63</v>
      </c>
      <c r="E15" s="30">
        <v>0.38</v>
      </c>
      <c r="F15" s="24">
        <v>60341092</v>
      </c>
      <c r="G15" s="14">
        <f>+J15+K15+L15</f>
        <v>66104167</v>
      </c>
      <c r="H15" s="14">
        <f>+L15+J15+K15-F15</f>
        <v>5763075</v>
      </c>
      <c r="I15" s="24">
        <v>4891302</v>
      </c>
      <c r="J15" s="24">
        <v>29897569</v>
      </c>
      <c r="K15" s="24">
        <v>6290239</v>
      </c>
      <c r="L15" s="24">
        <v>29916359</v>
      </c>
      <c r="M15" s="17">
        <f t="shared" si="2"/>
        <v>36187808</v>
      </c>
      <c r="N15" s="52"/>
      <c r="O15" s="19"/>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1:15" s="40" customFormat="1" ht="12.75">
      <c r="A16" s="19" t="s">
        <v>38</v>
      </c>
      <c r="B16" s="31"/>
      <c r="C16" s="24">
        <v>13302942</v>
      </c>
      <c r="D16" s="30">
        <v>3.69</v>
      </c>
      <c r="E16" s="30">
        <v>0.45</v>
      </c>
      <c r="F16" s="24">
        <v>71761063</v>
      </c>
      <c r="G16" s="14">
        <f t="shared" si="0"/>
        <v>73958523</v>
      </c>
      <c r="H16" s="14">
        <f t="shared" si="1"/>
        <v>2197460</v>
      </c>
      <c r="I16" s="24">
        <v>1306633</v>
      </c>
      <c r="J16" s="24">
        <v>44582434</v>
      </c>
      <c r="K16" s="24">
        <v>13875687</v>
      </c>
      <c r="L16" s="24">
        <v>15500402</v>
      </c>
      <c r="M16" s="17">
        <f t="shared" si="2"/>
        <v>58458121</v>
      </c>
      <c r="N16" s="52"/>
      <c r="O16" s="31"/>
    </row>
    <row r="17" spans="1:15" s="13" customFormat="1" ht="12.75">
      <c r="A17" s="10" t="s">
        <v>32</v>
      </c>
      <c r="B17" s="19"/>
      <c r="C17" s="24">
        <v>1903051</v>
      </c>
      <c r="D17" s="30">
        <v>0.82</v>
      </c>
      <c r="E17" s="30">
        <v>0.28</v>
      </c>
      <c r="F17" s="24">
        <v>4782959</v>
      </c>
      <c r="G17" s="14">
        <f t="shared" si="0"/>
        <v>6060821</v>
      </c>
      <c r="H17" s="14">
        <f t="shared" si="1"/>
        <v>1277862</v>
      </c>
      <c r="I17" s="24">
        <v>1161338</v>
      </c>
      <c r="J17" s="24">
        <v>2374648</v>
      </c>
      <c r="K17" s="24">
        <v>788678</v>
      </c>
      <c r="L17" s="24">
        <v>2897495</v>
      </c>
      <c r="M17" s="17">
        <f t="shared" si="2"/>
        <v>2879908</v>
      </c>
      <c r="N17" s="51"/>
      <c r="O17" s="10"/>
    </row>
    <row r="18" spans="1:15" s="13" customFormat="1" ht="12.75">
      <c r="A18" s="10" t="s">
        <v>17</v>
      </c>
      <c r="B18" s="31"/>
      <c r="C18" s="24">
        <v>1653567</v>
      </c>
      <c r="D18" s="30">
        <v>1.48</v>
      </c>
      <c r="E18" s="30">
        <v>0.21</v>
      </c>
      <c r="F18" s="24">
        <v>6693236</v>
      </c>
      <c r="G18" s="14">
        <f t="shared" si="0"/>
        <v>7949362</v>
      </c>
      <c r="H18" s="14">
        <f t="shared" si="1"/>
        <v>1256126</v>
      </c>
      <c r="I18" s="24">
        <v>120304</v>
      </c>
      <c r="J18" s="24">
        <v>1822301</v>
      </c>
      <c r="K18" s="24">
        <v>3217368</v>
      </c>
      <c r="L18" s="24">
        <v>2909693</v>
      </c>
      <c r="M18" s="17">
        <f t="shared" si="2"/>
        <v>5039669</v>
      </c>
      <c r="N18" s="51"/>
      <c r="O18" s="12"/>
    </row>
    <row r="19" spans="1:15" s="17" customFormat="1" ht="12.75">
      <c r="A19" s="19" t="s">
        <v>23</v>
      </c>
      <c r="B19" s="19"/>
      <c r="C19" s="24">
        <v>2247636</v>
      </c>
      <c r="D19" s="30">
        <v>2.06</v>
      </c>
      <c r="E19" s="30">
        <v>0.39</v>
      </c>
      <c r="F19" s="24">
        <v>10738296</v>
      </c>
      <c r="G19" s="14">
        <f>+J19+K19+L19</f>
        <v>13935450</v>
      </c>
      <c r="H19" s="14">
        <f>+L19+J19+K19-F19</f>
        <v>3197154</v>
      </c>
      <c r="I19" s="24">
        <v>275102</v>
      </c>
      <c r="J19" s="24">
        <v>6781834</v>
      </c>
      <c r="K19" s="24">
        <v>1708826</v>
      </c>
      <c r="L19" s="24">
        <v>5444790</v>
      </c>
      <c r="M19" s="17">
        <f t="shared" si="2"/>
        <v>8490660</v>
      </c>
      <c r="N19" s="52"/>
      <c r="O19" s="19"/>
    </row>
    <row r="20" spans="1:15" ht="12.75">
      <c r="A20" s="10" t="s">
        <v>20</v>
      </c>
      <c r="B20" s="19"/>
      <c r="C20" s="24">
        <v>1653567</v>
      </c>
      <c r="D20" s="30">
        <v>0.54</v>
      </c>
      <c r="E20" s="30">
        <v>0.09</v>
      </c>
      <c r="F20" s="24">
        <v>5557433</v>
      </c>
      <c r="G20" s="14">
        <f>+J20+K20+L20</f>
        <v>8382211</v>
      </c>
      <c r="H20" s="14">
        <f>+L20+J20+K20-F20</f>
        <v>2824778</v>
      </c>
      <c r="I20" s="24">
        <v>4178071</v>
      </c>
      <c r="J20" s="24">
        <v>1602194</v>
      </c>
      <c r="K20" s="24">
        <v>2301672</v>
      </c>
      <c r="L20" s="24">
        <v>4478345</v>
      </c>
      <c r="M20" s="17">
        <f t="shared" si="2"/>
        <v>3903866</v>
      </c>
      <c r="N20" s="51"/>
      <c r="O20" s="10"/>
    </row>
    <row r="21" spans="1:15" ht="12.75">
      <c r="A21" s="10" t="s">
        <v>29</v>
      </c>
      <c r="B21" s="20"/>
      <c r="C21" s="24">
        <v>1653567</v>
      </c>
      <c r="D21" s="30">
        <v>0.12</v>
      </c>
      <c r="E21" s="30">
        <v>0.01</v>
      </c>
      <c r="F21" s="24">
        <v>1907748</v>
      </c>
      <c r="G21" s="14">
        <f t="shared" si="0"/>
        <v>2222214</v>
      </c>
      <c r="H21" s="14">
        <f>+L21+J21+K21-F21</f>
        <v>314466</v>
      </c>
      <c r="I21" s="24">
        <v>415317</v>
      </c>
      <c r="J21" s="24">
        <v>254181</v>
      </c>
      <c r="K21" s="24">
        <v>0</v>
      </c>
      <c r="L21" s="24">
        <v>1968033</v>
      </c>
      <c r="M21" s="17">
        <f t="shared" si="2"/>
        <v>254181</v>
      </c>
      <c r="N21" s="51"/>
      <c r="O21" s="11"/>
    </row>
    <row r="22" spans="1:15" ht="12.75">
      <c r="A22" s="10" t="s">
        <v>28</v>
      </c>
      <c r="B22" s="20"/>
      <c r="C22" s="24">
        <v>11637148</v>
      </c>
      <c r="D22" s="30">
        <v>3.15</v>
      </c>
      <c r="E22" s="30">
        <v>0.69</v>
      </c>
      <c r="F22" s="24">
        <v>52784928</v>
      </c>
      <c r="G22" s="14">
        <f t="shared" si="0"/>
        <v>63911664</v>
      </c>
      <c r="H22" s="14">
        <f aca="true" t="shared" si="3" ref="H22:H29">+L22+J22+K22-F22</f>
        <v>11126736</v>
      </c>
      <c r="I22" s="24">
        <v>456314</v>
      </c>
      <c r="J22" s="24">
        <v>34217204</v>
      </c>
      <c r="K22" s="24">
        <v>6930576</v>
      </c>
      <c r="L22" s="24">
        <v>22763884</v>
      </c>
      <c r="M22" s="17">
        <f t="shared" si="2"/>
        <v>41147780</v>
      </c>
      <c r="N22" s="51"/>
      <c r="O22" s="11"/>
    </row>
    <row r="23" spans="1:15" s="17" customFormat="1" ht="12.75">
      <c r="A23" s="19" t="s">
        <v>31</v>
      </c>
      <c r="B23" s="19"/>
      <c r="C23" s="24">
        <v>3154655</v>
      </c>
      <c r="D23" s="30">
        <v>2.38</v>
      </c>
      <c r="E23" s="30">
        <v>0.4</v>
      </c>
      <c r="F23" s="24">
        <v>12418557</v>
      </c>
      <c r="G23" s="14">
        <f t="shared" si="0"/>
        <v>13822177</v>
      </c>
      <c r="H23" s="14">
        <f t="shared" si="3"/>
        <v>1403620</v>
      </c>
      <c r="I23" s="24">
        <v>167328</v>
      </c>
      <c r="J23" s="24">
        <v>7202120</v>
      </c>
      <c r="K23" s="24">
        <v>2061782</v>
      </c>
      <c r="L23" s="24">
        <v>4558275</v>
      </c>
      <c r="M23" s="17">
        <f t="shared" si="2"/>
        <v>9263902</v>
      </c>
      <c r="N23" s="52"/>
      <c r="O23" s="19"/>
    </row>
    <row r="24" spans="1:15" s="17" customFormat="1" ht="12.75">
      <c r="A24" s="19" t="s">
        <v>34</v>
      </c>
      <c r="B24" s="19"/>
      <c r="C24" s="24">
        <v>9989082</v>
      </c>
      <c r="D24" s="42">
        <v>3.43</v>
      </c>
      <c r="E24" s="42">
        <v>0.73</v>
      </c>
      <c r="F24" s="24">
        <v>47048333</v>
      </c>
      <c r="G24" s="14">
        <f t="shared" si="0"/>
        <v>52900725</v>
      </c>
      <c r="H24" s="14">
        <f>+L24+J24+K24-F24</f>
        <v>5852392</v>
      </c>
      <c r="I24" s="24">
        <v>336342</v>
      </c>
      <c r="J24" s="24">
        <v>22607613</v>
      </c>
      <c r="K24" s="24">
        <v>14451638</v>
      </c>
      <c r="L24" s="24">
        <v>15841474</v>
      </c>
      <c r="M24" s="17">
        <f t="shared" si="2"/>
        <v>37059251</v>
      </c>
      <c r="N24" s="52"/>
      <c r="O24" s="19"/>
    </row>
    <row r="25" spans="1:15" ht="12.75">
      <c r="A25" s="10" t="s">
        <v>46</v>
      </c>
      <c r="B25" s="19"/>
      <c r="C25" s="24">
        <v>10149366</v>
      </c>
      <c r="D25" s="30">
        <v>3.74</v>
      </c>
      <c r="E25" s="30">
        <v>0.51</v>
      </c>
      <c r="F25" s="24">
        <v>53967109</v>
      </c>
      <c r="G25" s="14">
        <f t="shared" si="0"/>
        <v>55041064</v>
      </c>
      <c r="H25" s="14">
        <f t="shared" si="3"/>
        <v>1073955</v>
      </c>
      <c r="I25" s="24">
        <v>1226570</v>
      </c>
      <c r="J25" s="24">
        <v>31917499</v>
      </c>
      <c r="K25" s="24">
        <v>11900244</v>
      </c>
      <c r="L25" s="24">
        <v>11223321</v>
      </c>
      <c r="M25" s="17">
        <f t="shared" si="2"/>
        <v>43817743</v>
      </c>
      <c r="N25" s="51"/>
      <c r="O25" s="10"/>
    </row>
    <row r="26" spans="1:15" ht="12.75">
      <c r="A26" s="19" t="s">
        <v>25</v>
      </c>
      <c r="B26" s="19"/>
      <c r="C26" s="24">
        <v>1653567</v>
      </c>
      <c r="D26" s="30">
        <v>0.42</v>
      </c>
      <c r="E26" s="30">
        <v>0.08</v>
      </c>
      <c r="F26" s="24">
        <v>3339541</v>
      </c>
      <c r="G26" s="14">
        <f t="shared" si="0"/>
        <v>4520512</v>
      </c>
      <c r="H26" s="14">
        <f t="shared" si="3"/>
        <v>1180971</v>
      </c>
      <c r="I26" s="24">
        <v>1286069</v>
      </c>
      <c r="J26" s="24">
        <v>1250668</v>
      </c>
      <c r="K26" s="24">
        <v>435306</v>
      </c>
      <c r="L26" s="24">
        <v>2834538</v>
      </c>
      <c r="M26" s="17">
        <f t="shared" si="2"/>
        <v>1685974</v>
      </c>
      <c r="N26" s="52"/>
      <c r="O26" s="10"/>
    </row>
    <row r="27" spans="1:15" s="13" customFormat="1" ht="12.75">
      <c r="A27" s="10" t="s">
        <v>18</v>
      </c>
      <c r="B27" s="19"/>
      <c r="C27" s="24">
        <v>1653567</v>
      </c>
      <c r="D27" s="30">
        <v>0.1</v>
      </c>
      <c r="E27" s="30">
        <v>0.01</v>
      </c>
      <c r="F27" s="24">
        <v>2234269</v>
      </c>
      <c r="G27" s="14">
        <f t="shared" si="0"/>
        <v>7236747</v>
      </c>
      <c r="H27" s="14">
        <f t="shared" si="3"/>
        <v>5002478</v>
      </c>
      <c r="I27" s="24">
        <v>464560</v>
      </c>
      <c r="J27" s="24">
        <v>580702</v>
      </c>
      <c r="K27" s="24">
        <v>0</v>
      </c>
      <c r="L27" s="24">
        <v>6656045</v>
      </c>
      <c r="M27" s="17">
        <f t="shared" si="2"/>
        <v>580702</v>
      </c>
      <c r="N27" s="51"/>
      <c r="O27" s="10"/>
    </row>
    <row r="28" spans="1:15" s="13" customFormat="1" ht="12.75">
      <c r="A28" s="10" t="s">
        <v>33</v>
      </c>
      <c r="B28" s="20"/>
      <c r="C28" s="24">
        <v>9900525</v>
      </c>
      <c r="D28" s="30">
        <v>3.01</v>
      </c>
      <c r="E28" s="30">
        <v>0.45</v>
      </c>
      <c r="F28" s="24">
        <v>52046898</v>
      </c>
      <c r="G28" s="14">
        <f t="shared" si="0"/>
        <v>57916465</v>
      </c>
      <c r="H28" s="14">
        <f>+L28+J28+K28-F28</f>
        <v>5869567</v>
      </c>
      <c r="I28" s="24">
        <v>1508144</v>
      </c>
      <c r="J28" s="24">
        <v>29119200</v>
      </c>
      <c r="K28" s="24">
        <v>13027173</v>
      </c>
      <c r="L28" s="24">
        <v>15770092</v>
      </c>
      <c r="M28" s="17">
        <f t="shared" si="2"/>
        <v>42146373</v>
      </c>
      <c r="N28" s="51"/>
      <c r="O28" s="10"/>
    </row>
    <row r="29" spans="1:15" s="17" customFormat="1" ht="12.75">
      <c r="A29" s="10" t="s">
        <v>19</v>
      </c>
      <c r="B29" s="19"/>
      <c r="C29" s="24">
        <v>1964650</v>
      </c>
      <c r="D29" s="30">
        <v>2.04</v>
      </c>
      <c r="E29" s="30">
        <v>0.43</v>
      </c>
      <c r="F29" s="24">
        <v>8464031</v>
      </c>
      <c r="G29" s="14">
        <f t="shared" si="0"/>
        <v>8771589</v>
      </c>
      <c r="H29" s="14">
        <f t="shared" si="3"/>
        <v>307558</v>
      </c>
      <c r="I29" s="24">
        <v>711295</v>
      </c>
      <c r="J29" s="24">
        <v>4171167</v>
      </c>
      <c r="K29" s="24">
        <v>2328214</v>
      </c>
      <c r="L29" s="24">
        <v>2272208</v>
      </c>
      <c r="M29" s="17">
        <f t="shared" si="2"/>
        <v>6499381</v>
      </c>
      <c r="N29" s="51"/>
      <c r="O29" s="20"/>
    </row>
    <row r="30" spans="1:15" s="17" customFormat="1" ht="12.75">
      <c r="A30" s="19" t="s">
        <v>47</v>
      </c>
      <c r="B30" s="19"/>
      <c r="C30" s="24">
        <v>19156006</v>
      </c>
      <c r="D30" s="30">
        <v>3.8</v>
      </c>
      <c r="E30" s="30">
        <v>0.57</v>
      </c>
      <c r="F30" s="24">
        <v>100468776</v>
      </c>
      <c r="G30" s="14">
        <f>+J30+K30+L30</f>
        <v>103007871</v>
      </c>
      <c r="H30" s="14">
        <f>+L30+J30+K30-F30</f>
        <v>2539095</v>
      </c>
      <c r="I30" s="24">
        <v>4192609</v>
      </c>
      <c r="J30" s="24">
        <v>60607286</v>
      </c>
      <c r="K30" s="24">
        <v>20705484</v>
      </c>
      <c r="L30" s="24">
        <v>21695101</v>
      </c>
      <c r="M30" s="17">
        <f t="shared" si="2"/>
        <v>81312770</v>
      </c>
      <c r="N30" s="52"/>
      <c r="O30" s="20"/>
    </row>
    <row r="31" spans="1:15" s="17" customFormat="1" ht="12.75">
      <c r="A31" s="10" t="s">
        <v>40</v>
      </c>
      <c r="B31" s="19"/>
      <c r="C31" s="24">
        <v>2261185</v>
      </c>
      <c r="D31" s="30">
        <v>0.5</v>
      </c>
      <c r="E31" s="30">
        <v>0.27</v>
      </c>
      <c r="F31" s="24">
        <v>4117372</v>
      </c>
      <c r="G31" s="14">
        <f>+J31+K31+L31</f>
        <v>5290483</v>
      </c>
      <c r="H31" s="14">
        <f>+L31+J31+K31-F31</f>
        <v>1173111</v>
      </c>
      <c r="I31" s="24">
        <v>4403795</v>
      </c>
      <c r="J31" s="24">
        <v>1504020</v>
      </c>
      <c r="K31" s="24">
        <v>352167</v>
      </c>
      <c r="L31" s="24">
        <v>3434296</v>
      </c>
      <c r="M31" s="17">
        <f t="shared" si="2"/>
        <v>1856187</v>
      </c>
      <c r="N31" s="51"/>
      <c r="O31" s="20"/>
    </row>
    <row r="32" spans="1:14" ht="12.75">
      <c r="A32" s="7" t="s">
        <v>9</v>
      </c>
      <c r="B32" s="32"/>
      <c r="C32" s="33">
        <f>SUM(C11:C31)</f>
        <v>139867844</v>
      </c>
      <c r="D32" s="34"/>
      <c r="E32" s="34"/>
      <c r="F32" s="33">
        <f aca="true" t="shared" si="4" ref="F32:M32">SUM(F11:F31)</f>
        <v>593490005</v>
      </c>
      <c r="G32" s="33">
        <f t="shared" si="4"/>
        <v>664633871</v>
      </c>
      <c r="H32" s="33">
        <f t="shared" si="4"/>
        <v>71143866</v>
      </c>
      <c r="I32" s="33">
        <f t="shared" si="4"/>
        <v>29584815</v>
      </c>
      <c r="J32" s="33">
        <f t="shared" si="4"/>
        <v>328906150</v>
      </c>
      <c r="K32" s="33">
        <f t="shared" si="4"/>
        <v>124894400</v>
      </c>
      <c r="L32" s="33">
        <f t="shared" si="4"/>
        <v>210833321</v>
      </c>
      <c r="M32" s="33">
        <f t="shared" si="4"/>
        <v>453622161</v>
      </c>
      <c r="N32" s="2"/>
    </row>
    <row r="33" spans="1:13" ht="10.5" customHeight="1">
      <c r="A33" s="41"/>
      <c r="B33" s="46"/>
      <c r="C33" s="47"/>
      <c r="D33" s="48"/>
      <c r="E33" s="48"/>
      <c r="F33" s="47"/>
      <c r="G33" s="47"/>
      <c r="H33" s="47"/>
      <c r="I33" s="47"/>
      <c r="J33" s="47"/>
      <c r="K33" s="47"/>
      <c r="L33" s="47"/>
      <c r="M33" s="49"/>
    </row>
    <row r="34" spans="1:13" ht="45.75" customHeight="1">
      <c r="A34" s="45" t="s">
        <v>36</v>
      </c>
      <c r="B34" s="54" t="s">
        <v>45</v>
      </c>
      <c r="C34" s="54"/>
      <c r="D34" s="54"/>
      <c r="E34" s="54"/>
      <c r="F34" s="54"/>
      <c r="G34" s="54"/>
      <c r="H34" s="54"/>
      <c r="I34" s="54"/>
      <c r="J34" s="54"/>
      <c r="K34" s="54"/>
      <c r="L34" s="54"/>
      <c r="M34" s="44"/>
    </row>
    <row r="35" spans="1:5" ht="12.75">
      <c r="A35" s="3"/>
      <c r="B35" s="37"/>
      <c r="D35" s="36"/>
      <c r="E35" s="36"/>
    </row>
    <row r="36" spans="1:5" ht="12.75">
      <c r="A36" s="3"/>
      <c r="B36" s="37"/>
      <c r="D36" s="36"/>
      <c r="E36" s="36"/>
    </row>
    <row r="37" spans="1:5" ht="12.75">
      <c r="A37" s="3"/>
      <c r="B37" s="37"/>
      <c r="D37" s="36"/>
      <c r="E37" s="36"/>
    </row>
    <row r="38" spans="1:5" ht="12.75">
      <c r="A38" s="9"/>
      <c r="B38" s="35"/>
      <c r="D38" s="38"/>
      <c r="E38" s="36"/>
    </row>
    <row r="39" spans="1:5" ht="12.75">
      <c r="A39" s="9"/>
      <c r="B39" s="35"/>
      <c r="D39" s="36"/>
      <c r="E39" s="36"/>
    </row>
    <row r="40" spans="1:5" ht="12.75">
      <c r="A40" s="3"/>
      <c r="B40" s="37"/>
      <c r="D40" s="36"/>
      <c r="E40" s="36"/>
    </row>
    <row r="41" spans="1:5" ht="12.75">
      <c r="A41" s="5"/>
      <c r="B41" s="15"/>
      <c r="D41" s="36"/>
      <c r="E41" s="36"/>
    </row>
    <row r="42" spans="1:5" ht="12.75">
      <c r="A42" s="4"/>
      <c r="B42" s="39"/>
      <c r="D42" s="36"/>
      <c r="E42" s="36"/>
    </row>
    <row r="43" spans="1:5" ht="12.75">
      <c r="A43" s="4"/>
      <c r="B43" s="39"/>
      <c r="D43" s="36"/>
      <c r="E43" s="36"/>
    </row>
    <row r="44" spans="1:5" ht="12.75">
      <c r="A44" s="4"/>
      <c r="B44" s="39"/>
      <c r="D44" s="36"/>
      <c r="E44" s="36"/>
    </row>
    <row r="45" spans="1:5" ht="12.75">
      <c r="A45" s="4"/>
      <c r="B45" s="39"/>
      <c r="D45" s="36"/>
      <c r="E45" s="36"/>
    </row>
    <row r="46" spans="4:5" ht="12.75">
      <c r="D46" s="36"/>
      <c r="E46" s="36"/>
    </row>
    <row r="47" spans="4:5" ht="12.75">
      <c r="D47" s="36"/>
      <c r="E47" s="36"/>
    </row>
    <row r="48" spans="4:5" ht="12.75">
      <c r="D48" s="36"/>
      <c r="E48" s="36"/>
    </row>
    <row r="49" spans="4:5" ht="12.75">
      <c r="D49" s="36"/>
      <c r="E49" s="36"/>
    </row>
    <row r="50" spans="4:5" ht="12.75">
      <c r="D50" s="36"/>
      <c r="E50" s="36"/>
    </row>
    <row r="51" spans="4:5" ht="12.75">
      <c r="D51" s="36"/>
      <c r="E51" s="36"/>
    </row>
    <row r="52" spans="4:5" ht="12.75">
      <c r="D52" s="36"/>
      <c r="E52" s="36"/>
    </row>
    <row r="53" spans="4:5" ht="12.75">
      <c r="D53" s="36"/>
      <c r="E53" s="36"/>
    </row>
    <row r="54" spans="4:5" ht="12.75">
      <c r="D54" s="36"/>
      <c r="E54" s="36"/>
    </row>
    <row r="55" spans="4:5" ht="12.75">
      <c r="D55" s="36"/>
      <c r="E55" s="36"/>
    </row>
    <row r="56" spans="4:5" ht="12.75">
      <c r="D56" s="36"/>
      <c r="E56" s="36"/>
    </row>
    <row r="57" spans="4:5" ht="12.75">
      <c r="D57" s="36"/>
      <c r="E57" s="36"/>
    </row>
    <row r="58" spans="4:5" ht="12.75">
      <c r="D58" s="36"/>
      <c r="E58" s="36"/>
    </row>
    <row r="59" spans="4:5" ht="12.75">
      <c r="D59" s="36"/>
      <c r="E59" s="36"/>
    </row>
    <row r="60" spans="4:5" ht="12.75">
      <c r="D60" s="36"/>
      <c r="E60" s="36"/>
    </row>
    <row r="61" spans="4:5" ht="12.75">
      <c r="D61" s="36"/>
      <c r="E61" s="36"/>
    </row>
    <row r="62" spans="4:5" ht="12.75">
      <c r="D62" s="36"/>
      <c r="E62" s="36"/>
    </row>
    <row r="63" spans="4:5" ht="12.75">
      <c r="D63" s="36"/>
      <c r="E63" s="36"/>
    </row>
    <row r="64" spans="4:5" ht="12.75">
      <c r="D64" s="36"/>
      <c r="E64" s="36"/>
    </row>
    <row r="65" spans="4:5" ht="12.75">
      <c r="D65" s="36"/>
      <c r="E65" s="36"/>
    </row>
  </sheetData>
  <mergeCells count="2">
    <mergeCell ref="D7:E7"/>
    <mergeCell ref="B34:L34"/>
  </mergeCells>
  <printOptions/>
  <pageMargins left="1.3385826771653544" right="0.5511811023622047" top="0.8267716535433072" bottom="0.1968503937007874" header="0.1968503937007874" footer="0.1968503937007874"/>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LSepulve</cp:lastModifiedBy>
  <cp:lastPrinted>2007-04-09T15:12:10Z</cp:lastPrinted>
  <dcterms:created xsi:type="dcterms:W3CDTF">1998-12-29T21:12:07Z</dcterms:created>
  <dcterms:modified xsi:type="dcterms:W3CDTF">2007-06-08T20:36:38Z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