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30" windowHeight="4110" activeTab="0"/>
  </bookViews>
  <sheets>
    <sheet name="GENERALES" sheetId="1" r:id="rId1"/>
  </sheets>
  <definedNames>
    <definedName name="_xlnm.Print_Area" localSheetId="0">'GENERALES'!$A$1:$M$45</definedName>
  </definedNames>
  <calcPr fullCalcOnLoad="1"/>
</workbook>
</file>

<file path=xl/sharedStrings.xml><?xml version="1.0" encoding="utf-8"?>
<sst xmlns="http://schemas.openxmlformats.org/spreadsheetml/2006/main" count="63" uniqueCount="58">
  <si>
    <t>CUMPLIMIENTO DE NORMAS</t>
  </si>
  <si>
    <t>PATRIMONIO</t>
  </si>
  <si>
    <t>OBLIGACION DE</t>
  </si>
  <si>
    <t>INVER.REPRES.</t>
  </si>
  <si>
    <t>SUPERAV.(DEF) DE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</si>
  <si>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</si>
  <si>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</si>
  <si>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</si>
  <si>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</si>
  <si>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</si>
  <si>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</si>
  <si>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</si>
  <si>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Mutualidad de Carabineros</t>
  </si>
  <si>
    <t>Renta Nacional</t>
  </si>
  <si>
    <t>Crédito Continental</t>
  </si>
  <si>
    <t xml:space="preserve">Cardif </t>
  </si>
  <si>
    <t xml:space="preserve">Consorcio Nacional </t>
  </si>
  <si>
    <t>ENDEUDAMIENTO</t>
  </si>
  <si>
    <t xml:space="preserve">Mapfre Garantías y Créditos </t>
  </si>
  <si>
    <t xml:space="preserve"> </t>
  </si>
  <si>
    <t>Bci</t>
  </si>
  <si>
    <t>Huelen</t>
  </si>
  <si>
    <t xml:space="preserve">Chubb </t>
  </si>
  <si>
    <t>Liberty</t>
  </si>
  <si>
    <t>INVERSIONES NO</t>
  </si>
  <si>
    <t>(1)</t>
  </si>
  <si>
    <t>Santander</t>
  </si>
  <si>
    <t>TEC. Y PAT. RIESGO</t>
  </si>
  <si>
    <t>RES. SINIEST.</t>
  </si>
  <si>
    <t xml:space="preserve">Mapfre </t>
  </si>
  <si>
    <t>TOTAL CIAS. DE SEGUROS GENERALES</t>
  </si>
  <si>
    <t>COMPAÑIAS DE SEGUROS DEL PRIMER GRUPO</t>
  </si>
  <si>
    <t>INVER. DE</t>
  </si>
  <si>
    <t>PAT. RIESGO</t>
  </si>
  <si>
    <t>TOTAL CIAS. DE SEGUROS DE CREDITO</t>
  </si>
  <si>
    <t>TOTAL CIAS. DEL PRIMER GRUPO</t>
  </si>
  <si>
    <t>Compañías de Seguros Generales</t>
  </si>
  <si>
    <t>Compañías de Seguros de Crédito</t>
  </si>
  <si>
    <t>RRC</t>
  </si>
  <si>
    <t>(2)</t>
  </si>
  <si>
    <t xml:space="preserve">Interamericana </t>
  </si>
  <si>
    <t>Coface</t>
  </si>
  <si>
    <t>Penta Security</t>
  </si>
  <si>
    <t>(3)</t>
  </si>
  <si>
    <t xml:space="preserve">Ace </t>
  </si>
  <si>
    <t xml:space="preserve">Chilena Consolidada </t>
  </si>
  <si>
    <t>Cesce</t>
  </si>
  <si>
    <t>Aseguradora Magallanes</t>
  </si>
  <si>
    <t>Por Resolución N°746 del 29.12.2008 de esta Superintendencia, se aprobó el cambio de nombre de Ise Chile Compañía de Seguros Generales S.A. por el de HDI Seguros S.A.</t>
  </si>
  <si>
    <t>Por Resolución N°703 del 18.12.2008 de esta Superintendencia, se autoriza la existencia y aprueban los estatutos de Orión Seguros Generales S.A.</t>
  </si>
  <si>
    <t>NETO</t>
  </si>
  <si>
    <t>RSA</t>
  </si>
  <si>
    <t>(al 30 de junio de 2009, montos expresados en miles de pesos)</t>
  </si>
  <si>
    <t>FAF</t>
  </si>
  <si>
    <t>Por Resolución N°275 del 15.05.2009 de esta Superintendencia, se autoriza la existencia y aprueban los estatutos de Zenit Seguros Generales S.A.</t>
  </si>
  <si>
    <t>HDI (1)</t>
  </si>
  <si>
    <t>Orión (2)</t>
  </si>
  <si>
    <t>Zenit (3)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</si>
</sst>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$&quot;_);\(#,##0\ &quot;$&quot;\)"/>
    <numFmt numFmtId="201" formatCode="#,##0\ &quot;$&quot;_);[Red]\(#,##0\ &quot;$&quot;\)"/>
    <numFmt numFmtId="202" formatCode="#,##0.00\ &quot;$&quot;_);\(#,##0.00\ &quot;$&quot;\)"/>
    <numFmt numFmtId="203" formatCode="#,##0.00\ &quot;$&quot;_);[Red]\(#,##0.00\ &quot;$&quot;\)"/>
    <numFmt numFmtId="204" formatCode="_ * #,##0_)\ &quot;$&quot;_ ;_ * \(#,##0\)\ &quot;$&quot;_ ;_ * &quot;-&quot;_)\ &quot;$&quot;_ ;_ @_ "/>
    <numFmt numFmtId="205" formatCode="_ * #,##0_)\ _$_ ;_ * \(#,##0\)\ _$_ ;_ * &quot;-&quot;_)\ _$_ ;_ @_ "/>
    <numFmt numFmtId="206" formatCode="_ * #,##0.00_)\ &quot;$&quot;_ ;_ * \(#,##0.00\)\ &quot;$&quot;_ ;_ * &quot;-&quot;??_)\ &quot;$&quot;_ ;_ @_ "/>
    <numFmt numFmtId="207" formatCode="_ * #,##0.00_)\ _$_ ;_ * \(#,##0.00\)\ _$_ ;_ * &quot;-&quot;??_)\ _$_ ;_ @_ "/>
    <numFmt numFmtId="208" formatCode="#,##0\ &quot;Pts&quot;;\-#,##0\ &quot;Pts&quot;"/>
    <numFmt numFmtId="209" formatCode="#,##0\ &quot;Pts&quot;;[Red]\-#,##0\ &quot;Pts&quot;"/>
    <numFmt numFmtId="210" formatCode="#,##0.00\ &quot;Pts&quot;;\-#,##0.00\ &quot;Pts&quot;"/>
    <numFmt numFmtId="211" formatCode="#,##0.00\ &quot;Pts&quot;;[Red]\-#,##0.00\ &quot;Pts&quot;"/>
    <numFmt numFmtId="212" formatCode="_-* #,##0\ &quot;Pts&quot;_-;\-* #,##0\ &quot;Pts&quot;_-;_-* &quot;-&quot;\ &quot;Pts&quot;_-;_-@_-"/>
    <numFmt numFmtId="213" formatCode="_-* #,##0\ _P_t_s_-;\-* #,##0\ _P_t_s_-;_-* &quot;-&quot;\ _P_t_s_-;_-@_-"/>
    <numFmt numFmtId="214" formatCode="_-* #,##0.00\ &quot;Pts&quot;_-;\-* #,##0.00\ &quot;Pts&quot;_-;_-* &quot;-&quot;??\ &quot;Pts&quot;_-;_-@_-"/>
    <numFmt numFmtId="215" formatCode="_-* #,##0.00\ _P_t_s_-;\-* #,##0.00\ _P_t_s_-;_-* &quot;-&quot;??\ _P_t_s_-;_-@_-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#,##0.0000"/>
    <numFmt numFmtId="222" formatCode="#,##0.0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Alignment="1" quotePrefix="1">
      <alignment horizontal="lef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 quotePrefix="1">
      <alignment horizontal="left"/>
    </xf>
    <xf numFmtId="3" fontId="4" fillId="0" borderId="1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Alignment="1">
      <alignment horizontal="left"/>
    </xf>
    <xf numFmtId="3" fontId="4" fillId="0" borderId="2" xfId="0" applyNumberFormat="1" applyFont="1" applyFill="1" applyBorder="1" applyAlignment="1" quotePrefix="1">
      <alignment horizontal="left"/>
    </xf>
    <xf numFmtId="3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 quotePrefix="1">
      <alignment horizontal="left"/>
    </xf>
    <xf numFmtId="3" fontId="0" fillId="0" borderId="0" xfId="0" applyNumberForma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 quotePrefix="1">
      <alignment horizontal="left"/>
    </xf>
    <xf numFmtId="3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 quotePrefix="1">
      <alignment horizontal="lef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3" fontId="1" fillId="0" borderId="0" xfId="0" applyNumberFormat="1" applyFont="1" applyAlignment="1" quotePrefix="1">
      <alignment horizontal="left"/>
    </xf>
    <xf numFmtId="3" fontId="1" fillId="0" borderId="3" xfId="0" applyNumberFormat="1" applyFont="1" applyBorder="1" applyAlignment="1">
      <alignment horizontal="left"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Alignment="1" quotePrefix="1">
      <alignment horizontal="center"/>
    </xf>
    <xf numFmtId="3" fontId="5" fillId="0" borderId="0" xfId="0" applyNumberFormat="1" applyFont="1" applyFill="1" applyAlignment="1" quotePrefix="1">
      <alignment horizontal="right" vertical="top"/>
    </xf>
    <xf numFmtId="3" fontId="4" fillId="0" borderId="2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justify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tabSelected="1" zoomScale="90" zoomScaleNormal="90" workbookViewId="0" topLeftCell="A1">
      <selection activeCell="B10" sqref="B10"/>
    </sheetView>
  </sheetViews>
  <sheetFormatPr defaultColWidth="11.421875" defaultRowHeight="12.75"/>
  <cols>
    <col min="1" max="1" width="4.7109375" style="1" customWidth="1"/>
    <col min="2" max="2" width="35.00390625" style="13" customWidth="1"/>
    <col min="3" max="4" width="15.7109375" style="13" customWidth="1"/>
    <col min="5" max="6" width="8.8515625" style="13" customWidth="1"/>
    <col min="7" max="13" width="15.7109375" style="13" customWidth="1"/>
    <col min="14" max="14" width="24.00390625" style="1" customWidth="1"/>
    <col min="15" max="16384" width="11.421875" style="1" customWidth="1"/>
  </cols>
  <sheetData>
    <row r="1" spans="1:7" ht="12.75">
      <c r="A1"/>
      <c r="B1" s="14"/>
      <c r="G1" s="13" t="s">
        <v>19</v>
      </c>
    </row>
    <row r="2" spans="1:2" ht="12.75">
      <c r="A2" s="9" t="s">
        <v>0</v>
      </c>
      <c r="B2" s="15"/>
    </row>
    <row r="3" spans="1:14" ht="12.75">
      <c r="A3" s="44" t="s">
        <v>31</v>
      </c>
      <c r="B3" s="16"/>
      <c r="N3" s="2"/>
    </row>
    <row r="4" spans="1:14" ht="12.75">
      <c r="A4" s="8" t="s">
        <v>52</v>
      </c>
      <c r="B4" s="16"/>
      <c r="N4" s="2"/>
    </row>
    <row r="5" spans="1:14" ht="12.75">
      <c r="A5" s="6"/>
      <c r="B5" s="17"/>
      <c r="C5" s="46" t="s">
        <v>1</v>
      </c>
      <c r="D5" s="46" t="s">
        <v>1</v>
      </c>
      <c r="E5" s="52" t="s">
        <v>17</v>
      </c>
      <c r="F5" s="52"/>
      <c r="G5" s="46" t="s">
        <v>2</v>
      </c>
      <c r="H5" s="49" t="s">
        <v>3</v>
      </c>
      <c r="I5" s="49" t="s">
        <v>4</v>
      </c>
      <c r="J5" s="46" t="s">
        <v>24</v>
      </c>
      <c r="K5" s="49" t="s">
        <v>32</v>
      </c>
      <c r="L5" s="49" t="s">
        <v>32</v>
      </c>
      <c r="M5" s="49" t="s">
        <v>32</v>
      </c>
      <c r="N5" s="2"/>
    </row>
    <row r="6" spans="1:14" ht="12.75" customHeight="1">
      <c r="A6" s="2"/>
      <c r="B6" s="18"/>
      <c r="C6" s="47" t="s">
        <v>5</v>
      </c>
      <c r="D6" s="48" t="s">
        <v>50</v>
      </c>
      <c r="E6" s="48" t="s">
        <v>6</v>
      </c>
      <c r="F6" s="48" t="s">
        <v>7</v>
      </c>
      <c r="G6" s="47" t="s">
        <v>8</v>
      </c>
      <c r="H6" s="50" t="s">
        <v>9</v>
      </c>
      <c r="I6" s="48" t="s">
        <v>10</v>
      </c>
      <c r="J6" s="48" t="s">
        <v>11</v>
      </c>
      <c r="K6" s="48" t="s">
        <v>38</v>
      </c>
      <c r="L6" s="48" t="s">
        <v>28</v>
      </c>
      <c r="M6" s="48" t="s">
        <v>33</v>
      </c>
      <c r="N6" s="2"/>
    </row>
    <row r="7" spans="1:14" ht="12.75">
      <c r="A7" s="2"/>
      <c r="B7" s="18"/>
      <c r="C7" s="18"/>
      <c r="D7" s="18"/>
      <c r="E7" s="18"/>
      <c r="F7" s="18"/>
      <c r="G7" s="47" t="s">
        <v>27</v>
      </c>
      <c r="H7" s="47" t="s">
        <v>5</v>
      </c>
      <c r="I7" s="47" t="s">
        <v>27</v>
      </c>
      <c r="J7" s="48"/>
      <c r="K7" s="18"/>
      <c r="L7" s="18"/>
      <c r="M7" s="18"/>
      <c r="N7" s="2"/>
    </row>
    <row r="8" spans="1:14" ht="12.75">
      <c r="A8" s="5"/>
      <c r="B8" s="19"/>
      <c r="C8" s="19"/>
      <c r="D8" s="19"/>
      <c r="E8" s="20"/>
      <c r="F8" s="20"/>
      <c r="G8" s="19"/>
      <c r="H8" s="19"/>
      <c r="I8" s="19"/>
      <c r="J8" s="19"/>
      <c r="K8" s="19"/>
      <c r="L8" s="19"/>
      <c r="M8" s="19"/>
      <c r="N8" s="2"/>
    </row>
    <row r="9" spans="1:14" ht="12.75">
      <c r="A9" s="9" t="s">
        <v>36</v>
      </c>
      <c r="B9" s="18"/>
      <c r="C9" s="18"/>
      <c r="D9" s="18"/>
      <c r="E9" s="21"/>
      <c r="F9" s="21"/>
      <c r="G9" s="18"/>
      <c r="H9" s="18"/>
      <c r="I9" s="18"/>
      <c r="J9" s="18"/>
      <c r="K9" s="18"/>
      <c r="L9" s="18"/>
      <c r="M9" s="18"/>
      <c r="N9" s="2"/>
    </row>
    <row r="10" spans="1:15" s="13" customFormat="1" ht="12.75">
      <c r="A10" s="13">
        <v>1</v>
      </c>
      <c r="B10" s="15" t="s">
        <v>44</v>
      </c>
      <c r="C10" s="18">
        <v>6681204</v>
      </c>
      <c r="D10" s="18">
        <v>8655253</v>
      </c>
      <c r="E10" s="21">
        <v>1.87</v>
      </c>
      <c r="F10" s="21">
        <v>0.77</v>
      </c>
      <c r="G10" s="18">
        <v>16179022</v>
      </c>
      <c r="H10" s="11">
        <f aca="true" t="shared" si="0" ref="H10:H28">+K10+L10+M10</f>
        <v>16869610</v>
      </c>
      <c r="I10" s="11">
        <f aca="true" t="shared" si="1" ref="I10:I28">+M10+K10+L10-G10</f>
        <v>690588</v>
      </c>
      <c r="J10" s="18">
        <v>439716</v>
      </c>
      <c r="K10" s="18">
        <v>6219954</v>
      </c>
      <c r="L10" s="18">
        <v>3277864</v>
      </c>
      <c r="M10" s="18">
        <v>7371792</v>
      </c>
      <c r="N10" s="37"/>
      <c r="O10" s="15"/>
    </row>
    <row r="11" spans="1:15" ht="12.75">
      <c r="A11" s="1">
        <v>2</v>
      </c>
      <c r="B11" s="15" t="s">
        <v>47</v>
      </c>
      <c r="C11" s="11">
        <v>11870515</v>
      </c>
      <c r="D11" s="11">
        <v>17839798</v>
      </c>
      <c r="E11" s="21">
        <v>3.33</v>
      </c>
      <c r="F11" s="21">
        <v>0.43</v>
      </c>
      <c r="G11" s="18">
        <v>63490886</v>
      </c>
      <c r="H11" s="11">
        <f t="shared" si="0"/>
        <v>67947813</v>
      </c>
      <c r="I11" s="11">
        <f t="shared" si="1"/>
        <v>4456927</v>
      </c>
      <c r="J11" s="18">
        <v>1484376</v>
      </c>
      <c r="K11" s="18">
        <v>36301924</v>
      </c>
      <c r="L11" s="18">
        <v>15318447</v>
      </c>
      <c r="M11" s="18">
        <v>16327442</v>
      </c>
      <c r="N11" s="36"/>
      <c r="O11" s="7"/>
    </row>
    <row r="12" spans="1:15" ht="12.75">
      <c r="A12" s="13">
        <v>3</v>
      </c>
      <c r="B12" s="15" t="s">
        <v>20</v>
      </c>
      <c r="C12" s="11">
        <v>16025656</v>
      </c>
      <c r="D12" s="11">
        <v>27186321</v>
      </c>
      <c r="E12" s="21">
        <v>2.93</v>
      </c>
      <c r="F12" s="21">
        <v>0.44</v>
      </c>
      <c r="G12" s="18">
        <v>83727877</v>
      </c>
      <c r="H12" s="11">
        <f t="shared" si="0"/>
        <v>95115110</v>
      </c>
      <c r="I12" s="11">
        <f t="shared" si="1"/>
        <v>11387233</v>
      </c>
      <c r="J12" s="18">
        <v>416117</v>
      </c>
      <c r="K12" s="18">
        <v>47432083</v>
      </c>
      <c r="L12" s="18">
        <v>20270138</v>
      </c>
      <c r="M12" s="18">
        <v>27412889</v>
      </c>
      <c r="N12" s="36"/>
      <c r="O12" s="8"/>
    </row>
    <row r="13" spans="1:40" s="29" customFormat="1" ht="12.75">
      <c r="A13" s="13">
        <v>4</v>
      </c>
      <c r="B13" s="15" t="s">
        <v>15</v>
      </c>
      <c r="C13" s="18">
        <v>34669283</v>
      </c>
      <c r="D13" s="18">
        <v>34930897</v>
      </c>
      <c r="E13" s="21">
        <v>2.39</v>
      </c>
      <c r="F13" s="21">
        <v>0.52</v>
      </c>
      <c r="G13" s="18">
        <v>100153074</v>
      </c>
      <c r="H13" s="11">
        <f t="shared" si="0"/>
        <v>113426000</v>
      </c>
      <c r="I13" s="11">
        <f t="shared" si="1"/>
        <v>13272926</v>
      </c>
      <c r="J13" s="18">
        <v>537737</v>
      </c>
      <c r="K13" s="18">
        <v>55173213</v>
      </c>
      <c r="L13" s="18">
        <v>10310578</v>
      </c>
      <c r="M13" s="18">
        <v>47942209</v>
      </c>
      <c r="N13" s="37"/>
      <c r="O13" s="15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15" s="29" customFormat="1" ht="12.75">
      <c r="A14" s="1">
        <v>5</v>
      </c>
      <c r="B14" s="15" t="s">
        <v>45</v>
      </c>
      <c r="C14" s="11">
        <v>15234316</v>
      </c>
      <c r="D14" s="11">
        <v>26699866</v>
      </c>
      <c r="E14" s="21">
        <v>2.85</v>
      </c>
      <c r="F14" s="21">
        <v>0.44</v>
      </c>
      <c r="G14" s="18">
        <v>79773773</v>
      </c>
      <c r="H14" s="11">
        <f t="shared" si="0"/>
        <v>90530044</v>
      </c>
      <c r="I14" s="11">
        <f t="shared" si="1"/>
        <v>10756271</v>
      </c>
      <c r="J14" s="18">
        <v>435735</v>
      </c>
      <c r="K14" s="18">
        <v>37359205</v>
      </c>
      <c r="L14" s="18">
        <v>27180252</v>
      </c>
      <c r="M14" s="18">
        <v>25990587</v>
      </c>
      <c r="N14" s="37"/>
      <c r="O14" s="22"/>
    </row>
    <row r="15" spans="1:15" s="10" customFormat="1" ht="12.75">
      <c r="A15" s="13">
        <v>6</v>
      </c>
      <c r="B15" s="15" t="s">
        <v>22</v>
      </c>
      <c r="C15" s="18">
        <v>1883972</v>
      </c>
      <c r="D15" s="18">
        <v>5978989</v>
      </c>
      <c r="E15" s="21">
        <v>0.66</v>
      </c>
      <c r="F15" s="21">
        <v>0.3</v>
      </c>
      <c r="G15" s="18">
        <v>4031098</v>
      </c>
      <c r="H15" s="11">
        <f t="shared" si="0"/>
        <v>5891381</v>
      </c>
      <c r="I15" s="11">
        <f t="shared" si="1"/>
        <v>1860283</v>
      </c>
      <c r="J15" s="18">
        <v>3150465</v>
      </c>
      <c r="K15" s="18">
        <v>1704244</v>
      </c>
      <c r="L15" s="18">
        <v>442882</v>
      </c>
      <c r="M15" s="18">
        <v>3744255</v>
      </c>
      <c r="N15" s="36"/>
      <c r="O15" s="7"/>
    </row>
    <row r="16" spans="1:15" s="13" customFormat="1" ht="12.75">
      <c r="A16" s="13">
        <v>7</v>
      </c>
      <c r="B16" s="15" t="s">
        <v>16</v>
      </c>
      <c r="C16" s="11">
        <v>3549591</v>
      </c>
      <c r="D16" s="11">
        <v>6463294</v>
      </c>
      <c r="E16" s="21">
        <v>2.7</v>
      </c>
      <c r="F16" s="21">
        <v>0.45</v>
      </c>
      <c r="G16" s="18">
        <v>18120351</v>
      </c>
      <c r="H16" s="11">
        <f t="shared" si="0"/>
        <v>22369001</v>
      </c>
      <c r="I16" s="11">
        <f t="shared" si="1"/>
        <v>4248650</v>
      </c>
      <c r="J16" s="18">
        <v>88804</v>
      </c>
      <c r="K16" s="18">
        <v>11346670</v>
      </c>
      <c r="L16" s="18">
        <v>3224090</v>
      </c>
      <c r="M16" s="18">
        <v>7798241</v>
      </c>
      <c r="N16" s="37"/>
      <c r="O16" s="15"/>
    </row>
    <row r="17" spans="1:15" ht="12.75">
      <c r="A17" s="1">
        <v>8</v>
      </c>
      <c r="B17" s="15" t="s">
        <v>53</v>
      </c>
      <c r="C17" s="18">
        <v>1883972</v>
      </c>
      <c r="D17" s="18">
        <v>2221180</v>
      </c>
      <c r="E17" s="21">
        <v>0.2</v>
      </c>
      <c r="F17" s="21">
        <v>0.2</v>
      </c>
      <c r="G17" s="18">
        <v>1883972</v>
      </c>
      <c r="H17" s="11">
        <f t="shared" si="0"/>
        <v>2153017</v>
      </c>
      <c r="I17" s="11">
        <f t="shared" si="1"/>
        <v>269045</v>
      </c>
      <c r="J17" s="18">
        <v>468122</v>
      </c>
      <c r="K17" s="18">
        <v>0</v>
      </c>
      <c r="L17" s="18">
        <v>0</v>
      </c>
      <c r="M17" s="18">
        <v>2153017</v>
      </c>
      <c r="N17" s="36"/>
      <c r="O17" s="8"/>
    </row>
    <row r="18" spans="1:15" ht="12.75">
      <c r="A18" s="13">
        <v>9</v>
      </c>
      <c r="B18" s="15" t="s">
        <v>55</v>
      </c>
      <c r="C18" s="18">
        <v>3590373</v>
      </c>
      <c r="D18" s="18">
        <v>5581361</v>
      </c>
      <c r="E18" s="21">
        <v>2.23</v>
      </c>
      <c r="F18" s="21">
        <v>0.27</v>
      </c>
      <c r="G18" s="18">
        <v>14558979</v>
      </c>
      <c r="H18" s="11">
        <f t="shared" si="0"/>
        <v>15992456</v>
      </c>
      <c r="I18" s="11">
        <f t="shared" si="1"/>
        <v>1433477</v>
      </c>
      <c r="J18" s="18">
        <v>349703</v>
      </c>
      <c r="K18" s="18">
        <v>7791642</v>
      </c>
      <c r="L18" s="18">
        <v>3176964</v>
      </c>
      <c r="M18" s="18">
        <v>5023850</v>
      </c>
      <c r="N18" s="36"/>
      <c r="O18" s="8"/>
    </row>
    <row r="19" spans="1:15" s="13" customFormat="1" ht="12.75">
      <c r="A19" s="13">
        <v>10</v>
      </c>
      <c r="B19" s="15" t="s">
        <v>21</v>
      </c>
      <c r="C19" s="11">
        <v>1883972</v>
      </c>
      <c r="D19" s="11">
        <v>2654460</v>
      </c>
      <c r="E19" s="21">
        <v>0.1</v>
      </c>
      <c r="F19" s="21">
        <v>0.01</v>
      </c>
      <c r="G19" s="18">
        <v>2107051</v>
      </c>
      <c r="H19" s="11">
        <f t="shared" si="0"/>
        <v>2447555</v>
      </c>
      <c r="I19" s="11">
        <f t="shared" si="1"/>
        <v>340504</v>
      </c>
      <c r="J19" s="18">
        <v>420932</v>
      </c>
      <c r="K19" s="18">
        <v>223079</v>
      </c>
      <c r="L19" s="18">
        <v>0</v>
      </c>
      <c r="M19" s="18">
        <v>2224476</v>
      </c>
      <c r="N19" s="37"/>
      <c r="O19" s="15"/>
    </row>
    <row r="20" spans="1:15" s="13" customFormat="1" ht="12.75">
      <c r="A20" s="1">
        <v>11</v>
      </c>
      <c r="B20" s="15" t="s">
        <v>40</v>
      </c>
      <c r="C20" s="35">
        <v>9170051</v>
      </c>
      <c r="D20" s="35">
        <v>28480177</v>
      </c>
      <c r="E20" s="31">
        <v>1.61</v>
      </c>
      <c r="F20" s="31">
        <v>0.28</v>
      </c>
      <c r="G20" s="35">
        <v>46931247</v>
      </c>
      <c r="H20" s="11">
        <f t="shared" si="0"/>
        <v>65487354</v>
      </c>
      <c r="I20" s="11">
        <f t="shared" si="1"/>
        <v>18556107</v>
      </c>
      <c r="J20" s="35">
        <v>1162278</v>
      </c>
      <c r="K20" s="35">
        <v>33362794</v>
      </c>
      <c r="L20" s="35">
        <v>4398402</v>
      </c>
      <c r="M20" s="35">
        <v>27726158</v>
      </c>
      <c r="N20" s="37"/>
      <c r="O20" s="15"/>
    </row>
    <row r="21" spans="1:15" ht="12.75">
      <c r="A21" s="13">
        <v>12</v>
      </c>
      <c r="B21" s="15" t="s">
        <v>23</v>
      </c>
      <c r="C21" s="11">
        <v>16076470</v>
      </c>
      <c r="D21" s="11">
        <v>20626213</v>
      </c>
      <c r="E21" s="31">
        <v>3.21</v>
      </c>
      <c r="F21" s="31">
        <v>0.67</v>
      </c>
      <c r="G21" s="18">
        <v>68462095</v>
      </c>
      <c r="H21" s="11">
        <f t="shared" si="0"/>
        <v>77795921</v>
      </c>
      <c r="I21" s="11">
        <f t="shared" si="1"/>
        <v>9333826</v>
      </c>
      <c r="J21" s="18">
        <v>373304</v>
      </c>
      <c r="K21" s="18">
        <v>34895607</v>
      </c>
      <c r="L21" s="18">
        <v>17490018</v>
      </c>
      <c r="M21" s="18">
        <v>25410296</v>
      </c>
      <c r="N21" s="36"/>
      <c r="O21" s="7"/>
    </row>
    <row r="22" spans="1:15" s="10" customFormat="1" ht="12.75">
      <c r="A22" s="13">
        <v>13</v>
      </c>
      <c r="B22" s="15" t="s">
        <v>29</v>
      </c>
      <c r="C22" s="35">
        <v>11164627</v>
      </c>
      <c r="D22" s="35">
        <v>13888569</v>
      </c>
      <c r="E22" s="31">
        <v>4.02</v>
      </c>
      <c r="F22" s="31">
        <v>0.77</v>
      </c>
      <c r="G22" s="35">
        <v>56315016</v>
      </c>
      <c r="H22" s="11">
        <f t="shared" si="0"/>
        <v>59457905</v>
      </c>
      <c r="I22" s="11">
        <f t="shared" si="1"/>
        <v>3142889</v>
      </c>
      <c r="J22" s="35">
        <v>773315</v>
      </c>
      <c r="K22" s="35">
        <v>32574285</v>
      </c>
      <c r="L22" s="35">
        <v>12576104</v>
      </c>
      <c r="M22" s="35">
        <v>14307516</v>
      </c>
      <c r="N22" s="36"/>
      <c r="O22" s="7"/>
    </row>
    <row r="23" spans="1:15" s="10" customFormat="1" ht="12.75">
      <c r="A23" s="1">
        <v>14</v>
      </c>
      <c r="B23" s="15" t="s">
        <v>12</v>
      </c>
      <c r="C23" s="18">
        <v>1883972</v>
      </c>
      <c r="D23" s="18">
        <v>9285445</v>
      </c>
      <c r="E23" s="21">
        <v>0.08</v>
      </c>
      <c r="F23" s="21">
        <v>0.01</v>
      </c>
      <c r="G23" s="18">
        <v>2514217</v>
      </c>
      <c r="H23" s="11">
        <f t="shared" si="0"/>
        <v>8108382</v>
      </c>
      <c r="I23" s="11">
        <f t="shared" si="1"/>
        <v>5594165</v>
      </c>
      <c r="J23" s="18">
        <v>1824399</v>
      </c>
      <c r="K23" s="18">
        <v>630245</v>
      </c>
      <c r="L23" s="18">
        <v>0</v>
      </c>
      <c r="M23" s="18">
        <v>7478137</v>
      </c>
      <c r="N23" s="36"/>
      <c r="O23" s="7"/>
    </row>
    <row r="24" spans="1:15" s="13" customFormat="1" ht="12.75">
      <c r="A24" s="13">
        <v>15</v>
      </c>
      <c r="B24" s="15" t="s">
        <v>56</v>
      </c>
      <c r="C24" s="18">
        <v>1883972</v>
      </c>
      <c r="D24" s="18">
        <v>2079628</v>
      </c>
      <c r="E24" s="21">
        <v>0.1</v>
      </c>
      <c r="F24" s="21">
        <v>0.04</v>
      </c>
      <c r="G24" s="18">
        <v>1995316</v>
      </c>
      <c r="H24" s="11">
        <f t="shared" si="0"/>
        <v>2222400</v>
      </c>
      <c r="I24" s="11">
        <f t="shared" si="1"/>
        <v>227084</v>
      </c>
      <c r="J24" s="18">
        <v>22822</v>
      </c>
      <c r="K24" s="18">
        <v>107672</v>
      </c>
      <c r="L24" s="18">
        <v>3672</v>
      </c>
      <c r="M24" s="18">
        <v>2111056</v>
      </c>
      <c r="N24" s="36"/>
      <c r="O24" s="16"/>
    </row>
    <row r="25" spans="1:15" s="13" customFormat="1" ht="12.75">
      <c r="A25" s="13">
        <v>16</v>
      </c>
      <c r="B25" s="15" t="s">
        <v>42</v>
      </c>
      <c r="C25" s="18">
        <v>17254347</v>
      </c>
      <c r="D25" s="18">
        <v>22989583</v>
      </c>
      <c r="E25" s="21">
        <v>3.75</v>
      </c>
      <c r="F25" s="21">
        <v>0.37</v>
      </c>
      <c r="G25" s="18">
        <v>95005047</v>
      </c>
      <c r="H25" s="11">
        <f t="shared" si="0"/>
        <v>97471859</v>
      </c>
      <c r="I25" s="11">
        <f t="shared" si="1"/>
        <v>2466812</v>
      </c>
      <c r="J25" s="18">
        <v>2203200</v>
      </c>
      <c r="K25" s="18">
        <v>55556334</v>
      </c>
      <c r="L25" s="18">
        <v>22194366</v>
      </c>
      <c r="M25" s="18">
        <v>19721159</v>
      </c>
      <c r="N25" s="37"/>
      <c r="O25" s="16"/>
    </row>
    <row r="26" spans="1:15" s="13" customFormat="1" ht="12.75">
      <c r="A26" s="13">
        <v>17</v>
      </c>
      <c r="B26" s="15" t="s">
        <v>13</v>
      </c>
      <c r="C26" s="18">
        <v>3521025</v>
      </c>
      <c r="D26" s="18">
        <v>3906866</v>
      </c>
      <c r="E26" s="21">
        <v>3.17</v>
      </c>
      <c r="F26" s="21">
        <v>0.7</v>
      </c>
      <c r="G26" s="18">
        <v>13179353</v>
      </c>
      <c r="H26" s="11">
        <f>+K26+L26+M26</f>
        <v>13269313</v>
      </c>
      <c r="I26" s="11">
        <f>+M26+K26+L26-G26</f>
        <v>89960</v>
      </c>
      <c r="J26" s="18">
        <v>55358</v>
      </c>
      <c r="K26" s="18">
        <v>6577403</v>
      </c>
      <c r="L26" s="18">
        <v>3080925</v>
      </c>
      <c r="M26" s="18">
        <v>3610985</v>
      </c>
      <c r="N26" s="37"/>
      <c r="O26" s="16"/>
    </row>
    <row r="27" spans="1:15" s="13" customFormat="1" ht="12.75">
      <c r="A27" s="13">
        <v>18</v>
      </c>
      <c r="B27" s="15" t="s">
        <v>51</v>
      </c>
      <c r="C27" s="18">
        <v>24709659</v>
      </c>
      <c r="D27" s="18">
        <v>35972426</v>
      </c>
      <c r="E27" s="21">
        <v>3.43</v>
      </c>
      <c r="F27" s="21">
        <v>0.54</v>
      </c>
      <c r="G27" s="18">
        <v>128862197</v>
      </c>
      <c r="H27" s="11">
        <f>+K27+L27+M27</f>
        <v>138842627</v>
      </c>
      <c r="I27" s="11">
        <f>+M27+K27+L27-G27</f>
        <v>9980430</v>
      </c>
      <c r="J27" s="18">
        <v>2575450</v>
      </c>
      <c r="K27" s="18">
        <v>77296939</v>
      </c>
      <c r="L27" s="18">
        <v>30738374</v>
      </c>
      <c r="M27" s="18">
        <v>30807314</v>
      </c>
      <c r="N27" s="37"/>
      <c r="O27" s="16"/>
    </row>
    <row r="28" spans="1:15" s="13" customFormat="1" ht="12.75">
      <c r="A28" s="13">
        <v>19</v>
      </c>
      <c r="B28" s="15" t="s">
        <v>26</v>
      </c>
      <c r="C28" s="18">
        <v>6688392</v>
      </c>
      <c r="D28" s="18">
        <v>8315204</v>
      </c>
      <c r="E28" s="21">
        <v>2.66</v>
      </c>
      <c r="F28" s="21">
        <v>0.8</v>
      </c>
      <c r="G28" s="18">
        <v>22150730</v>
      </c>
      <c r="H28" s="11">
        <f t="shared" si="0"/>
        <v>29835651</v>
      </c>
      <c r="I28" s="11">
        <f t="shared" si="1"/>
        <v>7684921</v>
      </c>
      <c r="J28" s="18">
        <v>133192</v>
      </c>
      <c r="K28" s="18">
        <v>6555420</v>
      </c>
      <c r="L28" s="18">
        <v>8906918</v>
      </c>
      <c r="M28" s="18">
        <v>14373313</v>
      </c>
      <c r="N28" s="36"/>
      <c r="O28" s="16"/>
    </row>
    <row r="29" spans="1:15" s="13" customFormat="1" ht="12.75">
      <c r="A29" s="13">
        <v>20</v>
      </c>
      <c r="B29" s="15" t="s">
        <v>57</v>
      </c>
      <c r="C29" s="18">
        <v>1883972</v>
      </c>
      <c r="D29" s="18">
        <v>2640826</v>
      </c>
      <c r="E29" s="21">
        <v>0</v>
      </c>
      <c r="F29" s="21">
        <v>0</v>
      </c>
      <c r="G29" s="18">
        <v>1883972</v>
      </c>
      <c r="H29" s="11">
        <f>+K29+L29+M29</f>
        <v>2640826</v>
      </c>
      <c r="I29" s="11">
        <f>+M29+K29+L29-G29</f>
        <v>756854</v>
      </c>
      <c r="J29" s="18">
        <v>0</v>
      </c>
      <c r="K29" s="18">
        <v>0</v>
      </c>
      <c r="L29" s="18">
        <v>0</v>
      </c>
      <c r="M29" s="18">
        <v>2640826</v>
      </c>
      <c r="N29" s="36"/>
      <c r="O29" s="16"/>
    </row>
    <row r="30" spans="1:15" s="13" customFormat="1" ht="12.75">
      <c r="A30" s="7"/>
      <c r="B30" s="15"/>
      <c r="C30" s="18"/>
      <c r="D30" s="18"/>
      <c r="E30" s="21"/>
      <c r="F30" s="21"/>
      <c r="G30" s="18"/>
      <c r="H30" s="11"/>
      <c r="I30" s="11"/>
      <c r="J30" s="18"/>
      <c r="K30" s="18"/>
      <c r="L30" s="18"/>
      <c r="M30" s="18"/>
      <c r="N30" s="36"/>
      <c r="O30" s="16"/>
    </row>
    <row r="31" spans="1:14" ht="12.75">
      <c r="A31" s="38" t="s">
        <v>30</v>
      </c>
      <c r="B31" s="23"/>
      <c r="C31" s="24">
        <f>SUM(C10:C29)</f>
        <v>191509341</v>
      </c>
      <c r="D31" s="24">
        <f>SUM(D10:D29)</f>
        <v>286396356</v>
      </c>
      <c r="E31" s="25"/>
      <c r="F31" s="25"/>
      <c r="G31" s="24">
        <f aca="true" t="shared" si="2" ref="G31:M31">SUM(G10:G29)</f>
        <v>821325273</v>
      </c>
      <c r="H31" s="24">
        <f t="shared" si="2"/>
        <v>927874225</v>
      </c>
      <c r="I31" s="24">
        <f t="shared" si="2"/>
        <v>106548952</v>
      </c>
      <c r="J31" s="24">
        <f t="shared" si="2"/>
        <v>16915025</v>
      </c>
      <c r="K31" s="24">
        <f t="shared" si="2"/>
        <v>451108713</v>
      </c>
      <c r="L31" s="24">
        <f t="shared" si="2"/>
        <v>182589994</v>
      </c>
      <c r="M31" s="24">
        <f t="shared" si="2"/>
        <v>294175518</v>
      </c>
      <c r="N31" s="2"/>
    </row>
    <row r="32" spans="1:13" ht="10.5" customHeight="1">
      <c r="A32" s="30"/>
      <c r="B32" s="32"/>
      <c r="C32" s="33"/>
      <c r="D32" s="33"/>
      <c r="E32" s="34"/>
      <c r="F32" s="34"/>
      <c r="G32" s="33"/>
      <c r="H32" s="33"/>
      <c r="I32" s="33"/>
      <c r="J32" s="33"/>
      <c r="K32" s="33"/>
      <c r="L32" s="33"/>
      <c r="M32" s="33"/>
    </row>
    <row r="33" spans="1:6" ht="12.75">
      <c r="A33" s="9" t="s">
        <v>37</v>
      </c>
      <c r="B33" s="27"/>
      <c r="E33" s="26"/>
      <c r="F33" s="26"/>
    </row>
    <row r="34" spans="1:13" ht="12.75">
      <c r="A34" s="1">
        <v>1</v>
      </c>
      <c r="B34" s="15" t="s">
        <v>46</v>
      </c>
      <c r="C34" s="11">
        <v>1883972</v>
      </c>
      <c r="D34" s="11">
        <v>2084770</v>
      </c>
      <c r="E34" s="21">
        <v>0.2</v>
      </c>
      <c r="F34" s="21">
        <v>0.05</v>
      </c>
      <c r="G34" s="18">
        <v>2204416</v>
      </c>
      <c r="H34" s="11">
        <f>+K34+L34+M34</f>
        <v>2373282</v>
      </c>
      <c r="I34" s="11">
        <f>+M34+K34+L34-G34</f>
        <v>168866</v>
      </c>
      <c r="J34" s="18">
        <v>44257</v>
      </c>
      <c r="K34" s="18">
        <v>222996</v>
      </c>
      <c r="L34" s="18">
        <v>97448</v>
      </c>
      <c r="M34" s="18">
        <v>2052838</v>
      </c>
    </row>
    <row r="35" spans="1:15" s="10" customFormat="1" ht="12.75">
      <c r="A35" s="1">
        <v>2</v>
      </c>
      <c r="B35" s="15" t="s">
        <v>41</v>
      </c>
      <c r="C35" s="18">
        <v>1883972</v>
      </c>
      <c r="D35" s="18">
        <v>3838579</v>
      </c>
      <c r="E35" s="21">
        <v>2.36</v>
      </c>
      <c r="F35" s="21">
        <v>0.26</v>
      </c>
      <c r="G35" s="18">
        <v>9942914</v>
      </c>
      <c r="H35" s="11">
        <f>+K35+L35+M35</f>
        <v>11475619</v>
      </c>
      <c r="I35" s="11">
        <f>+M35+K35+L35-G35</f>
        <v>1532705</v>
      </c>
      <c r="J35" s="18">
        <v>120247</v>
      </c>
      <c r="K35" s="18">
        <v>2158569</v>
      </c>
      <c r="L35" s="18">
        <v>5900373</v>
      </c>
      <c r="M35" s="18">
        <v>3416677</v>
      </c>
      <c r="N35" s="36"/>
      <c r="O35" s="9"/>
    </row>
    <row r="36" spans="1:15" ht="12.75">
      <c r="A36" s="1">
        <v>3</v>
      </c>
      <c r="B36" s="15" t="s">
        <v>14</v>
      </c>
      <c r="C36" s="18">
        <v>1883972</v>
      </c>
      <c r="D36" s="18">
        <v>11747038</v>
      </c>
      <c r="E36" s="21">
        <v>0.59</v>
      </c>
      <c r="F36" s="21">
        <v>0.13</v>
      </c>
      <c r="G36" s="18">
        <v>7231875</v>
      </c>
      <c r="H36" s="11">
        <f>+K36+L36+M36</f>
        <v>11341733</v>
      </c>
      <c r="I36" s="11">
        <f>+M36+K36+L36-G36</f>
        <v>4109858</v>
      </c>
      <c r="J36" s="18">
        <v>5575905</v>
      </c>
      <c r="K36" s="18">
        <v>2992384</v>
      </c>
      <c r="L36" s="18">
        <v>2355519</v>
      </c>
      <c r="M36" s="18">
        <v>5993830</v>
      </c>
      <c r="N36" s="36"/>
      <c r="O36" s="7"/>
    </row>
    <row r="37" spans="1:15" ht="12.75">
      <c r="A37" s="1">
        <v>4</v>
      </c>
      <c r="B37" s="15" t="s">
        <v>18</v>
      </c>
      <c r="C37" s="18">
        <v>1883972</v>
      </c>
      <c r="D37" s="18">
        <v>3856452</v>
      </c>
      <c r="E37" s="21">
        <v>1.42</v>
      </c>
      <c r="F37" s="21">
        <v>0.27</v>
      </c>
      <c r="G37" s="18">
        <v>6322130</v>
      </c>
      <c r="H37" s="11">
        <f>+K37+L37+M37</f>
        <v>7086026</v>
      </c>
      <c r="I37" s="11">
        <f>+M37+K37+L37-G37</f>
        <v>763896</v>
      </c>
      <c r="J37" s="18">
        <v>489572</v>
      </c>
      <c r="K37" s="18">
        <v>2100498</v>
      </c>
      <c r="L37" s="18">
        <v>2337660</v>
      </c>
      <c r="M37" s="18">
        <v>2647868</v>
      </c>
      <c r="N37" s="37"/>
      <c r="O37" s="7"/>
    </row>
    <row r="38" spans="1:6" ht="12.75">
      <c r="A38" s="4"/>
      <c r="B38" s="12"/>
      <c r="E38" s="26"/>
      <c r="F38" s="26"/>
    </row>
    <row r="39" spans="1:14" ht="12.75">
      <c r="A39" s="38" t="s">
        <v>34</v>
      </c>
      <c r="B39" s="23"/>
      <c r="C39" s="24">
        <f>SUM(C34:C37)</f>
        <v>7535888</v>
      </c>
      <c r="D39" s="24">
        <f>SUM(D34:D37)</f>
        <v>21526839</v>
      </c>
      <c r="E39" s="25"/>
      <c r="F39" s="25"/>
      <c r="G39" s="24">
        <f aca="true" t="shared" si="3" ref="G39:M39">SUM(G34:G37)</f>
        <v>25701335</v>
      </c>
      <c r="H39" s="24">
        <f t="shared" si="3"/>
        <v>32276660</v>
      </c>
      <c r="I39" s="24">
        <f t="shared" si="3"/>
        <v>6575325</v>
      </c>
      <c r="J39" s="24">
        <f t="shared" si="3"/>
        <v>6229981</v>
      </c>
      <c r="K39" s="24">
        <f t="shared" si="3"/>
        <v>7474447</v>
      </c>
      <c r="L39" s="24">
        <f t="shared" si="3"/>
        <v>10691000</v>
      </c>
      <c r="M39" s="24">
        <f t="shared" si="3"/>
        <v>14111213</v>
      </c>
      <c r="N39" s="2"/>
    </row>
    <row r="40" spans="1:14" ht="13.5" thickBot="1">
      <c r="A40" s="39"/>
      <c r="B40" s="40"/>
      <c r="C40" s="35"/>
      <c r="D40" s="35"/>
      <c r="E40" s="31"/>
      <c r="F40" s="31"/>
      <c r="G40" s="35"/>
      <c r="H40" s="35"/>
      <c r="I40" s="35"/>
      <c r="J40" s="35"/>
      <c r="K40" s="35"/>
      <c r="L40" s="35"/>
      <c r="M40" s="35"/>
      <c r="N40" s="2"/>
    </row>
    <row r="41" spans="1:14" ht="13.5" thickBot="1">
      <c r="A41" s="45" t="s">
        <v>35</v>
      </c>
      <c r="B41" s="41"/>
      <c r="C41" s="42">
        <f>+C31+C39</f>
        <v>199045229</v>
      </c>
      <c r="D41" s="42">
        <f>+D31+D39</f>
        <v>307923195</v>
      </c>
      <c r="E41" s="43"/>
      <c r="F41" s="43"/>
      <c r="G41" s="42">
        <f aca="true" t="shared" si="4" ref="G41:M41">+G31+G39</f>
        <v>847026608</v>
      </c>
      <c r="H41" s="42">
        <f t="shared" si="4"/>
        <v>960150885</v>
      </c>
      <c r="I41" s="42">
        <f t="shared" si="4"/>
        <v>113124277</v>
      </c>
      <c r="J41" s="42">
        <f t="shared" si="4"/>
        <v>23145006</v>
      </c>
      <c r="K41" s="42">
        <f t="shared" si="4"/>
        <v>458583160</v>
      </c>
      <c r="L41" s="42">
        <f t="shared" si="4"/>
        <v>193280994</v>
      </c>
      <c r="M41" s="42">
        <f t="shared" si="4"/>
        <v>308286731</v>
      </c>
      <c r="N41" s="2"/>
    </row>
    <row r="42" spans="1:6" ht="12.75">
      <c r="A42" s="3"/>
      <c r="B42" s="28"/>
      <c r="E42" s="26"/>
      <c r="F42" s="26"/>
    </row>
    <row r="43" spans="1:13" ht="14.25" customHeight="1">
      <c r="A43" s="51" t="s">
        <v>25</v>
      </c>
      <c r="B43" s="53" t="s">
        <v>48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 ht="14.25" customHeight="1">
      <c r="A44" s="51" t="s">
        <v>39</v>
      </c>
      <c r="B44" s="53" t="s">
        <v>49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3" ht="12.75">
      <c r="A45" s="51" t="s">
        <v>43</v>
      </c>
      <c r="B45" s="53" t="s">
        <v>54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2:13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5:6" ht="12.75">
      <c r="E47" s="26"/>
      <c r="F47" s="26"/>
    </row>
  </sheetData>
  <mergeCells count="4">
    <mergeCell ref="B45:M45"/>
    <mergeCell ref="E5:F5"/>
    <mergeCell ref="B44:M44"/>
    <mergeCell ref="B43:M43"/>
  </mergeCells>
  <printOptions/>
  <pageMargins left="0.79" right="0.5511811023622047" top="0.8267716535433072" bottom="0.1968503937007874" header="0.1968503937007874" footer="0.1968503937007874"/>
  <pageSetup fitToHeight="1" fitToWidth="1" orientation="landscape" paperSize="9" scale="67" r:id="rId1"/>
  <ignoredErrors>
    <ignoredError sqref="A43:A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2009-08-28T14:54:36Z</cp:lastPrinted>
  <dcterms:created xsi:type="dcterms:W3CDTF">1998-12-29T21:12:07Z</dcterms:created>
  <dcterms:modified xsi:type="dcterms:W3CDTF">2009-08-28T14:54:47Z</dcterms:modified>
  <cp:category/>
  <cp:version/>
  <cp:contentType/>
  <cp:contentStatus/>
</cp:coreProperties>
</file>