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8355" windowHeight="4965" activeTab="0"/>
  </bookViews>
  <sheets>
    <sheet name="CUMPG" sheetId="1" r:id="rId1"/>
  </sheets>
  <definedNames>
    <definedName name="_xlnm.Print_Area" localSheetId="0">'CUMPG'!$A$1:$L$33</definedName>
  </definedNames>
  <calcPr fullCalcOnLoad="1"/>
</workbook>
</file>

<file path=xl/sharedStrings.xml><?xml version="1.0" encoding="utf-8"?>
<sst xmlns="http://schemas.openxmlformats.org/spreadsheetml/2006/main" count="52" uniqueCount="47">
  <si>
    <t>CUMPLIMIENTO DE NORMAS</t>
  </si>
  <si>
    <t>SEGUROS GENERALES</t>
  </si>
  <si>
    <t>SOCIEDAD</t>
  </si>
  <si>
    <t>PATRIMONIO</t>
  </si>
  <si>
    <t>OBLIGACION DE</t>
  </si>
  <si>
    <t>INVER.REPRES.</t>
  </si>
  <si>
    <t>SUPERAV.(DEF) DE</t>
  </si>
  <si>
    <t>INVER.DE</t>
  </si>
  <si>
    <t>DE RIESGO</t>
  </si>
  <si>
    <t>TOTAL</t>
  </si>
  <si>
    <t>FINANC.</t>
  </si>
  <si>
    <t>INVERTIR LAS RES.</t>
  </si>
  <si>
    <t>DE RES.TEC Y PAT.</t>
  </si>
  <si>
    <t>INV.REPRES.DE RES.</t>
  </si>
  <si>
    <t>REPRESENTATIVAS</t>
  </si>
  <si>
    <t>RRC Y MAT.</t>
  </si>
  <si>
    <t>RES.SINIEST.</t>
  </si>
  <si>
    <t>PAT.RIES.</t>
  </si>
  <si>
    <t>TEC. Y PAT.RIESGO</t>
  </si>
  <si>
    <t>Aseguradora de Magallanes</t>
  </si>
  <si>
    <t>Coface</t>
  </si>
  <si>
    <t>Mutualidad de Carabineros</t>
  </si>
  <si>
    <t>Renta Nacional</t>
  </si>
  <si>
    <t>Crédito Continental</t>
  </si>
  <si>
    <t xml:space="preserve">Mapfre </t>
  </si>
  <si>
    <t>TECNICAS</t>
  </si>
  <si>
    <t xml:space="preserve">Cardif </t>
  </si>
  <si>
    <t xml:space="preserve">Consorcio Nacional </t>
  </si>
  <si>
    <t>ENDEUDAMIENTO</t>
  </si>
  <si>
    <t xml:space="preserve">Mapfre Garantías y Créditos </t>
  </si>
  <si>
    <t xml:space="preserve"> </t>
  </si>
  <si>
    <t>Bci</t>
  </si>
  <si>
    <t xml:space="preserve">Interamericana </t>
  </si>
  <si>
    <t>Huelen</t>
  </si>
  <si>
    <t xml:space="preserve">Ace </t>
  </si>
  <si>
    <t>Ise Chile</t>
  </si>
  <si>
    <t xml:space="preserve">Chubb </t>
  </si>
  <si>
    <t>Penta Security</t>
  </si>
  <si>
    <t>Liberty</t>
  </si>
  <si>
    <t>INVERSIONES NO</t>
  </si>
  <si>
    <t>Royal &amp; Sun</t>
  </si>
  <si>
    <t>(1)</t>
  </si>
  <si>
    <t xml:space="preserve">ABN Amro (1) </t>
  </si>
  <si>
    <t xml:space="preserve">Chilena Consolidada </t>
  </si>
  <si>
    <t>RESERVAS</t>
  </si>
  <si>
    <t>(al 30 de junio de 2006, montos expresados en miles de pesos)</t>
  </si>
  <si>
    <t>La compañía presenta déficit de inversiones representativas de Reservas Técnicas y Patrimonio de Riesgo ascendente a M$2.023.613, déficit de Patrimonio Neto ascendente a M$112.288, situación producida por la decisión tomada por los accionistas de la Compañía de detener la venta de pólizas, lo que afectó principalmente su posición patrimonial. Adicionalmente, la Compañía informó que en Junta Extraordinaria de Accionistas, celebrada el 22 de marzo de 2006, se aprobó la modificación del objeto social de la entidad, dejando así de tener por objeto exclusivo el desarrollo del comercio de seguros. Esta situación se encuentra en proceso de revisión por esta Superintendencia.</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</si>
</sst>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 &quot;Pts&quot;;\-#,##0\ &quot;Pts&quot;"/>
    <numFmt numFmtId="209" formatCode="#,##0\ &quot;Pts&quot;;[Red]\-#,##0\ &quot;Pts&quot;"/>
    <numFmt numFmtId="210" formatCode="#,##0.00\ &quot;Pts&quot;;\-#,##0.00\ &quot;Pts&quot;"/>
    <numFmt numFmtId="211" formatCode="#,##0.00\ &quot;Pts&quot;;[Red]\-#,##0.00\ &quot;Pts&quot;"/>
    <numFmt numFmtId="212" formatCode="_-* #,##0\ &quot;Pts&quot;_-;\-* #,##0\ &quot;Pts&quot;_-;_-* &quot;-&quot;\ &quot;Pts&quot;_-;_-@_-"/>
    <numFmt numFmtId="213" formatCode="_-* #,##0\ _P_t_s_-;\-* #,##0\ _P_t_s_-;_-* &quot;-&quot;\ _P_t_s_-;_-@_-"/>
    <numFmt numFmtId="214" formatCode="_-* #,##0.00\ &quot;Pts&quot;_-;\-* #,##0.00\ &quot;Pts&quot;_-;_-* &quot;-&quot;??\ &quot;Pts&quot;_-;_-@_-"/>
    <numFmt numFmtId="215" formatCode="_-* #,##0.00\ _P_t_s_-;\-* #,##0.00\ _P_t_s_-;_-* &quot;-&quot;??\ _P_t_s_-;_-@_-"/>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
    <numFmt numFmtId="222" formatCode="#,##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ont="1" applyAlignment="1" quotePrefix="1">
      <alignment horizontal="lef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2" xfId="0" applyNumberFormat="1" applyFont="1" applyBorder="1" applyAlignment="1">
      <alignment horizontal="lef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quotePrefix="1">
      <alignment horizontal="righ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4" fillId="0" borderId="1" xfId="0" applyNumberFormat="1" applyFont="1" applyFill="1" applyBorder="1" applyAlignment="1">
      <alignment horizontal="right"/>
    </xf>
    <xf numFmtId="3" fontId="4" fillId="0" borderId="1" xfId="0" applyNumberFormat="1" applyFont="1" applyFill="1" applyBorder="1" applyAlignment="1" quotePrefix="1">
      <alignment horizontal="right"/>
    </xf>
    <xf numFmtId="3" fontId="0" fillId="0" borderId="0" xfId="0" applyNumberFormat="1" applyFill="1" applyBorder="1" applyAlignment="1">
      <alignment horizontal="right"/>
    </xf>
    <xf numFmtId="3" fontId="4" fillId="0" borderId="0" xfId="0" applyNumberFormat="1" applyFont="1" applyFill="1" applyBorder="1" applyAlignment="1" quotePrefix="1">
      <alignment horizontal="right"/>
    </xf>
    <xf numFmtId="3" fontId="4" fillId="0" borderId="0" xfId="0" applyNumberFormat="1" applyFont="1" applyFill="1" applyBorder="1" applyAlignment="1">
      <alignment horizontal="right"/>
    </xf>
    <xf numFmtId="3" fontId="4" fillId="0" borderId="0" xfId="0" applyNumberFormat="1" applyFont="1" applyFill="1" applyAlignment="1" quotePrefix="1">
      <alignment horizontal="right"/>
    </xf>
    <xf numFmtId="3" fontId="4" fillId="0" borderId="0" xfId="0" applyNumberFormat="1" applyFont="1" applyFill="1" applyBorder="1" applyAlignment="1" quotePrefix="1">
      <alignment horizontal="center"/>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221" fontId="0" fillId="0" borderId="0" xfId="0" applyNumberFormat="1" applyFill="1" applyAlignment="1">
      <alignment horizontal="righ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ill="1" applyAlignment="1">
      <alignment/>
    </xf>
    <xf numFmtId="3" fontId="5" fillId="0" borderId="0" xfId="0" applyNumberFormat="1" applyFont="1" applyFill="1" applyAlignment="1" quotePrefix="1">
      <alignment horizontal="left" vertical="top"/>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3" xfId="0" applyNumberFormat="1" applyFill="1" applyBorder="1" applyAlignment="1">
      <alignment horizontal="right"/>
    </xf>
    <xf numFmtId="3" fontId="0" fillId="0" borderId="0" xfId="0" applyNumberFormat="1" applyFont="1" applyBorder="1" applyAlignment="1">
      <alignment horizontal="left"/>
    </xf>
    <xf numFmtId="3" fontId="0" fillId="0" borderId="0" xfId="0" applyNumberFormat="1" applyFont="1" applyFill="1" applyBorder="1" applyAlignment="1">
      <alignment horizontal="left"/>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6"/>
  <sheetViews>
    <sheetView tabSelected="1" zoomScale="90" zoomScaleNormal="90" workbookViewId="0" topLeftCell="A4">
      <selection activeCell="H5" sqref="H5"/>
    </sheetView>
  </sheetViews>
  <sheetFormatPr defaultColWidth="11.421875" defaultRowHeight="12.75"/>
  <cols>
    <col min="1" max="1" width="2.7109375" style="1" customWidth="1"/>
    <col min="2" max="2" width="26.00390625" style="17" customWidth="1"/>
    <col min="3" max="3" width="13.28125" style="17" customWidth="1"/>
    <col min="4" max="4" width="7.28125" style="17" customWidth="1"/>
    <col min="5" max="5" width="10.7109375" style="17" customWidth="1"/>
    <col min="6" max="6" width="17.00390625" style="17" bestFit="1" customWidth="1"/>
    <col min="7" max="7" width="16.7109375" style="17" bestFit="1" customWidth="1"/>
    <col min="8" max="8" width="18.00390625" style="17" bestFit="1" customWidth="1"/>
    <col min="9" max="9" width="17.7109375" style="17" bestFit="1" customWidth="1"/>
    <col min="10" max="10" width="12.00390625" style="17" bestFit="1" customWidth="1"/>
    <col min="11" max="12" width="14.28125" style="17" customWidth="1"/>
    <col min="13" max="13" width="14.7109375" style="17" customWidth="1"/>
    <col min="14" max="14" width="24.00390625" style="1" customWidth="1"/>
    <col min="15" max="16384" width="11.421875" style="1" customWidth="1"/>
  </cols>
  <sheetData>
    <row r="1" spans="1:3" ht="12.75">
      <c r="A1" s="5"/>
      <c r="B1" s="15"/>
      <c r="C1" s="16"/>
    </row>
    <row r="3" spans="1:6" ht="12.75">
      <c r="A3"/>
      <c r="B3" s="18"/>
      <c r="F3" s="17" t="s">
        <v>30</v>
      </c>
    </row>
    <row r="4" spans="1:2" ht="12.75">
      <c r="A4" s="10" t="s">
        <v>0</v>
      </c>
      <c r="B4" s="19"/>
    </row>
    <row r="5" spans="1:14" ht="12.75">
      <c r="A5" s="11" t="s">
        <v>1</v>
      </c>
      <c r="B5" s="20"/>
      <c r="N5" s="2"/>
    </row>
    <row r="6" spans="1:14" ht="12.75">
      <c r="A6" s="11" t="s">
        <v>45</v>
      </c>
      <c r="B6" s="20"/>
      <c r="N6" s="2"/>
    </row>
    <row r="7" spans="1:14" ht="12.75">
      <c r="A7" s="8" t="s">
        <v>2</v>
      </c>
      <c r="B7" s="21"/>
      <c r="C7" s="22" t="s">
        <v>3</v>
      </c>
      <c r="D7" s="54" t="s">
        <v>28</v>
      </c>
      <c r="E7" s="54"/>
      <c r="F7" s="22" t="s">
        <v>4</v>
      </c>
      <c r="G7" s="23" t="s">
        <v>5</v>
      </c>
      <c r="H7" s="23" t="s">
        <v>6</v>
      </c>
      <c r="I7" s="22" t="s">
        <v>39</v>
      </c>
      <c r="J7" s="23" t="s">
        <v>7</v>
      </c>
      <c r="K7" s="23" t="s">
        <v>7</v>
      </c>
      <c r="L7" s="23" t="s">
        <v>7</v>
      </c>
      <c r="M7" s="48" t="s">
        <v>44</v>
      </c>
      <c r="N7" s="2"/>
    </row>
    <row r="8" spans="1:14" ht="12.75" customHeight="1">
      <c r="A8" s="2"/>
      <c r="B8" s="24"/>
      <c r="C8" s="25" t="s">
        <v>8</v>
      </c>
      <c r="D8" s="26" t="s">
        <v>9</v>
      </c>
      <c r="E8" s="26" t="s">
        <v>10</v>
      </c>
      <c r="F8" s="25" t="s">
        <v>11</v>
      </c>
      <c r="G8" s="27" t="s">
        <v>12</v>
      </c>
      <c r="H8" s="26" t="s">
        <v>13</v>
      </c>
      <c r="I8" s="26" t="s">
        <v>14</v>
      </c>
      <c r="J8" s="26" t="s">
        <v>15</v>
      </c>
      <c r="K8" s="26" t="s">
        <v>16</v>
      </c>
      <c r="L8" s="26" t="s">
        <v>17</v>
      </c>
      <c r="M8" s="50" t="s">
        <v>25</v>
      </c>
      <c r="N8" s="2"/>
    </row>
    <row r="9" spans="1:14" ht="12.75">
      <c r="A9" s="2"/>
      <c r="B9" s="24"/>
      <c r="C9" s="24"/>
      <c r="D9" s="24"/>
      <c r="E9" s="24"/>
      <c r="F9" s="25" t="s">
        <v>18</v>
      </c>
      <c r="G9" s="28" t="s">
        <v>8</v>
      </c>
      <c r="H9" s="25" t="s">
        <v>18</v>
      </c>
      <c r="I9" s="26"/>
      <c r="J9" s="24"/>
      <c r="K9" s="24"/>
      <c r="L9" s="24"/>
      <c r="M9" s="51"/>
      <c r="N9" s="2"/>
    </row>
    <row r="10" spans="1:14" ht="12.75">
      <c r="A10" s="6"/>
      <c r="B10" s="29"/>
      <c r="C10" s="29"/>
      <c r="D10" s="30"/>
      <c r="E10" s="30"/>
      <c r="F10" s="29"/>
      <c r="G10" s="29"/>
      <c r="H10" s="29"/>
      <c r="I10" s="29"/>
      <c r="J10" s="29"/>
      <c r="K10" s="29"/>
      <c r="L10" s="29"/>
      <c r="N10" s="2"/>
    </row>
    <row r="11" spans="1:15" ht="12.75">
      <c r="A11" s="10" t="s">
        <v>42</v>
      </c>
      <c r="B11" s="24"/>
      <c r="C11" s="44">
        <v>1633626</v>
      </c>
      <c r="D11" s="31">
        <v>0.68</v>
      </c>
      <c r="E11" s="31">
        <v>0.24</v>
      </c>
      <c r="F11" s="24">
        <v>2309403</v>
      </c>
      <c r="G11" s="14">
        <f aca="true" t="shared" si="0" ref="G11:G30">+J11+K11+L11</f>
        <v>285790</v>
      </c>
      <c r="H11" s="14">
        <f>+L11+J11+K11-F11</f>
        <v>-2023613</v>
      </c>
      <c r="I11" s="24">
        <v>12249</v>
      </c>
      <c r="J11" s="24">
        <v>0</v>
      </c>
      <c r="K11" s="24">
        <v>285790</v>
      </c>
      <c r="L11" s="24">
        <v>0</v>
      </c>
      <c r="M11" s="17">
        <f>+F11-C11</f>
        <v>675777</v>
      </c>
      <c r="N11" s="52"/>
      <c r="O11" s="2"/>
    </row>
    <row r="12" spans="1:15" s="17" customFormat="1" ht="12.75">
      <c r="A12" s="19" t="s">
        <v>34</v>
      </c>
      <c r="B12" s="19"/>
      <c r="C12" s="24">
        <v>2939294</v>
      </c>
      <c r="D12" s="31">
        <v>0.96</v>
      </c>
      <c r="E12" s="31">
        <v>0.3</v>
      </c>
      <c r="F12" s="24">
        <v>9529444</v>
      </c>
      <c r="G12" s="14">
        <f t="shared" si="0"/>
        <v>14851480</v>
      </c>
      <c r="H12" s="14">
        <f aca="true" t="shared" si="1" ref="H12:H18">+L12+J12+K12-F12</f>
        <v>5322036</v>
      </c>
      <c r="I12" s="24">
        <v>625280</v>
      </c>
      <c r="J12" s="24">
        <v>3474029</v>
      </c>
      <c r="K12" s="24">
        <v>3116121</v>
      </c>
      <c r="L12" s="24">
        <v>8261330</v>
      </c>
      <c r="M12" s="17">
        <f aca="true" t="shared" si="2" ref="M12:M28">+F12-C12</f>
        <v>6590150</v>
      </c>
      <c r="N12" s="53"/>
      <c r="O12" s="19"/>
    </row>
    <row r="13" spans="1:15" ht="12.75">
      <c r="A13" s="10" t="s">
        <v>19</v>
      </c>
      <c r="B13" s="19"/>
      <c r="C13" s="24">
        <v>7570754</v>
      </c>
      <c r="D13" s="31">
        <v>2.96</v>
      </c>
      <c r="E13" s="31">
        <v>0.3</v>
      </c>
      <c r="F13" s="24">
        <v>38809113</v>
      </c>
      <c r="G13" s="14">
        <f t="shared" si="0"/>
        <v>40002648</v>
      </c>
      <c r="H13" s="14">
        <f t="shared" si="1"/>
        <v>1193535</v>
      </c>
      <c r="I13" s="24">
        <v>1696724</v>
      </c>
      <c r="J13" s="24">
        <v>23063282</v>
      </c>
      <c r="K13" s="24">
        <v>8175077</v>
      </c>
      <c r="L13" s="24">
        <v>8764289</v>
      </c>
      <c r="M13" s="17">
        <f>+F13-C13</f>
        <v>31238359</v>
      </c>
      <c r="N13" s="52"/>
      <c r="O13" s="10"/>
    </row>
    <row r="14" spans="1:15" ht="12.75">
      <c r="A14" s="10" t="s">
        <v>31</v>
      </c>
      <c r="B14" s="20"/>
      <c r="C14" s="24">
        <v>8237869</v>
      </c>
      <c r="D14" s="31">
        <v>3.15</v>
      </c>
      <c r="E14" s="31">
        <v>0.62</v>
      </c>
      <c r="F14" s="24">
        <v>38059317</v>
      </c>
      <c r="G14" s="14">
        <f>+J14+K14+L14</f>
        <v>43671343</v>
      </c>
      <c r="H14" s="14">
        <f>+L14+J14+K14-F14</f>
        <v>5612026</v>
      </c>
      <c r="I14" s="24">
        <v>336231</v>
      </c>
      <c r="J14" s="24">
        <v>19851812</v>
      </c>
      <c r="K14" s="24">
        <v>9969636</v>
      </c>
      <c r="L14" s="24">
        <v>13849895</v>
      </c>
      <c r="M14" s="17">
        <f>+F14-C14</f>
        <v>29821448</v>
      </c>
      <c r="N14" s="52"/>
      <c r="O14" s="11"/>
    </row>
    <row r="15" spans="1:40" s="41" customFormat="1" ht="12.75">
      <c r="A15" s="19" t="s">
        <v>26</v>
      </c>
      <c r="B15" s="32"/>
      <c r="C15" s="24">
        <v>20372093</v>
      </c>
      <c r="D15" s="31">
        <v>1.65</v>
      </c>
      <c r="E15" s="31">
        <v>0.3</v>
      </c>
      <c r="F15" s="24">
        <v>48399054</v>
      </c>
      <c r="G15" s="14">
        <f>+J15+K15+L15</f>
        <v>49046016</v>
      </c>
      <c r="H15" s="14">
        <f>+L15+J15+K15-F15</f>
        <v>646962</v>
      </c>
      <c r="I15" s="24">
        <v>403590</v>
      </c>
      <c r="J15" s="24">
        <v>24902346</v>
      </c>
      <c r="K15" s="24">
        <v>3124615</v>
      </c>
      <c r="L15" s="24">
        <v>21019055</v>
      </c>
      <c r="M15" s="17">
        <f>+F15-C15</f>
        <v>28026961</v>
      </c>
      <c r="N15" s="53"/>
      <c r="O15" s="19"/>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15" s="41" customFormat="1" ht="12.75">
      <c r="A16" s="19" t="s">
        <v>43</v>
      </c>
      <c r="B16" s="32"/>
      <c r="C16" s="24">
        <v>12183057</v>
      </c>
      <c r="D16" s="31">
        <v>3.45</v>
      </c>
      <c r="E16" s="31">
        <v>0.4</v>
      </c>
      <c r="F16" s="24">
        <v>65976852</v>
      </c>
      <c r="G16" s="14">
        <f t="shared" si="0"/>
        <v>69340075</v>
      </c>
      <c r="H16" s="14">
        <f t="shared" si="1"/>
        <v>3363223</v>
      </c>
      <c r="I16" s="24">
        <v>825630</v>
      </c>
      <c r="J16" s="24">
        <v>41898665</v>
      </c>
      <c r="K16" s="24">
        <v>11895130</v>
      </c>
      <c r="L16" s="24">
        <v>15546280</v>
      </c>
      <c r="M16" s="17">
        <f>+F16-C16</f>
        <v>53793795</v>
      </c>
      <c r="N16" s="53"/>
      <c r="O16" s="32"/>
    </row>
    <row r="17" spans="1:15" s="13" customFormat="1" ht="12.75">
      <c r="A17" s="10" t="s">
        <v>36</v>
      </c>
      <c r="B17" s="19"/>
      <c r="C17" s="24">
        <v>1633626</v>
      </c>
      <c r="D17" s="31">
        <v>0.7</v>
      </c>
      <c r="E17" s="31">
        <v>0.17</v>
      </c>
      <c r="F17" s="24">
        <v>4786047</v>
      </c>
      <c r="G17" s="14">
        <f t="shared" si="0"/>
        <v>5064611</v>
      </c>
      <c r="H17" s="14">
        <f t="shared" si="1"/>
        <v>278564</v>
      </c>
      <c r="I17" s="24">
        <v>1953142</v>
      </c>
      <c r="J17" s="24">
        <v>1898902</v>
      </c>
      <c r="K17" s="24">
        <v>1253519</v>
      </c>
      <c r="L17" s="24">
        <v>1912190</v>
      </c>
      <c r="M17" s="17">
        <f t="shared" si="2"/>
        <v>3152421</v>
      </c>
      <c r="N17" s="52"/>
      <c r="O17" s="10"/>
    </row>
    <row r="18" spans="1:15" s="13" customFormat="1" ht="12.75">
      <c r="A18" s="10" t="s">
        <v>20</v>
      </c>
      <c r="B18" s="32"/>
      <c r="C18" s="24">
        <v>1633626</v>
      </c>
      <c r="D18" s="31">
        <v>1.43</v>
      </c>
      <c r="E18" s="31">
        <v>0.22</v>
      </c>
      <c r="F18" s="24">
        <v>6312134</v>
      </c>
      <c r="G18" s="14">
        <f t="shared" si="0"/>
        <v>7781593</v>
      </c>
      <c r="H18" s="14">
        <f t="shared" si="1"/>
        <v>1469459</v>
      </c>
      <c r="I18" s="24">
        <v>83833</v>
      </c>
      <c r="J18" s="24">
        <v>1313865</v>
      </c>
      <c r="K18" s="24">
        <v>3364643</v>
      </c>
      <c r="L18" s="24">
        <v>3103085</v>
      </c>
      <c r="M18" s="17">
        <f t="shared" si="2"/>
        <v>4678508</v>
      </c>
      <c r="N18" s="52"/>
      <c r="O18" s="12"/>
    </row>
    <row r="19" spans="1:15" s="17" customFormat="1" ht="12.75">
      <c r="A19" s="19" t="s">
        <v>27</v>
      </c>
      <c r="B19" s="19"/>
      <c r="C19" s="24">
        <v>1773409</v>
      </c>
      <c r="D19" s="31">
        <v>2.05</v>
      </c>
      <c r="E19" s="31">
        <v>0.33</v>
      </c>
      <c r="F19" s="24">
        <v>9231063</v>
      </c>
      <c r="G19" s="14">
        <f>+J19+K19+L19</f>
        <v>12459687</v>
      </c>
      <c r="H19" s="14">
        <f>+L19+J19+K19-F19</f>
        <v>3228624</v>
      </c>
      <c r="I19" s="24">
        <v>126147</v>
      </c>
      <c r="J19" s="24">
        <v>5916244</v>
      </c>
      <c r="K19" s="24">
        <v>1541410</v>
      </c>
      <c r="L19" s="24">
        <v>5002033</v>
      </c>
      <c r="M19" s="17">
        <f t="shared" si="2"/>
        <v>7457654</v>
      </c>
      <c r="N19" s="53"/>
      <c r="O19" s="19"/>
    </row>
    <row r="20" spans="1:15" ht="12.75">
      <c r="A20" s="10" t="s">
        <v>23</v>
      </c>
      <c r="B20" s="19"/>
      <c r="C20" s="24">
        <v>1633626</v>
      </c>
      <c r="D20" s="31">
        <v>0.47</v>
      </c>
      <c r="E20" s="31">
        <v>0.1</v>
      </c>
      <c r="F20" s="24">
        <v>4165609</v>
      </c>
      <c r="G20" s="14">
        <f>+J20+K20+L20</f>
        <v>7628387</v>
      </c>
      <c r="H20" s="14">
        <f>+L20+J20+K20-F20</f>
        <v>3462778</v>
      </c>
      <c r="I20" s="24">
        <v>1425733</v>
      </c>
      <c r="J20" s="24">
        <v>1498351</v>
      </c>
      <c r="K20" s="24">
        <v>1033632</v>
      </c>
      <c r="L20" s="24">
        <v>5096404</v>
      </c>
      <c r="M20" s="17">
        <f>+F20-C20</f>
        <v>2531983</v>
      </c>
      <c r="N20" s="52"/>
      <c r="O20" s="10"/>
    </row>
    <row r="21" spans="1:15" ht="12.75">
      <c r="A21" s="10" t="s">
        <v>33</v>
      </c>
      <c r="B21" s="20"/>
      <c r="C21" s="24">
        <v>1633626</v>
      </c>
      <c r="D21" s="31">
        <v>0.14</v>
      </c>
      <c r="E21" s="31">
        <v>0.01</v>
      </c>
      <c r="F21" s="24">
        <v>1913010</v>
      </c>
      <c r="G21" s="14">
        <f t="shared" si="0"/>
        <v>2327658</v>
      </c>
      <c r="H21" s="14">
        <f>+L21+J21+K21-F21</f>
        <v>414648</v>
      </c>
      <c r="I21" s="24">
        <v>257133</v>
      </c>
      <c r="J21" s="24">
        <v>279384</v>
      </c>
      <c r="K21" s="24">
        <v>0</v>
      </c>
      <c r="L21" s="24">
        <v>2048274</v>
      </c>
      <c r="M21" s="17">
        <f t="shared" si="2"/>
        <v>279384</v>
      </c>
      <c r="N21" s="52"/>
      <c r="O21" s="11"/>
    </row>
    <row r="22" spans="1:15" ht="12.75">
      <c r="A22" s="10" t="s">
        <v>32</v>
      </c>
      <c r="B22" s="20"/>
      <c r="C22" s="24">
        <v>12691210</v>
      </c>
      <c r="D22" s="31">
        <v>3.62</v>
      </c>
      <c r="E22" s="31">
        <v>0.81</v>
      </c>
      <c r="F22" s="24">
        <v>56613257</v>
      </c>
      <c r="G22" s="14">
        <f t="shared" si="0"/>
        <v>65509387</v>
      </c>
      <c r="H22" s="14">
        <f aca="true" t="shared" si="3" ref="H22:H30">+L22+J22+K22-F22</f>
        <v>8896130</v>
      </c>
      <c r="I22" s="24">
        <v>500905</v>
      </c>
      <c r="J22" s="24">
        <v>33856478</v>
      </c>
      <c r="K22" s="24">
        <v>10065569</v>
      </c>
      <c r="L22" s="24">
        <v>21587340</v>
      </c>
      <c r="M22" s="17">
        <f t="shared" si="2"/>
        <v>43922047</v>
      </c>
      <c r="N22" s="52"/>
      <c r="O22" s="11"/>
    </row>
    <row r="23" spans="1:15" s="17" customFormat="1" ht="12.75">
      <c r="A23" s="19" t="s">
        <v>35</v>
      </c>
      <c r="B23" s="19"/>
      <c r="C23" s="24">
        <v>2268838</v>
      </c>
      <c r="D23" s="31">
        <v>2.81</v>
      </c>
      <c r="E23" s="31">
        <v>0.53</v>
      </c>
      <c r="F23" s="24">
        <v>10699563</v>
      </c>
      <c r="G23" s="14">
        <f t="shared" si="0"/>
        <v>11546400</v>
      </c>
      <c r="H23" s="14">
        <f t="shared" si="3"/>
        <v>846837</v>
      </c>
      <c r="I23" s="24">
        <v>306400</v>
      </c>
      <c r="J23" s="24">
        <v>5775396</v>
      </c>
      <c r="K23" s="24">
        <v>2655329</v>
      </c>
      <c r="L23" s="24">
        <v>3115675</v>
      </c>
      <c r="M23" s="17">
        <f t="shared" si="2"/>
        <v>8430725</v>
      </c>
      <c r="N23" s="53"/>
      <c r="O23" s="19"/>
    </row>
    <row r="24" spans="1:15" s="17" customFormat="1" ht="12.75">
      <c r="A24" s="19" t="s">
        <v>38</v>
      </c>
      <c r="B24" s="19"/>
      <c r="C24" s="24">
        <v>9474677</v>
      </c>
      <c r="D24" s="43">
        <v>2.89</v>
      </c>
      <c r="E24" s="43">
        <v>0.52</v>
      </c>
      <c r="F24" s="24">
        <v>43277587</v>
      </c>
      <c r="G24" s="14">
        <f t="shared" si="0"/>
        <v>47936134</v>
      </c>
      <c r="H24" s="14">
        <f>+L24+J24+K24-F24</f>
        <v>4658547</v>
      </c>
      <c r="I24" s="24">
        <v>277695</v>
      </c>
      <c r="J24" s="24">
        <v>20921743</v>
      </c>
      <c r="K24" s="24">
        <v>12881167</v>
      </c>
      <c r="L24" s="24">
        <v>14133224</v>
      </c>
      <c r="M24" s="17">
        <f>+F24-C24</f>
        <v>33802910</v>
      </c>
      <c r="N24" s="53"/>
      <c r="O24" s="19"/>
    </row>
    <row r="25" spans="1:15" ht="12.75">
      <c r="A25" s="10" t="s">
        <v>24</v>
      </c>
      <c r="B25" s="19"/>
      <c r="C25" s="24">
        <v>11413609</v>
      </c>
      <c r="D25" s="31">
        <v>4.17</v>
      </c>
      <c r="E25" s="31">
        <v>0.75</v>
      </c>
      <c r="F25" s="24">
        <v>58184914</v>
      </c>
      <c r="G25" s="14">
        <f t="shared" si="0"/>
        <v>60463865</v>
      </c>
      <c r="H25" s="14">
        <f t="shared" si="3"/>
        <v>2278951</v>
      </c>
      <c r="I25" s="24">
        <v>2712999</v>
      </c>
      <c r="J25" s="24">
        <v>36989317</v>
      </c>
      <c r="K25" s="24">
        <v>9781988</v>
      </c>
      <c r="L25" s="24">
        <v>13692560</v>
      </c>
      <c r="M25" s="17">
        <f t="shared" si="2"/>
        <v>46771305</v>
      </c>
      <c r="N25" s="52"/>
      <c r="O25" s="10"/>
    </row>
    <row r="26" spans="1:15" ht="12.75">
      <c r="A26" s="19" t="s">
        <v>29</v>
      </c>
      <c r="B26" s="19"/>
      <c r="C26" s="24">
        <v>1633626</v>
      </c>
      <c r="D26" s="31">
        <v>0.61</v>
      </c>
      <c r="E26" s="31">
        <v>0.17</v>
      </c>
      <c r="F26" s="24">
        <v>3585801</v>
      </c>
      <c r="G26" s="14">
        <f t="shared" si="0"/>
        <v>5692967</v>
      </c>
      <c r="H26" s="14">
        <f t="shared" si="3"/>
        <v>2107166</v>
      </c>
      <c r="I26" s="24">
        <v>172289</v>
      </c>
      <c r="J26" s="24">
        <v>1462846</v>
      </c>
      <c r="K26" s="24">
        <v>489329</v>
      </c>
      <c r="L26" s="24">
        <v>3740792</v>
      </c>
      <c r="M26" s="17">
        <f t="shared" si="2"/>
        <v>1952175</v>
      </c>
      <c r="N26" s="53"/>
      <c r="O26" s="10"/>
    </row>
    <row r="27" spans="1:15" s="13" customFormat="1" ht="12.75">
      <c r="A27" s="10" t="s">
        <v>21</v>
      </c>
      <c r="B27" s="19"/>
      <c r="C27" s="24">
        <v>1633626</v>
      </c>
      <c r="D27" s="31">
        <v>0.1</v>
      </c>
      <c r="E27" s="31">
        <v>0.01</v>
      </c>
      <c r="F27" s="24">
        <v>2218081</v>
      </c>
      <c r="G27" s="14">
        <f t="shared" si="0"/>
        <v>6619651</v>
      </c>
      <c r="H27" s="14">
        <f t="shared" si="3"/>
        <v>4401570</v>
      </c>
      <c r="I27" s="24">
        <v>451192</v>
      </c>
      <c r="J27" s="24">
        <v>581102</v>
      </c>
      <c r="K27" s="24">
        <v>3353</v>
      </c>
      <c r="L27" s="24">
        <v>6035196</v>
      </c>
      <c r="M27" s="17">
        <f t="shared" si="2"/>
        <v>584455</v>
      </c>
      <c r="N27" s="52"/>
      <c r="O27" s="10"/>
    </row>
    <row r="28" spans="1:15" s="13" customFormat="1" ht="12.75">
      <c r="A28" s="10" t="s">
        <v>37</v>
      </c>
      <c r="B28" s="20"/>
      <c r="C28" s="24">
        <v>10444798</v>
      </c>
      <c r="D28" s="31">
        <v>3.55</v>
      </c>
      <c r="E28" s="31">
        <v>0.51</v>
      </c>
      <c r="F28" s="24">
        <v>53493095</v>
      </c>
      <c r="G28" s="14">
        <f t="shared" si="0"/>
        <v>55425890</v>
      </c>
      <c r="H28" s="14">
        <f>+L28+J28+K28-F28</f>
        <v>1932795</v>
      </c>
      <c r="I28" s="24">
        <v>1605212</v>
      </c>
      <c r="J28" s="24">
        <v>33591281</v>
      </c>
      <c r="K28" s="24">
        <v>9457016</v>
      </c>
      <c r="L28" s="24">
        <v>12377593</v>
      </c>
      <c r="M28" s="17">
        <f t="shared" si="2"/>
        <v>43048297</v>
      </c>
      <c r="N28" s="52"/>
      <c r="O28" s="10"/>
    </row>
    <row r="29" spans="1:15" s="17" customFormat="1" ht="12.75">
      <c r="A29" s="10" t="s">
        <v>22</v>
      </c>
      <c r="B29" s="19"/>
      <c r="C29" s="24">
        <v>1633626</v>
      </c>
      <c r="D29" s="31">
        <v>2.02</v>
      </c>
      <c r="E29" s="31">
        <v>0.35</v>
      </c>
      <c r="F29" s="24">
        <v>7628103</v>
      </c>
      <c r="G29" s="14">
        <f t="shared" si="0"/>
        <v>8435640</v>
      </c>
      <c r="H29" s="14">
        <f t="shared" si="3"/>
        <v>807537</v>
      </c>
      <c r="I29" s="24">
        <v>84503</v>
      </c>
      <c r="J29" s="24">
        <v>4104810</v>
      </c>
      <c r="K29" s="24">
        <v>1889810</v>
      </c>
      <c r="L29" s="24">
        <v>2441020</v>
      </c>
      <c r="M29" s="17">
        <f>+F29-C29</f>
        <v>5994477</v>
      </c>
      <c r="N29" s="52"/>
      <c r="O29" s="20"/>
    </row>
    <row r="30" spans="1:15" s="17" customFormat="1" ht="12.75">
      <c r="A30" s="19" t="s">
        <v>40</v>
      </c>
      <c r="B30" s="19"/>
      <c r="C30" s="24">
        <v>15557871</v>
      </c>
      <c r="D30" s="31">
        <v>2.34</v>
      </c>
      <c r="E30" s="31">
        <v>0.34</v>
      </c>
      <c r="F30" s="24">
        <v>82154799</v>
      </c>
      <c r="G30" s="14">
        <f t="shared" si="0"/>
        <v>88489565</v>
      </c>
      <c r="H30" s="14">
        <f t="shared" si="3"/>
        <v>6334766</v>
      </c>
      <c r="I30" s="24">
        <v>6171858</v>
      </c>
      <c r="J30" s="24">
        <v>47755729</v>
      </c>
      <c r="K30" s="24">
        <v>18997299</v>
      </c>
      <c r="L30" s="24">
        <v>21736537</v>
      </c>
      <c r="M30" s="17">
        <f>+F30-C30</f>
        <v>66596928</v>
      </c>
      <c r="N30" s="53"/>
      <c r="O30" s="20"/>
    </row>
    <row r="31" spans="1:14" ht="12.75">
      <c r="A31" s="7" t="s">
        <v>9</v>
      </c>
      <c r="B31" s="33"/>
      <c r="C31" s="34">
        <f>SUM(C11:C30)</f>
        <v>127996487</v>
      </c>
      <c r="D31" s="35"/>
      <c r="E31" s="35"/>
      <c r="F31" s="34">
        <f aca="true" t="shared" si="4" ref="F31:M31">SUM(F11:F30)</f>
        <v>547346246</v>
      </c>
      <c r="G31" s="34">
        <f t="shared" si="4"/>
        <v>602578787</v>
      </c>
      <c r="H31" s="34">
        <f t="shared" si="4"/>
        <v>55232541</v>
      </c>
      <c r="I31" s="34">
        <f t="shared" si="4"/>
        <v>20028745</v>
      </c>
      <c r="J31" s="34">
        <f t="shared" si="4"/>
        <v>309135582</v>
      </c>
      <c r="K31" s="34">
        <f t="shared" si="4"/>
        <v>109980433</v>
      </c>
      <c r="L31" s="34">
        <f t="shared" si="4"/>
        <v>183462772</v>
      </c>
      <c r="M31" s="34">
        <f t="shared" si="4"/>
        <v>419349759</v>
      </c>
      <c r="N31" s="2"/>
    </row>
    <row r="32" spans="1:13" ht="10.5" customHeight="1">
      <c r="A32" s="42"/>
      <c r="B32" s="47"/>
      <c r="C32" s="48"/>
      <c r="D32" s="49"/>
      <c r="E32" s="49"/>
      <c r="F32" s="48"/>
      <c r="G32" s="48"/>
      <c r="H32" s="48"/>
      <c r="I32" s="48"/>
      <c r="J32" s="48"/>
      <c r="K32" s="48"/>
      <c r="L32" s="48"/>
      <c r="M32" s="50"/>
    </row>
    <row r="33" spans="1:13" ht="45.75" customHeight="1">
      <c r="A33" s="46" t="s">
        <v>41</v>
      </c>
      <c r="B33" s="55" t="s">
        <v>46</v>
      </c>
      <c r="C33" s="55"/>
      <c r="D33" s="55"/>
      <c r="E33" s="55"/>
      <c r="F33" s="55"/>
      <c r="G33" s="55"/>
      <c r="H33" s="55"/>
      <c r="I33" s="55"/>
      <c r="J33" s="55"/>
      <c r="K33" s="55"/>
      <c r="L33" s="55"/>
      <c r="M33" s="45"/>
    </row>
    <row r="34" spans="1:5" ht="12.75">
      <c r="A34" s="3"/>
      <c r="B34" s="38"/>
      <c r="D34" s="37"/>
      <c r="E34" s="37"/>
    </row>
    <row r="35" spans="1:5" ht="12.75">
      <c r="A35" s="3"/>
      <c r="B35" s="38"/>
      <c r="D35" s="37"/>
      <c r="E35" s="37"/>
    </row>
    <row r="36" spans="1:5" ht="12.75">
      <c r="A36" s="3"/>
      <c r="B36" s="38"/>
      <c r="D36" s="37"/>
      <c r="E36" s="37"/>
    </row>
    <row r="37" spans="1:5" ht="12.75">
      <c r="A37" s="3"/>
      <c r="B37" s="38"/>
      <c r="D37" s="37"/>
      <c r="E37" s="37"/>
    </row>
    <row r="38" spans="1:5" ht="12.75">
      <c r="A38" s="3"/>
      <c r="B38" s="38"/>
      <c r="D38" s="37"/>
      <c r="E38" s="37"/>
    </row>
    <row r="39" spans="1:5" ht="12.75">
      <c r="A39" s="9"/>
      <c r="B39" s="36"/>
      <c r="D39" s="39"/>
      <c r="E39" s="37"/>
    </row>
    <row r="40" spans="1:5" ht="12.75">
      <c r="A40" s="9"/>
      <c r="B40" s="36"/>
      <c r="D40" s="37"/>
      <c r="E40" s="37"/>
    </row>
    <row r="41" spans="1:5" ht="12.75">
      <c r="A41" s="3"/>
      <c r="B41" s="38"/>
      <c r="D41" s="37"/>
      <c r="E41" s="37"/>
    </row>
    <row r="42" spans="1:5" ht="12.75">
      <c r="A42" s="5"/>
      <c r="B42" s="15"/>
      <c r="D42" s="37"/>
      <c r="E42" s="37"/>
    </row>
    <row r="43" spans="1:5" ht="12.75">
      <c r="A43" s="4"/>
      <c r="B43" s="40"/>
      <c r="D43" s="37"/>
      <c r="E43" s="37"/>
    </row>
    <row r="44" spans="1:5" ht="12.75">
      <c r="A44" s="4"/>
      <c r="B44" s="40"/>
      <c r="D44" s="37"/>
      <c r="E44" s="37"/>
    </row>
    <row r="45" spans="1:5" ht="12.75">
      <c r="A45" s="4"/>
      <c r="B45" s="40"/>
      <c r="D45" s="37"/>
      <c r="E45" s="37"/>
    </row>
    <row r="46" spans="1:5" ht="12.75">
      <c r="A46" s="4"/>
      <c r="B46" s="40"/>
      <c r="D46" s="37"/>
      <c r="E46" s="37"/>
    </row>
    <row r="47" spans="4:5" ht="12.75">
      <c r="D47" s="37"/>
      <c r="E47" s="37"/>
    </row>
    <row r="48" spans="4:5" ht="12.75">
      <c r="D48" s="37"/>
      <c r="E48" s="37"/>
    </row>
    <row r="49" spans="4:5" ht="12.75">
      <c r="D49" s="37"/>
      <c r="E49" s="37"/>
    </row>
    <row r="50" spans="4:5" ht="12.75">
      <c r="D50" s="37"/>
      <c r="E50" s="37"/>
    </row>
    <row r="51" spans="4:5" ht="12.75">
      <c r="D51" s="37"/>
      <c r="E51" s="37"/>
    </row>
    <row r="52" spans="4:5" ht="12.75">
      <c r="D52" s="37"/>
      <c r="E52" s="37"/>
    </row>
    <row r="53" spans="4:5" ht="12.75">
      <c r="D53" s="37"/>
      <c r="E53" s="37"/>
    </row>
    <row r="54" spans="4:5" ht="12.75">
      <c r="D54" s="37"/>
      <c r="E54" s="37"/>
    </row>
    <row r="55" spans="4:5" ht="12.75">
      <c r="D55" s="37"/>
      <c r="E55" s="37"/>
    </row>
    <row r="56" spans="4:5" ht="12.75">
      <c r="D56" s="37"/>
      <c r="E56" s="37"/>
    </row>
    <row r="57" spans="4:5" ht="12.75">
      <c r="D57" s="37"/>
      <c r="E57" s="37"/>
    </row>
    <row r="58" spans="4:5" ht="12.75">
      <c r="D58" s="37"/>
      <c r="E58" s="37"/>
    </row>
    <row r="59" spans="4:5" ht="12.75">
      <c r="D59" s="37"/>
      <c r="E59" s="37"/>
    </row>
    <row r="60" spans="4:5" ht="12.75">
      <c r="D60" s="37"/>
      <c r="E60" s="37"/>
    </row>
    <row r="61" spans="4:5" ht="12.75">
      <c r="D61" s="37"/>
      <c r="E61" s="37"/>
    </row>
    <row r="62" spans="4:5" ht="12.75">
      <c r="D62" s="37"/>
      <c r="E62" s="37"/>
    </row>
    <row r="63" spans="4:5" ht="12.75">
      <c r="D63" s="37"/>
      <c r="E63" s="37"/>
    </row>
    <row r="64" spans="4:5" ht="12.75">
      <c r="D64" s="37"/>
      <c r="E64" s="37"/>
    </row>
    <row r="65" spans="4:5" ht="12.75">
      <c r="D65" s="37"/>
      <c r="E65" s="37"/>
    </row>
    <row r="66" spans="4:5" ht="12.75">
      <c r="D66" s="37"/>
      <c r="E66" s="37"/>
    </row>
  </sheetData>
  <mergeCells count="2">
    <mergeCell ref="D7:E7"/>
    <mergeCell ref="B33:L33"/>
  </mergeCells>
  <printOptions/>
  <pageMargins left="1.3385826771653544" right="0.5511811023622047" top="0.8267716535433072" bottom="0.1968503937007874" header="0.1968503937007874" footer="0.1968503937007874"/>
  <pageSetup fitToHeight="1" fitToWidth="1"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2006-09-05T14:30:34Z</cp:lastPrinted>
  <dcterms:created xsi:type="dcterms:W3CDTF">1998-12-29T21:12:07Z</dcterms:created>
  <dcterms:modified xsi:type="dcterms:W3CDTF">2006-09-05T14:30:38Z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