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Denun'!$A$1:$E$26</definedName>
    <definedName name="_xlnm.Print_Area" localSheetId="1">'B-N° Sinies Pagad'!$A$1:$E$26</definedName>
    <definedName name="_xlnm.Print_Area" localSheetId="2">'C-N° Pers Sinies'!$A$1:$G$26</definedName>
    <definedName name="_xlnm.Print_Area" localSheetId="3">'D-Sinies Pag Direc'!$A$1:$H$27</definedName>
    <definedName name="_xlnm.Print_Area" localSheetId="4">'E-Costo Sin Direc'!$A$1:$F$27</definedName>
    <definedName name="_xlnm.Print_Area" localSheetId="5">'F-N° Seg Contrat'!$A$3:$I$26</definedName>
    <definedName name="_xlnm.Print_Area" localSheetId="6">'G-Prima Tot x Tip V'!$A$1:$I$26</definedName>
    <definedName name="_xlnm.Print_Area" localSheetId="7">'H-Prim Prom x Tip V'!$A$2:$I$25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<sst xmlns="http://schemas.openxmlformats.org/spreadsheetml/2006/main" count="145" uniqueCount="99">
  <si>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</si>
  <si>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</si>
  <si>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</si>
  <si>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</si>
  <si>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</si>
  <si>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</si>
  <si>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</si>
  <si>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</si>
  <si>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</si>
  <si>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</si>
  <si>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</si>
  <si>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</si>
  <si>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</si>
  <si>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</si>
  <si>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</si>
  <si>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</si>
  <si>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</si>
  <si>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</si>
  <si>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</si>
  <si>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</si>
  <si>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</si>
  <si>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</si>
  <si>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</si>
  <si>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</si>
  <si>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</si>
  <si>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</si>
  <si>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</si>
  <si>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</si>
  <si>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</si>
  <si>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</si>
  <si>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</si>
  <si>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</si>
  <si>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</si>
  <si>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</si>
  <si>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</si>
  <si>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</si>
  <si>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</si>
  <si>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</si>
  <si>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</si>
  <si>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</si>
  <si>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</si>
  <si>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</si>
  <si>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</si>
  <si>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</si>
  <si>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</si>
  <si>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</si>
  <si>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</si>
  <si>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</si>
  <si>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</si>
  <si>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</si>
  <si>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</si>
  <si>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</si>
  <si>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</si>
  <si>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</si>
  <si>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</si>
  <si>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</si>
  <si>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</si>
  <si>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</si>
  <si>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</si>
  <si>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</si>
  <si>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</si>
  <si>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</si>
  <si>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</si>
  <si>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</si>
  <si>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</si>
  <si>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</si>
  <si>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</si>
  <si>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</si>
  <si>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</si>
  <si>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</si>
  <si>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</si>
  <si>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</si>
  <si>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</si>
  <si>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</si>
  <si>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</si>
  <si>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</si>
  <si>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</si>
  <si>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</si>
  <si>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</si>
  <si>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</si>
  <si>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</si>
  <si>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</si>
  <si>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</si>
  <si>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</si>
  <si>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</si>
  <si>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</si>
  <si>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</si>
  <si>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</si>
  <si>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</si>
  <si>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</si>
  <si>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</si>
  <si>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</si>
  <si>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Chubb</t>
  </si>
  <si>
    <t>Suramericana</t>
  </si>
  <si>
    <t>Bupa</t>
  </si>
  <si>
    <t>Porvenir</t>
  </si>
  <si>
    <t xml:space="preserve">      (entre el 1 de enero y  30 de junio de 2021)</t>
  </si>
  <si>
    <t xml:space="preserve">      (entre el 1 de enero y 30 de junio de 2021, montos expresados en miles de pesos de junio de 2021)</t>
  </si>
  <si>
    <t xml:space="preserve">      (entre el 1 de enero y 30 de junio de 2021, montos expresados en  pesos de junio de 2021)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</si>
</sst>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  <numFmt numFmtId="173" formatCode="#,##0_ ;\-#,##0\ "/>
  </numFmts>
  <fonts count="43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5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2" fillId="33" borderId="0" xfId="58" applyFont="1" applyFill="1" applyBorder="1" applyAlignment="1" quotePrefix="1">
      <alignment horizontal="left"/>
      <protection/>
    </xf>
    <xf numFmtId="0" fontId="23" fillId="33" borderId="0" xfId="58" applyFont="1" applyFill="1">
      <alignment/>
      <protection/>
    </xf>
    <xf numFmtId="0" fontId="23" fillId="33" borderId="0" xfId="58" applyFont="1" applyFill="1" applyBorder="1" applyAlignment="1">
      <alignment horizontal="right"/>
      <protection/>
    </xf>
    <xf numFmtId="0" fontId="23" fillId="33" borderId="0" xfId="58" applyFont="1" applyFill="1" applyBorder="1" applyAlignment="1" quotePrefix="1">
      <alignment horizontal="right"/>
      <protection/>
    </xf>
    <xf numFmtId="3" fontId="23" fillId="33" borderId="0" xfId="51" applyNumberFormat="1" applyFont="1" applyFill="1" applyBorder="1" applyAlignment="1">
      <alignment/>
    </xf>
    <xf numFmtId="3" fontId="23" fillId="33" borderId="0" xfId="58" applyNumberFormat="1" applyFont="1" applyFill="1" applyBorder="1">
      <alignment/>
      <protection/>
    </xf>
    <xf numFmtId="0" fontId="23" fillId="33" borderId="0" xfId="59" applyFont="1" applyFill="1" applyBorder="1" applyAlignment="1">
      <alignment horizontal="right"/>
      <protection/>
    </xf>
    <xf numFmtId="0" fontId="23" fillId="33" borderId="0" xfId="59" applyFont="1" applyFill="1" applyBorder="1" applyAlignment="1" quotePrefix="1">
      <alignment horizontal="right"/>
      <protection/>
    </xf>
    <xf numFmtId="3" fontId="23" fillId="33" borderId="0" xfId="52" applyNumberFormat="1" applyFont="1" applyFill="1" applyBorder="1" applyAlignment="1">
      <alignment/>
    </xf>
    <xf numFmtId="38" fontId="23" fillId="33" borderId="0" xfId="60" applyNumberFormat="1" applyFont="1" applyFill="1" applyBorder="1" applyAlignment="1">
      <alignment horizontal="right"/>
      <protection/>
    </xf>
    <xf numFmtId="0" fontId="23" fillId="33" borderId="0" xfId="60" applyFont="1" applyFill="1" applyBorder="1" applyAlignment="1">
      <alignment horizontal="right"/>
      <protection/>
    </xf>
    <xf numFmtId="0" fontId="23" fillId="33" borderId="0" xfId="60" applyFont="1" applyFill="1" applyBorder="1" applyAlignment="1" quotePrefix="1">
      <alignment horizontal="right"/>
      <protection/>
    </xf>
    <xf numFmtId="3" fontId="23" fillId="33" borderId="0" xfId="60" applyNumberFormat="1" applyFont="1" applyFill="1" applyBorder="1">
      <alignment/>
      <protection/>
    </xf>
    <xf numFmtId="0" fontId="22" fillId="33" borderId="0" xfId="60" applyFont="1" applyFill="1" applyBorder="1">
      <alignment/>
      <protection/>
    </xf>
    <xf numFmtId="169" fontId="23" fillId="33" borderId="0" xfId="53" applyNumberFormat="1" applyFont="1" applyFill="1" applyBorder="1" applyAlignment="1">
      <alignment/>
    </xf>
    <xf numFmtId="38" fontId="23" fillId="33" borderId="0" xfId="60" applyNumberFormat="1" applyFont="1" applyFill="1" applyBorder="1">
      <alignment/>
      <protection/>
    </xf>
    <xf numFmtId="0" fontId="23" fillId="33" borderId="0" xfId="60" applyFont="1" applyFill="1" applyBorder="1">
      <alignment/>
      <protection/>
    </xf>
    <xf numFmtId="0" fontId="23" fillId="33" borderId="0" xfId="61" applyFont="1" applyFill="1" applyBorder="1" applyAlignment="1" quotePrefix="1">
      <alignment horizontal="left"/>
      <protection/>
    </xf>
    <xf numFmtId="0" fontId="22" fillId="33" borderId="0" xfId="61" applyFont="1" applyFill="1" applyBorder="1" applyAlignment="1" quotePrefix="1">
      <alignment horizontal="left"/>
      <protection/>
    </xf>
    <xf numFmtId="0" fontId="23" fillId="33" borderId="0" xfId="61" applyFont="1" applyFill="1" applyBorder="1">
      <alignment/>
      <protection/>
    </xf>
    <xf numFmtId="0" fontId="23" fillId="33" borderId="0" xfId="6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/>
    </xf>
    <xf numFmtId="3" fontId="23" fillId="33" borderId="0" xfId="61" applyNumberFormat="1" applyFont="1" applyFill="1" applyBorder="1">
      <alignment/>
      <protection/>
    </xf>
    <xf numFmtId="3" fontId="23" fillId="33" borderId="0" xfId="61" applyNumberFormat="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 horizontal="right"/>
    </xf>
    <xf numFmtId="0" fontId="23" fillId="33" borderId="0" xfId="58" applyFont="1" applyFill="1" applyBorder="1">
      <alignment/>
      <protection/>
    </xf>
    <xf numFmtId="0" fontId="23" fillId="33" borderId="10" xfId="58" applyFont="1" applyFill="1" applyBorder="1">
      <alignment/>
      <protection/>
    </xf>
    <xf numFmtId="38" fontId="23" fillId="33" borderId="0" xfId="58" applyNumberFormat="1" applyFont="1" applyFill="1" applyBorder="1">
      <alignment/>
      <protection/>
    </xf>
    <xf numFmtId="49" fontId="23" fillId="33" borderId="0" xfId="58" applyNumberFormat="1" applyFont="1" applyFill="1" applyBorder="1" applyAlignment="1">
      <alignment horizontal="left"/>
      <protection/>
    </xf>
    <xf numFmtId="169" fontId="23" fillId="33" borderId="0" xfId="51" applyNumberFormat="1" applyFont="1" applyFill="1" applyBorder="1" applyAlignment="1">
      <alignment/>
    </xf>
    <xf numFmtId="0" fontId="23" fillId="33" borderId="0" xfId="58" applyFont="1" applyFill="1" applyBorder="1" applyAlignment="1" quotePrefix="1">
      <alignment horizontal="left"/>
      <protection/>
    </xf>
    <xf numFmtId="0" fontId="23" fillId="33" borderId="0" xfId="58" applyFont="1" applyFill="1" applyBorder="1" applyAlignment="1">
      <alignment horizontal="left"/>
      <protection/>
    </xf>
    <xf numFmtId="3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0" xfId="58" applyFont="1" applyFill="1" applyBorder="1" applyAlignment="1" quotePrefix="1">
      <alignment horizontal="left"/>
      <protection/>
    </xf>
    <xf numFmtId="0" fontId="22" fillId="33" borderId="10" xfId="58" applyFont="1" applyFill="1" applyBorder="1" applyAlignment="1" quotePrefix="1">
      <alignment horizontal="left"/>
      <protection/>
    </xf>
    <xf numFmtId="0" fontId="23" fillId="33" borderId="11" xfId="58" applyFont="1" applyFill="1" applyBorder="1">
      <alignment/>
      <protection/>
    </xf>
    <xf numFmtId="0" fontId="23" fillId="33" borderId="11" xfId="58" applyFont="1" applyFill="1" applyBorder="1" applyAlignment="1" quotePrefix="1">
      <alignment horizontal="right"/>
      <protection/>
    </xf>
    <xf numFmtId="0" fontId="23" fillId="33" borderId="10" xfId="58" applyFont="1" applyFill="1" applyBorder="1" applyAlignment="1">
      <alignment horizontal="left"/>
      <protection/>
    </xf>
    <xf numFmtId="3" fontId="23" fillId="33" borderId="10" xfId="0" applyNumberFormat="1" applyFont="1" applyFill="1" applyBorder="1" applyAlignment="1">
      <alignment/>
    </xf>
    <xf numFmtId="3" fontId="23" fillId="33" borderId="10" xfId="58" applyNumberFormat="1" applyFont="1" applyFill="1" applyBorder="1">
      <alignment/>
      <protection/>
    </xf>
    <xf numFmtId="49" fontId="23" fillId="33" borderId="10" xfId="58" applyNumberFormat="1" applyFont="1" applyFill="1" applyBorder="1" applyAlignment="1">
      <alignment horizontal="left"/>
      <protection/>
    </xf>
    <xf numFmtId="38" fontId="24" fillId="33" borderId="0" xfId="51" applyNumberFormat="1" applyFont="1" applyFill="1" applyBorder="1" applyAlignment="1">
      <alignment/>
    </xf>
    <xf numFmtId="38" fontId="24" fillId="33" borderId="0" xfId="58" applyNumberFormat="1" applyFont="1" applyFill="1" applyBorder="1">
      <alignment/>
      <protection/>
    </xf>
    <xf numFmtId="0" fontId="24" fillId="33" borderId="0" xfId="0" applyFont="1" applyFill="1" applyBorder="1" applyAlignment="1">
      <alignment/>
    </xf>
    <xf numFmtId="0" fontId="25" fillId="33" borderId="10" xfId="58" applyFont="1" applyFill="1" applyBorder="1">
      <alignment/>
      <protection/>
    </xf>
    <xf numFmtId="169" fontId="24" fillId="33" borderId="10" xfId="51" applyNumberFormat="1" applyFont="1" applyFill="1" applyBorder="1" applyAlignment="1">
      <alignment/>
    </xf>
    <xf numFmtId="38" fontId="24" fillId="33" borderId="10" xfId="58" applyNumberFormat="1" applyFont="1" applyFill="1" applyBorder="1">
      <alignment/>
      <protection/>
    </xf>
    <xf numFmtId="0" fontId="24" fillId="33" borderId="0" xfId="58" applyFont="1" applyFill="1">
      <alignment/>
      <protection/>
    </xf>
    <xf numFmtId="0" fontId="23" fillId="33" borderId="0" xfId="59" applyFont="1" applyFill="1" applyBorder="1" applyAlignment="1" quotePrefix="1">
      <alignment horizontal="left"/>
      <protection/>
    </xf>
    <xf numFmtId="0" fontId="23" fillId="33" borderId="0" xfId="59" applyFont="1" applyFill="1" applyBorder="1">
      <alignment/>
      <protection/>
    </xf>
    <xf numFmtId="0" fontId="23" fillId="33" borderId="0" xfId="58" applyNumberFormat="1" applyFont="1" applyFill="1" applyBorder="1" applyAlignment="1">
      <alignment horizontal="left"/>
      <protection/>
    </xf>
    <xf numFmtId="3" fontId="23" fillId="33" borderId="0" xfId="59" applyNumberFormat="1" applyFont="1" applyFill="1" applyBorder="1">
      <alignment/>
      <protection/>
    </xf>
    <xf numFmtId="168" fontId="23" fillId="33" borderId="0" xfId="59" applyNumberFormat="1" applyFont="1" applyFill="1" applyBorder="1">
      <alignment/>
      <protection/>
    </xf>
    <xf numFmtId="0" fontId="23" fillId="33" borderId="11" xfId="59" applyFont="1" applyFill="1" applyBorder="1">
      <alignment/>
      <protection/>
    </xf>
    <xf numFmtId="0" fontId="23" fillId="33" borderId="11" xfId="59" applyFont="1" applyFill="1" applyBorder="1" applyAlignment="1" quotePrefix="1">
      <alignment horizontal="right"/>
      <protection/>
    </xf>
    <xf numFmtId="0" fontId="23" fillId="33" borderId="10" xfId="59" applyFont="1" applyFill="1" applyBorder="1" applyAlignment="1" quotePrefix="1">
      <alignment horizontal="left"/>
      <protection/>
    </xf>
    <xf numFmtId="0" fontId="22" fillId="33" borderId="10" xfId="59" applyFont="1" applyFill="1" applyBorder="1" applyAlignment="1" quotePrefix="1">
      <alignment horizontal="left"/>
      <protection/>
    </xf>
    <xf numFmtId="0" fontId="23" fillId="33" borderId="10" xfId="59" applyFont="1" applyFill="1" applyBorder="1">
      <alignment/>
      <protection/>
    </xf>
    <xf numFmtId="0" fontId="23" fillId="33" borderId="10" xfId="58" applyNumberFormat="1" applyFont="1" applyFill="1" applyBorder="1" applyAlignment="1">
      <alignment horizontal="left"/>
      <protection/>
    </xf>
    <xf numFmtId="0" fontId="23" fillId="33" borderId="10" xfId="0" applyFont="1" applyFill="1" applyBorder="1" applyAlignment="1">
      <alignment/>
    </xf>
    <xf numFmtId="3" fontId="23" fillId="33" borderId="10" xfId="59" applyNumberFormat="1" applyFont="1" applyFill="1" applyBorder="1">
      <alignment/>
      <protection/>
    </xf>
    <xf numFmtId="0" fontId="24" fillId="33" borderId="0" xfId="59" applyFont="1" applyFill="1" applyBorder="1">
      <alignment/>
      <protection/>
    </xf>
    <xf numFmtId="38" fontId="24" fillId="33" borderId="0" xfId="52" applyNumberFormat="1" applyFont="1" applyFill="1" applyBorder="1" applyAlignment="1">
      <alignment/>
    </xf>
    <xf numFmtId="38" fontId="24" fillId="33" borderId="0" xfId="59" applyNumberFormat="1" applyFont="1" applyFill="1" applyBorder="1">
      <alignment/>
      <protection/>
    </xf>
    <xf numFmtId="3" fontId="24" fillId="33" borderId="0" xfId="59" applyNumberFormat="1" applyFont="1" applyFill="1" applyBorder="1">
      <alignment/>
      <protection/>
    </xf>
    <xf numFmtId="0" fontId="25" fillId="33" borderId="10" xfId="59" applyFont="1" applyFill="1" applyBorder="1">
      <alignment/>
      <protection/>
    </xf>
    <xf numFmtId="169" fontId="24" fillId="33" borderId="10" xfId="52" applyNumberFormat="1" applyFont="1" applyFill="1" applyBorder="1" applyAlignment="1">
      <alignment/>
    </xf>
    <xf numFmtId="38" fontId="24" fillId="33" borderId="10" xfId="59" applyNumberFormat="1" applyFont="1" applyFill="1" applyBorder="1">
      <alignment/>
      <protection/>
    </xf>
    <xf numFmtId="0" fontId="24" fillId="33" borderId="10" xfId="59" applyFont="1" applyFill="1" applyBorder="1">
      <alignment/>
      <protection/>
    </xf>
    <xf numFmtId="0" fontId="23" fillId="33" borderId="0" xfId="60" applyFont="1" applyFill="1" applyBorder="1" applyAlignment="1" quotePrefix="1">
      <alignment horizontal="left"/>
      <protection/>
    </xf>
    <xf numFmtId="0" fontId="22" fillId="33" borderId="0" xfId="60" applyFont="1" applyFill="1" applyBorder="1" applyAlignment="1" quotePrefix="1">
      <alignment horizontal="left"/>
      <protection/>
    </xf>
    <xf numFmtId="0" fontId="23" fillId="33" borderId="0" xfId="58" applyNumberFormat="1" applyFont="1" applyFill="1" applyBorder="1" applyAlignment="1" quotePrefix="1">
      <alignment horizontal="left"/>
      <protection/>
    </xf>
    <xf numFmtId="0" fontId="23" fillId="33" borderId="10" xfId="60" applyFont="1" applyFill="1" applyBorder="1" applyAlignment="1" quotePrefix="1">
      <alignment horizontal="left"/>
      <protection/>
    </xf>
    <xf numFmtId="0" fontId="22" fillId="33" borderId="10" xfId="60" applyFont="1" applyFill="1" applyBorder="1" applyAlignment="1" quotePrefix="1">
      <alignment horizontal="left"/>
      <protection/>
    </xf>
    <xf numFmtId="0" fontId="23" fillId="33" borderId="10" xfId="60" applyFont="1" applyFill="1" applyBorder="1">
      <alignment/>
      <protection/>
    </xf>
    <xf numFmtId="0" fontId="23" fillId="33" borderId="10" xfId="58" applyNumberFormat="1" applyFont="1" applyFill="1" applyBorder="1" applyAlignment="1" quotePrefix="1">
      <alignment horizontal="left"/>
      <protection/>
    </xf>
    <xf numFmtId="3" fontId="23" fillId="33" borderId="10" xfId="60" applyNumberFormat="1" applyFont="1" applyFill="1" applyBorder="1">
      <alignment/>
      <protection/>
    </xf>
    <xf numFmtId="38" fontId="24" fillId="33" borderId="0" xfId="53" applyNumberFormat="1" applyFont="1" applyFill="1" applyBorder="1" applyAlignment="1">
      <alignment/>
    </xf>
    <xf numFmtId="38" fontId="24" fillId="33" borderId="0" xfId="60" applyNumberFormat="1" applyFont="1" applyFill="1" applyBorder="1">
      <alignment/>
      <protection/>
    </xf>
    <xf numFmtId="0" fontId="24" fillId="33" borderId="0" xfId="60" applyFont="1" applyFill="1" applyBorder="1">
      <alignment/>
      <protection/>
    </xf>
    <xf numFmtId="0" fontId="25" fillId="33" borderId="10" xfId="60" applyFont="1" applyFill="1" applyBorder="1">
      <alignment/>
      <protection/>
    </xf>
    <xf numFmtId="169" fontId="24" fillId="33" borderId="10" xfId="53" applyNumberFormat="1" applyFont="1" applyFill="1" applyBorder="1" applyAlignment="1">
      <alignment/>
    </xf>
    <xf numFmtId="38" fontId="24" fillId="33" borderId="10" xfId="60" applyNumberFormat="1" applyFont="1" applyFill="1" applyBorder="1">
      <alignment/>
      <protection/>
    </xf>
    <xf numFmtId="0" fontId="24" fillId="33" borderId="10" xfId="60" applyFont="1" applyFill="1" applyBorder="1">
      <alignment/>
      <protection/>
    </xf>
    <xf numFmtId="0" fontId="23" fillId="33" borderId="0" xfId="60" applyFont="1" applyFill="1" applyBorder="1" applyAlignment="1">
      <alignment horizontal="center"/>
      <protection/>
    </xf>
    <xf numFmtId="0" fontId="23" fillId="33" borderId="0" xfId="60" applyFont="1" applyFill="1" applyBorder="1" applyAlignment="1">
      <alignment horizontal="left"/>
      <protection/>
    </xf>
    <xf numFmtId="3" fontId="23" fillId="33" borderId="0" xfId="53" applyNumberFormat="1" applyFont="1" applyFill="1" applyBorder="1" applyAlignment="1">
      <alignment/>
    </xf>
    <xf numFmtId="3" fontId="23" fillId="33" borderId="0" xfId="60" applyNumberFormat="1" applyFont="1" applyFill="1" applyBorder="1" applyAlignment="1" quotePrefix="1">
      <alignment horizontal="right"/>
      <protection/>
    </xf>
    <xf numFmtId="0" fontId="23" fillId="33" borderId="12" xfId="60" applyFont="1" applyFill="1" applyBorder="1" applyAlignment="1" quotePrefix="1">
      <alignment horizontal="left"/>
      <protection/>
    </xf>
    <xf numFmtId="0" fontId="23" fillId="33" borderId="11" xfId="60" applyFont="1" applyFill="1" applyBorder="1">
      <alignment/>
      <protection/>
    </xf>
    <xf numFmtId="0" fontId="23" fillId="33" borderId="11" xfId="60" applyFont="1" applyFill="1" applyBorder="1" applyAlignment="1" quotePrefix="1">
      <alignment horizontal="right"/>
      <protection/>
    </xf>
    <xf numFmtId="3" fontId="23" fillId="33" borderId="10" xfId="53" applyNumberFormat="1" applyFont="1" applyFill="1" applyBorder="1" applyAlignment="1">
      <alignment/>
    </xf>
    <xf numFmtId="3" fontId="23" fillId="33" borderId="10" xfId="60" applyNumberFormat="1" applyFont="1" applyFill="1" applyBorder="1" applyAlignment="1" quotePrefix="1">
      <alignment horizontal="right"/>
      <protection/>
    </xf>
    <xf numFmtId="0" fontId="23" fillId="33" borderId="0" xfId="61" applyFont="1" applyFill="1" applyBorder="1" applyAlignment="1" quotePrefix="1">
      <alignment horizontal="right"/>
      <protection/>
    </xf>
    <xf numFmtId="170" fontId="23" fillId="33" borderId="0" xfId="0" applyNumberFormat="1" applyFont="1" applyFill="1" applyBorder="1" applyAlignment="1">
      <alignment/>
    </xf>
    <xf numFmtId="0" fontId="23" fillId="33" borderId="10" xfId="61" applyFont="1" applyFill="1" applyBorder="1" applyAlignment="1" quotePrefix="1">
      <alignment horizontal="left"/>
      <protection/>
    </xf>
    <xf numFmtId="0" fontId="22" fillId="33" borderId="10" xfId="61" applyFont="1" applyFill="1" applyBorder="1" applyAlignment="1" quotePrefix="1">
      <alignment horizontal="left"/>
      <protection/>
    </xf>
    <xf numFmtId="0" fontId="23" fillId="33" borderId="10" xfId="61" applyFont="1" applyFill="1" applyBorder="1">
      <alignment/>
      <protection/>
    </xf>
    <xf numFmtId="0" fontId="24" fillId="33" borderId="0" xfId="61" applyFont="1" applyFill="1" applyBorder="1">
      <alignment/>
      <protection/>
    </xf>
    <xf numFmtId="0" fontId="25" fillId="33" borderId="10" xfId="61" applyFont="1" applyFill="1" applyBorder="1">
      <alignment/>
      <protection/>
    </xf>
    <xf numFmtId="169" fontId="24" fillId="33" borderId="10" xfId="54" applyNumberFormat="1" applyFont="1" applyFill="1" applyBorder="1" applyAlignment="1">
      <alignment/>
    </xf>
    <xf numFmtId="38" fontId="24" fillId="33" borderId="10" xfId="61" applyNumberFormat="1" applyFont="1" applyFill="1" applyBorder="1">
      <alignment/>
      <protection/>
    </xf>
    <xf numFmtId="38" fontId="24" fillId="33" borderId="10" xfId="61" applyNumberFormat="1" applyFont="1" applyFill="1" applyBorder="1" applyAlignment="1">
      <alignment horizontal="right"/>
      <protection/>
    </xf>
    <xf numFmtId="0" fontId="24" fillId="33" borderId="10" xfId="61" applyFont="1" applyFill="1" applyBorder="1">
      <alignment/>
      <protection/>
    </xf>
    <xf numFmtId="38" fontId="24" fillId="33" borderId="10" xfId="54" applyNumberFormat="1" applyFont="1" applyFill="1" applyBorder="1" applyAlignment="1">
      <alignment/>
    </xf>
    <xf numFmtId="0" fontId="23" fillId="33" borderId="0" xfId="0" applyFont="1" applyFill="1" applyBorder="1" applyAlignment="1">
      <alignment horizontal="right"/>
    </xf>
    <xf numFmtId="3" fontId="23" fillId="33" borderId="10" xfId="54" applyNumberFormat="1" applyFont="1" applyFill="1" applyBorder="1" applyAlignment="1">
      <alignment horizontal="right"/>
    </xf>
    <xf numFmtId="0" fontId="23" fillId="33" borderId="11" xfId="60" applyFont="1" applyFill="1" applyBorder="1" applyAlignment="1">
      <alignment horizontal="right"/>
      <protection/>
    </xf>
    <xf numFmtId="0" fontId="24" fillId="33" borderId="0" xfId="61" applyFont="1" applyFill="1" applyBorder="1" applyAlignment="1" quotePrefix="1">
      <alignment horizontal="left"/>
      <protection/>
    </xf>
    <xf numFmtId="0" fontId="25" fillId="33" borderId="0" xfId="61" applyFont="1" applyFill="1" applyBorder="1" applyAlignment="1" quotePrefix="1">
      <alignment horizontal="left"/>
      <protection/>
    </xf>
    <xf numFmtId="0" fontId="24" fillId="33" borderId="11" xfId="61" applyFont="1" applyFill="1" applyBorder="1">
      <alignment/>
      <protection/>
    </xf>
    <xf numFmtId="0" fontId="24" fillId="33" borderId="10" xfId="0" applyFont="1" applyFill="1" applyBorder="1" applyAlignment="1">
      <alignment/>
    </xf>
    <xf numFmtId="3" fontId="24" fillId="33" borderId="12" xfId="54" applyNumberFormat="1" applyFont="1" applyFill="1" applyBorder="1" applyAlignment="1">
      <alignment/>
    </xf>
    <xf numFmtId="3" fontId="24" fillId="33" borderId="12" xfId="61" applyNumberFormat="1" applyFont="1" applyFill="1" applyBorder="1">
      <alignment/>
      <protection/>
    </xf>
    <xf numFmtId="3" fontId="24" fillId="33" borderId="12" xfId="61" applyNumberFormat="1" applyFont="1" applyFill="1" applyBorder="1" applyAlignment="1">
      <alignment horizontal="right"/>
      <protection/>
    </xf>
    <xf numFmtId="0" fontId="24" fillId="33" borderId="12" xfId="61" applyFont="1" applyFill="1" applyBorder="1">
      <alignment/>
      <protection/>
    </xf>
    <xf numFmtId="38" fontId="24" fillId="33" borderId="12" xfId="54" applyNumberFormat="1" applyFont="1" applyFill="1" applyBorder="1" applyAlignment="1">
      <alignment/>
    </xf>
    <xf numFmtId="38" fontId="24" fillId="33" borderId="12" xfId="61" applyNumberFormat="1" applyFont="1" applyFill="1" applyBorder="1">
      <alignment/>
      <protection/>
    </xf>
    <xf numFmtId="38" fontId="24" fillId="33" borderId="12" xfId="61" applyNumberFormat="1" applyFont="1" applyFill="1" applyBorder="1" applyAlignment="1">
      <alignment horizontal="right"/>
      <protection/>
    </xf>
    <xf numFmtId="0" fontId="23" fillId="33" borderId="13" xfId="59" applyFont="1" applyFill="1" applyBorder="1" applyAlignment="1" quotePrefix="1">
      <alignment horizontal="center" vertical="center"/>
      <protection/>
    </xf>
    <xf numFmtId="0" fontId="23" fillId="33" borderId="14" xfId="60" applyFont="1" applyFill="1" applyBorder="1" applyAlignment="1" quotePrefix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3"/>
  <sheetViews>
    <sheetView tabSelected="1" zoomScalePageLayoutView="0" workbookViewId="0" topLeftCell="A4">
      <selection activeCell="A5" sqref="A5"/>
    </sheetView>
  </sheetViews>
  <sheetFormatPr defaultColWidth="11.421875" defaultRowHeight="12.75"/>
  <cols>
    <col min="1" max="1" width="22.421875" style="26" customWidth="1"/>
    <col min="2" max="2" width="12.421875" style="26" customWidth="1"/>
    <col min="3" max="3" width="17.421875" style="26" customWidth="1"/>
    <col min="4" max="4" width="15.8515625" style="26" customWidth="1"/>
    <col min="5" max="5" width="21.8515625" style="26" customWidth="1"/>
    <col min="6" max="16384" width="11.421875" style="2" customWidth="1"/>
  </cols>
  <sheetData>
    <row r="1" ht="14.25">
      <c r="A1" s="31"/>
    </row>
    <row r="2" ht="14.25">
      <c r="A2" s="31"/>
    </row>
    <row r="3" ht="14.25">
      <c r="A3" s="1" t="s">
        <v>62</v>
      </c>
    </row>
    <row r="5" ht="14.25">
      <c r="A5" s="31" t="s">
        <v>63</v>
      </c>
    </row>
    <row r="6" spans="1:5" ht="12.75" customHeight="1">
      <c r="A6" s="35" t="s">
        <v>96</v>
      </c>
      <c r="B6" s="36"/>
      <c r="C6" s="27"/>
      <c r="D6" s="27"/>
      <c r="E6" s="27"/>
    </row>
    <row r="7" spans="1:5" ht="12.75" customHeight="1">
      <c r="A7" s="31"/>
      <c r="B7" s="4" t="s">
        <v>47</v>
      </c>
      <c r="C7" s="4" t="s">
        <v>47</v>
      </c>
      <c r="D7" s="4" t="s">
        <v>47</v>
      </c>
      <c r="E7" s="4" t="s">
        <v>64</v>
      </c>
    </row>
    <row r="8" spans="1:5" ht="12.75" customHeight="1">
      <c r="A8" s="26" t="s">
        <v>1</v>
      </c>
      <c r="B8" s="3" t="s">
        <v>65</v>
      </c>
      <c r="C8" s="4" t="s">
        <v>23</v>
      </c>
      <c r="D8" s="3" t="s">
        <v>66</v>
      </c>
      <c r="E8" s="4" t="s">
        <v>67</v>
      </c>
    </row>
    <row r="9" spans="1:5" ht="15" thickBot="1">
      <c r="A9" s="37"/>
      <c r="B9" s="38" t="s">
        <v>68</v>
      </c>
      <c r="C9" s="38" t="s">
        <v>69</v>
      </c>
      <c r="D9" s="38" t="s">
        <v>70</v>
      </c>
      <c r="E9" s="38" t="s">
        <v>71</v>
      </c>
    </row>
    <row r="10" spans="1:5" ht="15" thickTop="1">
      <c r="A10" s="32" t="s">
        <v>86</v>
      </c>
      <c r="B10" s="33">
        <v>85</v>
      </c>
      <c r="C10" s="33"/>
      <c r="D10" s="33">
        <v>2654</v>
      </c>
      <c r="E10" s="6">
        <f aca="true" t="shared" si="0" ref="E10:E15">SUM(B10:D10)</f>
        <v>2739</v>
      </c>
    </row>
    <row r="11" spans="1:5" ht="14.25">
      <c r="A11" s="32" t="s">
        <v>91</v>
      </c>
      <c r="B11" s="33">
        <v>30</v>
      </c>
      <c r="C11" s="33">
        <v>253</v>
      </c>
      <c r="D11" s="33">
        <v>351</v>
      </c>
      <c r="E11" s="6">
        <f t="shared" si="0"/>
        <v>634</v>
      </c>
    </row>
    <row r="12" spans="1:5" ht="14.25">
      <c r="A12" s="32" t="s">
        <v>94</v>
      </c>
      <c r="B12" s="33"/>
      <c r="C12" s="33"/>
      <c r="D12" s="33">
        <v>15</v>
      </c>
      <c r="E12" s="6">
        <f t="shared" si="0"/>
        <v>15</v>
      </c>
    </row>
    <row r="13" spans="1:5" ht="14.25">
      <c r="A13" s="32" t="s">
        <v>9</v>
      </c>
      <c r="B13" s="33"/>
      <c r="C13" s="33"/>
      <c r="D13" s="33">
        <v>8</v>
      </c>
      <c r="E13" s="6">
        <f t="shared" si="0"/>
        <v>8</v>
      </c>
    </row>
    <row r="14" spans="1:5" ht="14.25">
      <c r="A14" s="32" t="s">
        <v>92</v>
      </c>
      <c r="B14" s="33"/>
      <c r="C14" s="33"/>
      <c r="D14" s="33">
        <v>577</v>
      </c>
      <c r="E14" s="6">
        <f t="shared" si="0"/>
        <v>577</v>
      </c>
    </row>
    <row r="15" spans="1:5" ht="14.25">
      <c r="A15" s="31" t="s">
        <v>82</v>
      </c>
      <c r="B15" s="33">
        <v>1</v>
      </c>
      <c r="C15" s="33"/>
      <c r="D15" s="33">
        <v>209</v>
      </c>
      <c r="E15" s="6">
        <f t="shared" si="0"/>
        <v>210</v>
      </c>
    </row>
    <row r="16" spans="1:5" ht="14.25">
      <c r="A16" s="32" t="s">
        <v>88</v>
      </c>
      <c r="B16" s="33">
        <v>1</v>
      </c>
      <c r="C16" s="33">
        <v>410</v>
      </c>
      <c r="D16" s="33">
        <v>2132</v>
      </c>
      <c r="E16" s="6">
        <f aca="true" t="shared" si="1" ref="E16:E23">SUM(B16:D16)</f>
        <v>2543</v>
      </c>
    </row>
    <row r="17" spans="1:5" ht="14.25">
      <c r="A17" s="32" t="s">
        <v>87</v>
      </c>
      <c r="B17" s="33"/>
      <c r="C17" s="33"/>
      <c r="D17" s="33">
        <v>704</v>
      </c>
      <c r="E17" s="6">
        <f t="shared" si="1"/>
        <v>704</v>
      </c>
    </row>
    <row r="18" spans="1:5" ht="14.25">
      <c r="A18" s="26" t="s">
        <v>83</v>
      </c>
      <c r="B18" s="33">
        <v>15</v>
      </c>
      <c r="C18" s="33"/>
      <c r="D18" s="33">
        <v>589</v>
      </c>
      <c r="E18" s="6">
        <f t="shared" si="1"/>
        <v>604</v>
      </c>
    </row>
    <row r="19" spans="1:5" ht="14.25">
      <c r="A19" s="26" t="s">
        <v>90</v>
      </c>
      <c r="B19" s="33">
        <v>50</v>
      </c>
      <c r="C19" s="33"/>
      <c r="D19" s="33">
        <v>1268</v>
      </c>
      <c r="E19" s="6">
        <f t="shared" si="1"/>
        <v>1318</v>
      </c>
    </row>
    <row r="20" spans="1:5" ht="14.25">
      <c r="A20" s="26" t="s">
        <v>95</v>
      </c>
      <c r="B20" s="33">
        <v>1</v>
      </c>
      <c r="C20" s="33"/>
      <c r="D20" s="33">
        <v>51</v>
      </c>
      <c r="E20" s="6">
        <f t="shared" si="1"/>
        <v>52</v>
      </c>
    </row>
    <row r="21" spans="1:5" ht="14.25">
      <c r="A21" s="32" t="s">
        <v>10</v>
      </c>
      <c r="B21" s="33"/>
      <c r="C21" s="33">
        <v>3</v>
      </c>
      <c r="D21" s="33">
        <v>18</v>
      </c>
      <c r="E21" s="6">
        <f t="shared" si="1"/>
        <v>21</v>
      </c>
    </row>
    <row r="22" spans="1:5" ht="14.25">
      <c r="A22" s="32" t="s">
        <v>93</v>
      </c>
      <c r="B22" s="33"/>
      <c r="C22" s="33"/>
      <c r="D22" s="33">
        <v>2811</v>
      </c>
      <c r="E22" s="6">
        <f t="shared" si="1"/>
        <v>2811</v>
      </c>
    </row>
    <row r="23" spans="1:5" ht="12.75" customHeight="1">
      <c r="A23" s="39" t="s">
        <v>89</v>
      </c>
      <c r="B23" s="40">
        <v>8</v>
      </c>
      <c r="C23" s="40"/>
      <c r="D23" s="40">
        <v>649</v>
      </c>
      <c r="E23" s="41">
        <f t="shared" si="1"/>
        <v>657</v>
      </c>
    </row>
    <row r="24" spans="1:5" s="49" customFormat="1" ht="8.25" customHeight="1">
      <c r="A24" s="43"/>
      <c r="B24" s="43"/>
      <c r="C24" s="44"/>
      <c r="D24" s="44"/>
      <c r="E24" s="44"/>
    </row>
    <row r="25" spans="1:5" ht="12.75" customHeight="1">
      <c r="A25" s="26" t="s">
        <v>11</v>
      </c>
      <c r="B25" s="5">
        <f>SUM(B10:B23)</f>
        <v>191</v>
      </c>
      <c r="C25" s="5">
        <f>SUM(C10:C23)</f>
        <v>666</v>
      </c>
      <c r="D25" s="5">
        <f>SUM(D10:D23)</f>
        <v>12036</v>
      </c>
      <c r="E25" s="5">
        <f>SUM(E10:E23)</f>
        <v>12893</v>
      </c>
    </row>
    <row r="26" spans="1:5" s="49" customFormat="1" ht="9" customHeight="1">
      <c r="A26" s="46"/>
      <c r="B26" s="47"/>
      <c r="C26" s="48"/>
      <c r="D26" s="48"/>
      <c r="E26" s="48"/>
    </row>
    <row r="27" spans="2:5" ht="12.75" customHeight="1">
      <c r="B27" s="30"/>
      <c r="C27" s="28"/>
      <c r="D27" s="28"/>
      <c r="E27" s="28"/>
    </row>
    <row r="28" spans="2:4" ht="14.25">
      <c r="B28" s="34"/>
      <c r="C28" s="34"/>
      <c r="D28" s="34"/>
    </row>
    <row r="29" spans="2:4" ht="14.25">
      <c r="B29" s="34"/>
      <c r="C29" s="34"/>
      <c r="D29" s="34"/>
    </row>
    <row r="30" spans="2:4" ht="14.25">
      <c r="B30" s="34"/>
      <c r="C30" s="34"/>
      <c r="D30" s="34"/>
    </row>
    <row r="31" spans="2:4" ht="14.25">
      <c r="B31" s="34"/>
      <c r="C31" s="34"/>
      <c r="D31" s="34"/>
    </row>
    <row r="32" spans="2:4" ht="14.25">
      <c r="B32" s="34"/>
      <c r="C32" s="34"/>
      <c r="D32" s="34"/>
    </row>
    <row r="33" spans="2:4" ht="14.25">
      <c r="B33" s="34"/>
      <c r="C33" s="34"/>
      <c r="D33" s="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  <ignoredErrors>
    <ignoredError sqref="B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7.00390625" style="34" customWidth="1"/>
    <col min="2" max="2" width="12.421875" style="34" customWidth="1"/>
    <col min="3" max="3" width="24.57421875" style="34" customWidth="1"/>
    <col min="4" max="4" width="18.00390625" style="34" customWidth="1"/>
    <col min="5" max="5" width="21.7109375" style="34" customWidth="1"/>
    <col min="6" max="6" width="20.57421875" style="34" bestFit="1" customWidth="1"/>
    <col min="7" max="16384" width="11.421875" style="34" customWidth="1"/>
  </cols>
  <sheetData>
    <row r="3" ht="14.25">
      <c r="A3" s="1" t="s">
        <v>62</v>
      </c>
    </row>
    <row r="4" spans="1:5" ht="14.25">
      <c r="A4" s="31"/>
      <c r="B4" s="26"/>
      <c r="C4" s="26"/>
      <c r="D4" s="26"/>
      <c r="E4" s="26"/>
    </row>
    <row r="5" spans="1:5" ht="14.25">
      <c r="A5" s="31" t="s">
        <v>72</v>
      </c>
      <c r="B5" s="26"/>
      <c r="C5" s="26"/>
      <c r="D5" s="26"/>
      <c r="E5" s="26"/>
    </row>
    <row r="6" spans="1:5" ht="14.25">
      <c r="A6" s="35" t="str">
        <f>'A-N° Sinies Denun'!A6</f>
        <v>      (entre el 1 de enero y  30 de junio de 2021)</v>
      </c>
      <c r="B6" s="36"/>
      <c r="C6" s="27"/>
      <c r="D6" s="27"/>
      <c r="E6" s="27"/>
    </row>
    <row r="7" spans="1:5" ht="14.25">
      <c r="A7" s="31"/>
      <c r="B7" s="4" t="s">
        <v>47</v>
      </c>
      <c r="C7" s="4" t="s">
        <v>47</v>
      </c>
      <c r="D7" s="4" t="s">
        <v>47</v>
      </c>
      <c r="E7" s="4" t="s">
        <v>35</v>
      </c>
    </row>
    <row r="8" spans="1:5" ht="14.25">
      <c r="A8" s="26" t="s">
        <v>1</v>
      </c>
      <c r="B8" s="3" t="s">
        <v>51</v>
      </c>
      <c r="C8" s="4" t="s">
        <v>73</v>
      </c>
      <c r="D8" s="3" t="s">
        <v>52</v>
      </c>
      <c r="E8" s="3"/>
    </row>
    <row r="9" spans="1:5" ht="15" thickBot="1">
      <c r="A9" s="37"/>
      <c r="B9" s="38" t="s">
        <v>74</v>
      </c>
      <c r="C9" s="38" t="s">
        <v>75</v>
      </c>
      <c r="D9" s="38" t="s">
        <v>76</v>
      </c>
      <c r="E9" s="38" t="s">
        <v>77</v>
      </c>
    </row>
    <row r="10" spans="1:5" ht="15" thickTop="1">
      <c r="A10" s="29" t="str">
        <f>'A-N° Sinies Denun'!A10</f>
        <v>Bci</v>
      </c>
      <c r="B10" s="33">
        <v>1</v>
      </c>
      <c r="C10" s="33">
        <v>2234</v>
      </c>
      <c r="D10" s="33">
        <v>419</v>
      </c>
      <c r="E10" s="6">
        <f aca="true" t="shared" si="0" ref="E10:E23">SUM(B10:D10)</f>
        <v>2654</v>
      </c>
    </row>
    <row r="11" spans="1:5" ht="14.25">
      <c r="A11" s="29" t="str">
        <f>'A-N° Sinies Denun'!A11</f>
        <v>BNP PARIBAS CARDIF</v>
      </c>
      <c r="B11" s="33">
        <v>229</v>
      </c>
      <c r="C11" s="33"/>
      <c r="D11" s="33">
        <v>122</v>
      </c>
      <c r="E11" s="6">
        <f t="shared" si="0"/>
        <v>351</v>
      </c>
    </row>
    <row r="12" spans="1:5" ht="14.25">
      <c r="A12" s="29" t="str">
        <f>'A-N° Sinies Denun'!A12</f>
        <v>Bupa</v>
      </c>
      <c r="B12" s="33">
        <v>15</v>
      </c>
      <c r="C12" s="33"/>
      <c r="D12" s="33"/>
      <c r="E12" s="6">
        <f t="shared" si="0"/>
        <v>15</v>
      </c>
    </row>
    <row r="13" spans="1:5" ht="14.25">
      <c r="A13" s="29" t="str">
        <f>'A-N° Sinies Denun'!A13</f>
        <v>Chilena Consolidada</v>
      </c>
      <c r="B13" s="33">
        <v>3</v>
      </c>
      <c r="C13" s="33"/>
      <c r="D13" s="33">
        <v>5</v>
      </c>
      <c r="E13" s="6">
        <f t="shared" si="0"/>
        <v>8</v>
      </c>
    </row>
    <row r="14" spans="1:5" ht="14.25">
      <c r="A14" s="29" t="str">
        <f>'A-N° Sinies Denun'!A14</f>
        <v>Chubb</v>
      </c>
      <c r="B14" s="33">
        <v>372</v>
      </c>
      <c r="C14" s="33"/>
      <c r="D14" s="33">
        <v>205</v>
      </c>
      <c r="E14" s="6">
        <f>SUM(B14:D14)</f>
        <v>577</v>
      </c>
    </row>
    <row r="15" spans="1:5" ht="14.25">
      <c r="A15" s="29" t="str">
        <f>'A-N° Sinies Denun'!A15</f>
        <v>Consorcio Nacional</v>
      </c>
      <c r="B15" s="33">
        <v>3</v>
      </c>
      <c r="C15" s="33">
        <v>190</v>
      </c>
      <c r="D15" s="33">
        <v>16</v>
      </c>
      <c r="E15" s="6">
        <f>SUM(B15:D15)</f>
        <v>209</v>
      </c>
    </row>
    <row r="16" spans="1:5" ht="14.25">
      <c r="A16" s="29" t="str">
        <f>'A-N° Sinies Denun'!A16</f>
        <v>HDI</v>
      </c>
      <c r="B16" s="33">
        <v>1354</v>
      </c>
      <c r="C16" s="33">
        <v>342</v>
      </c>
      <c r="D16" s="33">
        <v>436</v>
      </c>
      <c r="E16" s="6">
        <f t="shared" si="0"/>
        <v>2132</v>
      </c>
    </row>
    <row r="17" spans="1:5" ht="14.25">
      <c r="A17" s="29" t="str">
        <f>'A-N° Sinies Denun'!A17</f>
        <v>Liberty</v>
      </c>
      <c r="B17" s="33">
        <v>138</v>
      </c>
      <c r="C17" s="33">
        <v>537</v>
      </c>
      <c r="D17" s="33">
        <v>29</v>
      </c>
      <c r="E17" s="6">
        <f>SUM(B17:D17)</f>
        <v>704</v>
      </c>
    </row>
    <row r="18" spans="1:5" ht="14.25">
      <c r="A18" s="29" t="str">
        <f>'A-N° Sinies Denun'!A18</f>
        <v>Mapfre</v>
      </c>
      <c r="B18" s="33">
        <v>67</v>
      </c>
      <c r="C18" s="33">
        <v>80</v>
      </c>
      <c r="D18" s="33">
        <v>442</v>
      </c>
      <c r="E18" s="6">
        <f>SUM(B18:D18)</f>
        <v>589</v>
      </c>
    </row>
    <row r="19" spans="1:5" ht="14.25">
      <c r="A19" s="29" t="str">
        <f>'A-N° Sinies Denun'!A19</f>
        <v>Mutual de Seguros</v>
      </c>
      <c r="B19" s="33">
        <v>1177</v>
      </c>
      <c r="C19" s="33"/>
      <c r="D19" s="33">
        <v>91</v>
      </c>
      <c r="E19" s="6">
        <f t="shared" si="0"/>
        <v>1268</v>
      </c>
    </row>
    <row r="20" spans="1:5" ht="14.25">
      <c r="A20" s="29" t="str">
        <f>'A-N° Sinies Denun'!A20</f>
        <v>Porvenir</v>
      </c>
      <c r="B20" s="33">
        <v>42</v>
      </c>
      <c r="C20" s="33"/>
      <c r="D20" s="33">
        <v>9</v>
      </c>
      <c r="E20" s="6">
        <f t="shared" si="0"/>
        <v>51</v>
      </c>
    </row>
    <row r="21" spans="1:5" ht="14.25">
      <c r="A21" s="29" t="str">
        <f>'A-N° Sinies Denun'!A21</f>
        <v>Renta Nacional</v>
      </c>
      <c r="B21" s="33">
        <v>11</v>
      </c>
      <c r="C21" s="33">
        <v>6</v>
      </c>
      <c r="D21" s="33">
        <v>1</v>
      </c>
      <c r="E21" s="6">
        <f t="shared" si="0"/>
        <v>18</v>
      </c>
    </row>
    <row r="22" spans="1:5" ht="14.25">
      <c r="A22" s="29" t="str">
        <f>'A-N° Sinies Denun'!A22</f>
        <v>Suramericana</v>
      </c>
      <c r="B22" s="33">
        <v>359</v>
      </c>
      <c r="C22" s="33">
        <v>2037</v>
      </c>
      <c r="D22" s="33">
        <v>415</v>
      </c>
      <c r="E22" s="6">
        <f>SUM(B22:D22)</f>
        <v>2811</v>
      </c>
    </row>
    <row r="23" spans="1:5" ht="14.25">
      <c r="A23" s="42" t="str">
        <f>'A-N° Sinies Denun'!A23</f>
        <v>Zenit</v>
      </c>
      <c r="B23" s="40">
        <v>4</v>
      </c>
      <c r="C23" s="40">
        <v>561</v>
      </c>
      <c r="D23" s="40">
        <v>84</v>
      </c>
      <c r="E23" s="41">
        <f t="shared" si="0"/>
        <v>649</v>
      </c>
    </row>
    <row r="24" spans="1:5" s="45" customFormat="1" ht="6">
      <c r="A24" s="43"/>
      <c r="B24" s="43"/>
      <c r="C24" s="44"/>
      <c r="D24" s="44"/>
      <c r="E24" s="44"/>
    </row>
    <row r="25" spans="1:5" ht="14.25">
      <c r="A25" s="26" t="s">
        <v>11</v>
      </c>
      <c r="B25" s="5">
        <f>SUM(B10:B23)</f>
        <v>3775</v>
      </c>
      <c r="C25" s="6">
        <f>SUM(C10:C23)</f>
        <v>5987</v>
      </c>
      <c r="D25" s="6">
        <f>SUM(D10:D23)</f>
        <v>2274</v>
      </c>
      <c r="E25" s="6">
        <f>SUM(E10:E23)</f>
        <v>12036</v>
      </c>
    </row>
    <row r="26" spans="1:5" s="45" customFormat="1" ht="6">
      <c r="A26" s="46"/>
      <c r="B26" s="47"/>
      <c r="C26" s="48"/>
      <c r="D26" s="48"/>
      <c r="E26" s="48"/>
    </row>
  </sheetData>
  <sheetProtection/>
  <printOptions/>
  <pageMargins left="1.19" right="0.75" top="0.83" bottom="1" header="0" footer="0"/>
  <pageSetup horizontalDpi="600" verticalDpi="600" orientation="landscape" paperSize="9" r:id="rId1"/>
  <ignoredErrors>
    <ignoredError sqref="B9:D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1.57421875" style="51" customWidth="1"/>
    <col min="2" max="2" width="12.421875" style="51" customWidth="1"/>
    <col min="3" max="3" width="19.00390625" style="51" customWidth="1"/>
    <col min="4" max="4" width="14.421875" style="51" customWidth="1"/>
    <col min="5" max="5" width="23.57421875" style="51" customWidth="1"/>
    <col min="6" max="6" width="18.7109375" style="51" customWidth="1"/>
    <col min="7" max="7" width="26.28125" style="51" customWidth="1"/>
    <col min="8" max="16384" width="11.421875" style="51" customWidth="1"/>
  </cols>
  <sheetData>
    <row r="1" ht="14.25">
      <c r="A1" s="50"/>
    </row>
    <row r="3" ht="14.25">
      <c r="A3" s="1" t="s">
        <v>62</v>
      </c>
    </row>
    <row r="4" ht="14.25">
      <c r="A4" s="50"/>
    </row>
    <row r="5" ht="14.25">
      <c r="A5" s="50" t="s">
        <v>15</v>
      </c>
    </row>
    <row r="6" spans="1:7" ht="14.25">
      <c r="A6" s="57" t="str">
        <f>'A-N° Sinies Denun'!$A$6</f>
        <v>      (entre el 1 de enero y  30 de junio de 2021)</v>
      </c>
      <c r="B6" s="58"/>
      <c r="C6" s="59"/>
      <c r="D6" s="59"/>
      <c r="E6" s="59"/>
      <c r="F6" s="59"/>
      <c r="G6" s="59"/>
    </row>
    <row r="7" spans="1:7" ht="19.5" customHeight="1">
      <c r="A7" s="50"/>
      <c r="B7" s="8" t="s">
        <v>16</v>
      </c>
      <c r="C7" s="121" t="s">
        <v>81</v>
      </c>
      <c r="D7" s="121"/>
      <c r="E7" s="8" t="s">
        <v>17</v>
      </c>
      <c r="F7" s="7" t="s">
        <v>18</v>
      </c>
      <c r="G7" s="8" t="s">
        <v>19</v>
      </c>
    </row>
    <row r="8" spans="1:7" ht="14.25">
      <c r="A8" s="51" t="s">
        <v>1</v>
      </c>
      <c r="B8" s="7"/>
      <c r="C8" s="8" t="s">
        <v>20</v>
      </c>
      <c r="D8" s="7" t="s">
        <v>21</v>
      </c>
      <c r="E8" s="7" t="s">
        <v>22</v>
      </c>
      <c r="F8" s="7" t="s">
        <v>23</v>
      </c>
      <c r="G8" s="8" t="s">
        <v>24</v>
      </c>
    </row>
    <row r="9" spans="1:7" ht="15" thickBot="1">
      <c r="A9" s="55"/>
      <c r="B9" s="56" t="s">
        <v>25</v>
      </c>
      <c r="C9" s="56" t="s">
        <v>26</v>
      </c>
      <c r="D9" s="56" t="s">
        <v>27</v>
      </c>
      <c r="E9" s="56" t="s">
        <v>28</v>
      </c>
      <c r="F9" s="56" t="s">
        <v>29</v>
      </c>
      <c r="G9" s="56" t="s">
        <v>30</v>
      </c>
    </row>
    <row r="10" spans="1:7" ht="15" thickTop="1">
      <c r="A10" s="52" t="str">
        <f>'A-N° Sinies Denun'!A10</f>
        <v>Bci</v>
      </c>
      <c r="B10" s="34">
        <v>156</v>
      </c>
      <c r="C10" s="34"/>
      <c r="D10" s="34">
        <v>2</v>
      </c>
      <c r="E10" s="33">
        <v>3677</v>
      </c>
      <c r="F10" s="34"/>
      <c r="G10" s="53">
        <f aca="true" t="shared" si="0" ref="G10:G23">SUM(B10:F10)</f>
        <v>3835</v>
      </c>
    </row>
    <row r="11" spans="1:7" ht="14.25">
      <c r="A11" s="52" t="str">
        <f>'A-N° Sinies Denun'!A11</f>
        <v>BNP PARIBAS CARDIF</v>
      </c>
      <c r="B11" s="34">
        <v>8</v>
      </c>
      <c r="C11" s="34"/>
      <c r="D11" s="34">
        <v>8</v>
      </c>
      <c r="E11" s="33">
        <v>361</v>
      </c>
      <c r="F11" s="34"/>
      <c r="G11" s="53">
        <f t="shared" si="0"/>
        <v>377</v>
      </c>
    </row>
    <row r="12" spans="1:7" ht="14.25">
      <c r="A12" s="52" t="str">
        <f>'A-N° Sinies Denun'!A12</f>
        <v>Bupa</v>
      </c>
      <c r="B12" s="34"/>
      <c r="C12" s="34"/>
      <c r="D12" s="34"/>
      <c r="E12" s="33">
        <v>15</v>
      </c>
      <c r="F12" s="34"/>
      <c r="G12" s="53">
        <f t="shared" si="0"/>
        <v>15</v>
      </c>
    </row>
    <row r="13" spans="1:7" ht="14.25">
      <c r="A13" s="52" t="str">
        <f>'A-N° Sinies Denun'!A13</f>
        <v>Chilena Consolidada</v>
      </c>
      <c r="B13" s="34">
        <v>1</v>
      </c>
      <c r="C13" s="34"/>
      <c r="D13" s="34"/>
      <c r="E13" s="33">
        <v>7</v>
      </c>
      <c r="F13" s="34"/>
      <c r="G13" s="53">
        <f t="shared" si="0"/>
        <v>8</v>
      </c>
    </row>
    <row r="14" spans="1:7" ht="14.25">
      <c r="A14" s="52" t="s">
        <v>92</v>
      </c>
      <c r="B14" s="34">
        <v>85</v>
      </c>
      <c r="C14" s="34"/>
      <c r="D14" s="34"/>
      <c r="E14" s="33">
        <v>492</v>
      </c>
      <c r="F14" s="34"/>
      <c r="G14" s="53">
        <f t="shared" si="0"/>
        <v>577</v>
      </c>
    </row>
    <row r="15" spans="1:7" ht="14.25">
      <c r="A15" s="52" t="str">
        <f>'A-N° Sinies Denun'!A15</f>
        <v>Consorcio Nacional</v>
      </c>
      <c r="B15" s="34">
        <v>21</v>
      </c>
      <c r="C15" s="34"/>
      <c r="D15" s="34">
        <v>1</v>
      </c>
      <c r="E15" s="33">
        <v>685</v>
      </c>
      <c r="F15" s="34"/>
      <c r="G15" s="53">
        <f t="shared" si="0"/>
        <v>707</v>
      </c>
    </row>
    <row r="16" spans="1:7" ht="14.25">
      <c r="A16" s="52" t="str">
        <f>'A-N° Sinies Denun'!A16</f>
        <v>HDI</v>
      </c>
      <c r="B16" s="34"/>
      <c r="C16" s="34"/>
      <c r="D16" s="34"/>
      <c r="E16" s="33"/>
      <c r="F16" s="34"/>
      <c r="G16" s="53">
        <f t="shared" si="0"/>
        <v>0</v>
      </c>
    </row>
    <row r="17" spans="1:7" ht="14.25">
      <c r="A17" s="52" t="str">
        <f>'A-N° Sinies Denun'!A17</f>
        <v>Liberty</v>
      </c>
      <c r="B17" s="34">
        <v>24</v>
      </c>
      <c r="C17" s="34">
        <v>1</v>
      </c>
      <c r="D17" s="34">
        <v>3</v>
      </c>
      <c r="E17" s="33">
        <v>637</v>
      </c>
      <c r="F17" s="34"/>
      <c r="G17" s="53">
        <f t="shared" si="0"/>
        <v>665</v>
      </c>
    </row>
    <row r="18" spans="1:7" ht="14.25">
      <c r="A18" s="52" t="str">
        <f>'A-N° Sinies Denun'!A18</f>
        <v>Mapfre</v>
      </c>
      <c r="B18" s="34">
        <v>46</v>
      </c>
      <c r="C18" s="34">
        <v>3</v>
      </c>
      <c r="D18" s="34">
        <v>2</v>
      </c>
      <c r="E18" s="33">
        <v>202</v>
      </c>
      <c r="F18" s="34"/>
      <c r="G18" s="53">
        <f t="shared" si="0"/>
        <v>253</v>
      </c>
    </row>
    <row r="19" spans="1:7" ht="14.25">
      <c r="A19" s="52" t="str">
        <f>'A-N° Sinies Denun'!A19</f>
        <v>Mutual de Seguros</v>
      </c>
      <c r="B19" s="34">
        <v>39</v>
      </c>
      <c r="C19" s="34"/>
      <c r="D19" s="34"/>
      <c r="E19" s="33">
        <v>1109</v>
      </c>
      <c r="F19" s="34"/>
      <c r="G19" s="53">
        <f t="shared" si="0"/>
        <v>1148</v>
      </c>
    </row>
    <row r="20" spans="1:7" ht="14.25">
      <c r="A20" s="52" t="str">
        <f>'A-N° Sinies Denun'!A20</f>
        <v>Porvenir</v>
      </c>
      <c r="B20" s="34">
        <v>7</v>
      </c>
      <c r="C20" s="34"/>
      <c r="D20" s="34"/>
      <c r="E20" s="33">
        <v>74</v>
      </c>
      <c r="F20" s="34"/>
      <c r="G20" s="53">
        <f t="shared" si="0"/>
        <v>81</v>
      </c>
    </row>
    <row r="21" spans="1:7" ht="14.25">
      <c r="A21" s="52" t="str">
        <f>'A-N° Sinies Denun'!A21</f>
        <v>Renta Nacional</v>
      </c>
      <c r="B21" s="34">
        <v>2</v>
      </c>
      <c r="C21" s="34"/>
      <c r="D21" s="34"/>
      <c r="E21" s="34">
        <v>21</v>
      </c>
      <c r="F21" s="34"/>
      <c r="G21" s="53">
        <f t="shared" si="0"/>
        <v>23</v>
      </c>
    </row>
    <row r="22" spans="1:7" ht="14.25">
      <c r="A22" s="52" t="str">
        <f>'A-N° Sinies Denun'!A22</f>
        <v>Suramericana</v>
      </c>
      <c r="B22" s="34">
        <v>95</v>
      </c>
      <c r="C22" s="34"/>
      <c r="D22" s="34"/>
      <c r="E22" s="33">
        <v>4560</v>
      </c>
      <c r="F22" s="34"/>
      <c r="G22" s="53">
        <f t="shared" si="0"/>
        <v>4655</v>
      </c>
    </row>
    <row r="23" spans="1:7" ht="14.25">
      <c r="A23" s="60" t="str">
        <f>'A-N° Sinies Denun'!A23</f>
        <v>Zenit</v>
      </c>
      <c r="B23" s="61">
        <v>30</v>
      </c>
      <c r="C23" s="61"/>
      <c r="D23" s="61"/>
      <c r="E23" s="40">
        <v>1009</v>
      </c>
      <c r="F23" s="61"/>
      <c r="G23" s="62">
        <f t="shared" si="0"/>
        <v>1039</v>
      </c>
    </row>
    <row r="24" spans="2:10" s="63" customFormat="1" ht="6">
      <c r="B24" s="64"/>
      <c r="C24" s="65"/>
      <c r="D24" s="65"/>
      <c r="H24" s="65"/>
      <c r="I24" s="66"/>
      <c r="J24" s="66"/>
    </row>
    <row r="25" spans="1:7" ht="12.75" customHeight="1">
      <c r="A25" s="51" t="s">
        <v>11</v>
      </c>
      <c r="B25" s="9">
        <f aca="true" t="shared" si="1" ref="B25:G25">SUM(B10:B23)</f>
        <v>514</v>
      </c>
      <c r="C25" s="9">
        <f t="shared" si="1"/>
        <v>4</v>
      </c>
      <c r="D25" s="9">
        <f t="shared" si="1"/>
        <v>16</v>
      </c>
      <c r="E25" s="9">
        <f t="shared" si="1"/>
        <v>12849</v>
      </c>
      <c r="F25" s="9">
        <f t="shared" si="1"/>
        <v>0</v>
      </c>
      <c r="G25" s="53">
        <f t="shared" si="1"/>
        <v>13383</v>
      </c>
    </row>
    <row r="26" spans="1:7" s="63" customFormat="1" ht="6">
      <c r="A26" s="67"/>
      <c r="B26" s="68"/>
      <c r="C26" s="69"/>
      <c r="D26" s="69"/>
      <c r="E26" s="70"/>
      <c r="F26" s="70"/>
      <c r="G26" s="70"/>
    </row>
    <row r="27" ht="14.25">
      <c r="A27" s="26"/>
    </row>
    <row r="35" ht="14.25">
      <c r="I35" s="54"/>
    </row>
  </sheetData>
  <sheetProtection/>
  <mergeCells count="1">
    <mergeCell ref="C7:D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B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L2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17" customWidth="1"/>
    <col min="2" max="2" width="16.57421875" style="17" customWidth="1"/>
    <col min="3" max="3" width="17.57421875" style="17" customWidth="1"/>
    <col min="4" max="4" width="16.8515625" style="17" customWidth="1"/>
    <col min="5" max="5" width="19.140625" style="17" customWidth="1"/>
    <col min="6" max="6" width="20.00390625" style="17" customWidth="1"/>
    <col min="7" max="7" width="14.140625" style="17" customWidth="1"/>
    <col min="8" max="8" width="19.57421875" style="17" customWidth="1"/>
    <col min="9" max="16384" width="11.421875" style="17" customWidth="1"/>
  </cols>
  <sheetData>
    <row r="1" ht="14.25">
      <c r="A1" s="71"/>
    </row>
    <row r="3" ht="14.25">
      <c r="A3" s="1" t="s">
        <v>62</v>
      </c>
    </row>
    <row r="4" ht="14.25">
      <c r="A4" s="71"/>
    </row>
    <row r="5" spans="1:8" ht="14.25">
      <c r="A5" s="71" t="s">
        <v>31</v>
      </c>
      <c r="H5" s="10"/>
    </row>
    <row r="6" spans="1:8" ht="14.25">
      <c r="A6" s="74" t="s">
        <v>97</v>
      </c>
      <c r="B6" s="75"/>
      <c r="C6" s="76"/>
      <c r="D6" s="76"/>
      <c r="E6" s="76"/>
      <c r="F6" s="76"/>
      <c r="G6" s="76"/>
      <c r="H6" s="76"/>
    </row>
    <row r="7" spans="1:8" ht="20.25" customHeight="1">
      <c r="A7" s="71"/>
      <c r="B7" s="122" t="s">
        <v>32</v>
      </c>
      <c r="C7" s="122"/>
      <c r="D7" s="122"/>
      <c r="E7" s="122"/>
      <c r="F7" s="11" t="s">
        <v>33</v>
      </c>
      <c r="G7" s="11" t="s">
        <v>34</v>
      </c>
      <c r="H7" s="12" t="s">
        <v>35</v>
      </c>
    </row>
    <row r="8" spans="1:8" ht="14.25">
      <c r="A8" s="17" t="s">
        <v>1</v>
      </c>
      <c r="B8" s="11" t="s">
        <v>16</v>
      </c>
      <c r="C8" s="12" t="s">
        <v>36</v>
      </c>
      <c r="D8" s="12" t="s">
        <v>37</v>
      </c>
      <c r="E8" s="12" t="s">
        <v>38</v>
      </c>
      <c r="F8" s="12" t="s">
        <v>39</v>
      </c>
      <c r="G8" s="11" t="s">
        <v>40</v>
      </c>
      <c r="H8" s="11" t="s">
        <v>41</v>
      </c>
    </row>
    <row r="9" spans="1:8" ht="15" thickBot="1">
      <c r="A9" s="91"/>
      <c r="B9" s="109"/>
      <c r="C9" s="92"/>
      <c r="D9" s="91"/>
      <c r="E9" s="92" t="s">
        <v>42</v>
      </c>
      <c r="F9" s="92" t="s">
        <v>43</v>
      </c>
      <c r="G9" s="92" t="s">
        <v>44</v>
      </c>
      <c r="H9" s="92" t="s">
        <v>45</v>
      </c>
    </row>
    <row r="10" spans="1:8" ht="15" thickTop="1">
      <c r="A10" s="73" t="str">
        <f>'A-N° Sinies Denun'!A10</f>
        <v>Bci</v>
      </c>
      <c r="B10" s="33">
        <v>1142225</v>
      </c>
      <c r="C10" s="33">
        <v>14493</v>
      </c>
      <c r="D10" s="33">
        <v>26738</v>
      </c>
      <c r="E10" s="13">
        <f>SUM(B10:D10)</f>
        <v>1183456</v>
      </c>
      <c r="F10" s="33">
        <v>2099506</v>
      </c>
      <c r="G10" s="33"/>
      <c r="H10" s="13">
        <f>SUM(E10:G10)</f>
        <v>3282962</v>
      </c>
    </row>
    <row r="11" spans="1:8" ht="14.25">
      <c r="A11" s="73" t="str">
        <f>'A-N° Sinies Denun'!A11</f>
        <v>BNP PARIBAS CARDIF</v>
      </c>
      <c r="B11" s="13">
        <v>70433</v>
      </c>
      <c r="C11" s="33"/>
      <c r="D11" s="33"/>
      <c r="E11" s="13">
        <f aca="true" t="shared" si="0" ref="E11:E22">SUM(B11:D11)</f>
        <v>70433</v>
      </c>
      <c r="F11" s="33">
        <v>178168</v>
      </c>
      <c r="G11" s="33"/>
      <c r="H11" s="13">
        <f>SUM(E11:G11)</f>
        <v>248601</v>
      </c>
    </row>
    <row r="12" spans="1:8" ht="14.25">
      <c r="A12" s="73" t="str">
        <f>'A-N° Sinies Denun'!A12</f>
        <v>Bupa</v>
      </c>
      <c r="B12" s="33"/>
      <c r="C12" s="33"/>
      <c r="D12" s="33"/>
      <c r="E12" s="13">
        <f t="shared" si="0"/>
        <v>0</v>
      </c>
      <c r="F12" s="33">
        <v>1625</v>
      </c>
      <c r="G12" s="33"/>
      <c r="H12" s="13">
        <f aca="true" t="shared" si="1" ref="H12:H23">SUM(E12:G12)</f>
        <v>1625</v>
      </c>
    </row>
    <row r="13" spans="1:8" ht="14.25">
      <c r="A13" s="73" t="str">
        <f>'A-N° Sinies Denun'!A13</f>
        <v>Chilena Consolidada</v>
      </c>
      <c r="B13" s="33"/>
      <c r="C13" s="33"/>
      <c r="D13" s="33"/>
      <c r="E13" s="13">
        <f t="shared" si="0"/>
        <v>0</v>
      </c>
      <c r="F13" s="33">
        <v>11005</v>
      </c>
      <c r="G13" s="33"/>
      <c r="H13" s="13">
        <f t="shared" si="1"/>
        <v>11005</v>
      </c>
    </row>
    <row r="14" spans="1:8" ht="14.25">
      <c r="A14" s="73" t="str">
        <f>'A-N° Sinies Denun'!A14</f>
        <v>Chubb</v>
      </c>
      <c r="B14" s="13"/>
      <c r="C14" s="33">
        <v>88057</v>
      </c>
      <c r="D14" s="33"/>
      <c r="E14" s="13">
        <f t="shared" si="0"/>
        <v>88057</v>
      </c>
      <c r="F14" s="33">
        <v>89501</v>
      </c>
      <c r="G14" s="33"/>
      <c r="H14" s="13">
        <f t="shared" si="1"/>
        <v>177558</v>
      </c>
    </row>
    <row r="15" spans="1:8" ht="14.25">
      <c r="A15" s="73" t="str">
        <f>'A-N° Sinies Denun'!A15</f>
        <v>Consorcio Nacional</v>
      </c>
      <c r="B15" s="33">
        <v>217197</v>
      </c>
      <c r="C15" s="33">
        <v>12700</v>
      </c>
      <c r="D15" s="33"/>
      <c r="E15" s="13">
        <f t="shared" si="0"/>
        <v>229897</v>
      </c>
      <c r="F15" s="33">
        <v>447985</v>
      </c>
      <c r="G15" s="33"/>
      <c r="H15" s="13">
        <f t="shared" si="1"/>
        <v>677882</v>
      </c>
    </row>
    <row r="16" spans="1:8" ht="14.25">
      <c r="A16" s="73" t="str">
        <f>'A-N° Sinies Denun'!A16</f>
        <v>HDI</v>
      </c>
      <c r="B16" s="33"/>
      <c r="C16" s="33"/>
      <c r="D16" s="33"/>
      <c r="E16" s="13">
        <f t="shared" si="0"/>
        <v>0</v>
      </c>
      <c r="F16" s="33"/>
      <c r="G16" s="33"/>
      <c r="H16" s="13">
        <f t="shared" si="1"/>
        <v>0</v>
      </c>
    </row>
    <row r="17" spans="1:8" ht="14.25">
      <c r="A17" s="73" t="str">
        <f>'A-N° Sinies Denun'!A17</f>
        <v>Liberty</v>
      </c>
      <c r="B17" s="33">
        <v>216139</v>
      </c>
      <c r="C17" s="33">
        <v>5402</v>
      </c>
      <c r="D17" s="33"/>
      <c r="E17" s="13">
        <f t="shared" si="0"/>
        <v>221541</v>
      </c>
      <c r="F17" s="33">
        <v>381589</v>
      </c>
      <c r="G17" s="33"/>
      <c r="H17" s="13">
        <f t="shared" si="1"/>
        <v>603130</v>
      </c>
    </row>
    <row r="18" spans="1:8" ht="14.25">
      <c r="A18" s="73" t="str">
        <f>'A-N° Sinies Denun'!A18</f>
        <v>Mapfre</v>
      </c>
      <c r="B18" s="33">
        <v>44017</v>
      </c>
      <c r="C18" s="33">
        <v>5784</v>
      </c>
      <c r="D18" s="33">
        <v>17589</v>
      </c>
      <c r="E18" s="13">
        <f t="shared" si="0"/>
        <v>67390</v>
      </c>
      <c r="F18" s="33">
        <v>260413</v>
      </c>
      <c r="G18" s="33"/>
      <c r="H18" s="13">
        <f t="shared" si="1"/>
        <v>327803</v>
      </c>
    </row>
    <row r="19" spans="1:8" ht="14.25">
      <c r="A19" s="73" t="str">
        <f>'A-N° Sinies Denun'!A19</f>
        <v>Mutual de Seguros</v>
      </c>
      <c r="B19" s="33">
        <v>255213</v>
      </c>
      <c r="C19" s="33">
        <v>8745</v>
      </c>
      <c r="D19" s="33">
        <v>1883</v>
      </c>
      <c r="E19" s="13">
        <f t="shared" si="0"/>
        <v>265841</v>
      </c>
      <c r="F19" s="33">
        <v>524491</v>
      </c>
      <c r="G19" s="33"/>
      <c r="H19" s="13">
        <f t="shared" si="1"/>
        <v>790332</v>
      </c>
    </row>
    <row r="20" spans="1:8" ht="14.25">
      <c r="A20" s="73" t="str">
        <f>'A-N° Sinies Denun'!A20</f>
        <v>Porvenir</v>
      </c>
      <c r="B20" s="33">
        <v>26475</v>
      </c>
      <c r="C20" s="33"/>
      <c r="D20" s="33"/>
      <c r="E20" s="13">
        <f t="shared" si="0"/>
        <v>26475</v>
      </c>
      <c r="F20" s="33">
        <v>32446</v>
      </c>
      <c r="G20" s="33">
        <v>1205</v>
      </c>
      <c r="H20" s="13">
        <f t="shared" si="1"/>
        <v>60126</v>
      </c>
    </row>
    <row r="21" spans="1:8" ht="14.25">
      <c r="A21" s="73" t="str">
        <f>'A-N° Sinies Denun'!A21</f>
        <v>Renta Nacional</v>
      </c>
      <c r="B21" s="33">
        <v>13191</v>
      </c>
      <c r="C21" s="33"/>
      <c r="D21" s="33"/>
      <c r="E21" s="13">
        <f t="shared" si="0"/>
        <v>13191</v>
      </c>
      <c r="F21" s="33">
        <v>6524</v>
      </c>
      <c r="G21" s="33"/>
      <c r="H21" s="13">
        <f t="shared" si="1"/>
        <v>19715</v>
      </c>
    </row>
    <row r="22" spans="1:8" ht="14.25">
      <c r="A22" s="73" t="str">
        <f>'A-N° Sinies Denun'!A22</f>
        <v>Suramericana</v>
      </c>
      <c r="B22" s="33">
        <v>830526</v>
      </c>
      <c r="C22" s="33">
        <v>5942</v>
      </c>
      <c r="D22" s="33">
        <v>17826</v>
      </c>
      <c r="E22" s="13">
        <f t="shared" si="0"/>
        <v>854294</v>
      </c>
      <c r="F22" s="33">
        <v>2167813</v>
      </c>
      <c r="G22" s="33"/>
      <c r="H22" s="13">
        <f t="shared" si="1"/>
        <v>3022107</v>
      </c>
    </row>
    <row r="23" spans="1:8" ht="14.25">
      <c r="A23" s="77" t="str">
        <f>'A-N° Sinies Denun'!A23</f>
        <v>Zenit</v>
      </c>
      <c r="B23" s="40">
        <v>204997</v>
      </c>
      <c r="C23" s="40">
        <v>1592</v>
      </c>
      <c r="D23" s="40"/>
      <c r="E23" s="78">
        <f>SUM(B23:D23)</f>
        <v>206589</v>
      </c>
      <c r="F23" s="40">
        <v>536573</v>
      </c>
      <c r="G23" s="40"/>
      <c r="H23" s="78">
        <f t="shared" si="1"/>
        <v>743162</v>
      </c>
    </row>
    <row r="24" spans="1:4" s="81" customFormat="1" ht="6">
      <c r="A24" s="79"/>
      <c r="B24" s="79"/>
      <c r="C24" s="80"/>
      <c r="D24" s="80"/>
    </row>
    <row r="25" spans="1:246" s="73" customFormat="1" ht="14.25">
      <c r="A25" s="73" t="s">
        <v>11</v>
      </c>
      <c r="B25" s="33">
        <f aca="true" t="shared" si="2" ref="B25:H25">SUM(B10:B23)</f>
        <v>3020413</v>
      </c>
      <c r="C25" s="33">
        <f t="shared" si="2"/>
        <v>142715</v>
      </c>
      <c r="D25" s="33">
        <f t="shared" si="2"/>
        <v>64036</v>
      </c>
      <c r="E25" s="33">
        <f t="shared" si="2"/>
        <v>3227164</v>
      </c>
      <c r="F25" s="33">
        <f t="shared" si="2"/>
        <v>6737639</v>
      </c>
      <c r="G25" s="33">
        <f t="shared" si="2"/>
        <v>1205</v>
      </c>
      <c r="H25" s="33">
        <f t="shared" si="2"/>
        <v>9966008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</row>
    <row r="26" spans="1:8" s="81" customFormat="1" ht="6">
      <c r="A26" s="82"/>
      <c r="B26" s="83"/>
      <c r="C26" s="84"/>
      <c r="D26" s="84"/>
      <c r="E26" s="85"/>
      <c r="F26" s="85"/>
      <c r="G26" s="85"/>
      <c r="H26" s="85"/>
    </row>
    <row r="27" spans="1:4" ht="14.25">
      <c r="A27" s="14"/>
      <c r="B27" s="15"/>
      <c r="C27" s="16"/>
      <c r="D27" s="16"/>
    </row>
  </sheetData>
  <sheetProtection/>
  <mergeCells count="1">
    <mergeCell ref="B7:E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E9:G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2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34" customWidth="1"/>
    <col min="2" max="2" width="12.421875" style="34" customWidth="1"/>
    <col min="3" max="3" width="19.28125" style="34" customWidth="1"/>
    <col min="4" max="4" width="20.421875" style="34" customWidth="1"/>
    <col min="5" max="5" width="23.00390625" style="34" customWidth="1"/>
    <col min="6" max="6" width="22.28125" style="34" customWidth="1"/>
    <col min="7" max="7" width="37.421875" style="34" customWidth="1"/>
    <col min="8" max="8" width="37.421875" style="34" bestFit="1" customWidth="1"/>
    <col min="9" max="16384" width="11.421875" style="34" customWidth="1"/>
  </cols>
  <sheetData>
    <row r="3" ht="14.25">
      <c r="A3" s="1" t="s">
        <v>62</v>
      </c>
    </row>
    <row r="4" spans="1:6" ht="14.25">
      <c r="A4" s="71"/>
      <c r="B4" s="17"/>
      <c r="C4" s="17"/>
      <c r="D4" s="17"/>
      <c r="E4" s="17"/>
      <c r="F4" s="17"/>
    </row>
    <row r="5" spans="1:6" ht="14.25">
      <c r="A5" s="71" t="s">
        <v>46</v>
      </c>
      <c r="B5" s="17"/>
      <c r="C5" s="17"/>
      <c r="D5" s="17"/>
      <c r="E5" s="17"/>
      <c r="F5" s="17"/>
    </row>
    <row r="6" spans="1:6" ht="14.25">
      <c r="A6" s="71" t="str">
        <f>'D-Sinies Pag Direc'!A6</f>
        <v>      (entre el 1 de enero y 30 de junio de 2021, montos expresados en miles de pesos de junio de 2021)</v>
      </c>
      <c r="B6" s="72"/>
      <c r="C6" s="17"/>
      <c r="D6" s="76"/>
      <c r="E6" s="76"/>
      <c r="F6" s="76"/>
    </row>
    <row r="7" spans="1:6" ht="22.5" customHeight="1">
      <c r="A7" s="90"/>
      <c r="B7" s="122" t="s">
        <v>78</v>
      </c>
      <c r="C7" s="122"/>
      <c r="D7" s="11" t="s">
        <v>48</v>
      </c>
      <c r="E7" s="11" t="s">
        <v>49</v>
      </c>
      <c r="F7" s="12" t="s">
        <v>50</v>
      </c>
    </row>
    <row r="8" spans="1:6" ht="14.25">
      <c r="A8" s="17" t="s">
        <v>1</v>
      </c>
      <c r="B8" s="12" t="s">
        <v>51</v>
      </c>
      <c r="C8" s="12" t="s">
        <v>52</v>
      </c>
      <c r="D8" s="11" t="s">
        <v>79</v>
      </c>
      <c r="E8" s="11" t="s">
        <v>53</v>
      </c>
      <c r="F8" s="12" t="s">
        <v>54</v>
      </c>
    </row>
    <row r="9" spans="1:6" ht="14.25">
      <c r="A9" s="17"/>
      <c r="B9" s="86"/>
      <c r="C9" s="87"/>
      <c r="D9" s="11" t="s">
        <v>80</v>
      </c>
      <c r="E9" s="11" t="s">
        <v>55</v>
      </c>
      <c r="F9" s="12" t="s">
        <v>56</v>
      </c>
    </row>
    <row r="10" spans="1:6" ht="15" thickBot="1">
      <c r="A10" s="91"/>
      <c r="B10" s="92" t="s">
        <v>57</v>
      </c>
      <c r="C10" s="92" t="s">
        <v>58</v>
      </c>
      <c r="D10" s="92" t="s">
        <v>59</v>
      </c>
      <c r="E10" s="92" t="s">
        <v>60</v>
      </c>
      <c r="F10" s="92" t="s">
        <v>61</v>
      </c>
    </row>
    <row r="11" spans="1:7" ht="15" thickTop="1">
      <c r="A11" s="52" t="str">
        <f>'D-Sinies Pag Direc'!A10</f>
        <v>Bci</v>
      </c>
      <c r="B11" s="88">
        <f>'D-Sinies Pag Direc'!H10</f>
        <v>3282962</v>
      </c>
      <c r="C11" s="33">
        <v>1462022</v>
      </c>
      <c r="D11" s="33">
        <v>1259763</v>
      </c>
      <c r="E11" s="33">
        <v>3039668</v>
      </c>
      <c r="F11" s="89">
        <f aca="true" t="shared" si="0" ref="F11:F16">SUM(B11:D11)-E11</f>
        <v>2965079</v>
      </c>
      <c r="G11" s="33"/>
    </row>
    <row r="12" spans="1:7" ht="14.25">
      <c r="A12" s="52" t="str">
        <f>'D-Sinies Pag Direc'!A11</f>
        <v>BNP PARIBAS CARDIF</v>
      </c>
      <c r="B12" s="88">
        <f>'D-Sinies Pag Direc'!H11</f>
        <v>248601</v>
      </c>
      <c r="C12" s="33">
        <v>165397</v>
      </c>
      <c r="D12" s="33">
        <v>124154</v>
      </c>
      <c r="E12" s="33">
        <v>537974</v>
      </c>
      <c r="F12" s="89">
        <f t="shared" si="0"/>
        <v>178</v>
      </c>
      <c r="G12" s="33"/>
    </row>
    <row r="13" spans="1:7" ht="14.25">
      <c r="A13" s="52" t="str">
        <f>'D-Sinies Pag Direc'!A12</f>
        <v>Bupa</v>
      </c>
      <c r="B13" s="88">
        <f>'D-Sinies Pag Direc'!H12</f>
        <v>1625</v>
      </c>
      <c r="C13" s="33">
        <v>49294</v>
      </c>
      <c r="D13" s="33">
        <v>28478</v>
      </c>
      <c r="E13" s="33">
        <v>101105</v>
      </c>
      <c r="F13" s="89">
        <f t="shared" si="0"/>
        <v>-21708</v>
      </c>
      <c r="G13" s="33"/>
    </row>
    <row r="14" spans="1:7" ht="14.25">
      <c r="A14" s="52" t="str">
        <f>'D-Sinies Pag Direc'!A13</f>
        <v>Chilena Consolidada</v>
      </c>
      <c r="B14" s="88">
        <f>'D-Sinies Pag Direc'!H13</f>
        <v>11005</v>
      </c>
      <c r="C14" s="33">
        <v>29549</v>
      </c>
      <c r="D14" s="33">
        <v>8518</v>
      </c>
      <c r="E14" s="33">
        <v>25098</v>
      </c>
      <c r="F14" s="89">
        <f t="shared" si="0"/>
        <v>23974</v>
      </c>
      <c r="G14" s="33"/>
    </row>
    <row r="15" spans="1:7" ht="14.25">
      <c r="A15" s="52" t="str">
        <f>'D-Sinies Pag Direc'!A14</f>
        <v>Chubb</v>
      </c>
      <c r="B15" s="88">
        <f>'D-Sinies Pag Direc'!H14</f>
        <v>177558</v>
      </c>
      <c r="C15" s="33">
        <v>73821</v>
      </c>
      <c r="D15" s="33">
        <v>120715</v>
      </c>
      <c r="E15" s="33">
        <v>250097</v>
      </c>
      <c r="F15" s="89">
        <f t="shared" si="0"/>
        <v>121997</v>
      </c>
      <c r="G15" s="33"/>
    </row>
    <row r="16" spans="1:7" ht="14.25">
      <c r="A16" s="52" t="str">
        <f>'D-Sinies Pag Direc'!A15</f>
        <v>Consorcio Nacional</v>
      </c>
      <c r="B16" s="88">
        <f>'D-Sinies Pag Direc'!H15</f>
        <v>677882</v>
      </c>
      <c r="C16" s="33">
        <v>91721</v>
      </c>
      <c r="D16" s="33">
        <v>223319</v>
      </c>
      <c r="E16" s="33">
        <v>401239</v>
      </c>
      <c r="F16" s="89">
        <f t="shared" si="0"/>
        <v>591683</v>
      </c>
      <c r="G16" s="33"/>
    </row>
    <row r="17" spans="1:7" ht="14.25">
      <c r="A17" s="52" t="str">
        <f>'D-Sinies Pag Direc'!A16</f>
        <v>HDI</v>
      </c>
      <c r="B17" s="88">
        <f>'D-Sinies Pag Direc'!H16</f>
        <v>0</v>
      </c>
      <c r="C17" s="33"/>
      <c r="D17" s="33"/>
      <c r="E17" s="33"/>
      <c r="F17" s="89">
        <f aca="true" t="shared" si="1" ref="F17:F24">SUM(B17:D17)-E17</f>
        <v>0</v>
      </c>
      <c r="G17" s="33"/>
    </row>
    <row r="18" spans="1:7" ht="14.25">
      <c r="A18" s="52" t="str">
        <f>'D-Sinies Pag Direc'!A17</f>
        <v>Liberty</v>
      </c>
      <c r="B18" s="88">
        <f>'D-Sinies Pag Direc'!H17</f>
        <v>603130</v>
      </c>
      <c r="C18" s="33">
        <v>335735</v>
      </c>
      <c r="D18" s="33">
        <v>130862</v>
      </c>
      <c r="E18" s="33">
        <v>938102</v>
      </c>
      <c r="F18" s="89">
        <f t="shared" si="1"/>
        <v>131625</v>
      </c>
      <c r="G18" s="33"/>
    </row>
    <row r="19" spans="1:7" ht="14.25">
      <c r="A19" s="52" t="str">
        <f>'D-Sinies Pag Direc'!A18</f>
        <v>Mapfre</v>
      </c>
      <c r="B19" s="88">
        <f>'D-Sinies Pag Direc'!H18</f>
        <v>327803</v>
      </c>
      <c r="C19" s="33">
        <v>105526</v>
      </c>
      <c r="D19" s="33">
        <v>112349</v>
      </c>
      <c r="E19" s="33">
        <v>392029</v>
      </c>
      <c r="F19" s="89">
        <f t="shared" si="1"/>
        <v>153649</v>
      </c>
      <c r="G19" s="33"/>
    </row>
    <row r="20" spans="1:7" ht="14.25">
      <c r="A20" s="52" t="str">
        <f>'D-Sinies Pag Direc'!A19</f>
        <v>Mutual de Seguros</v>
      </c>
      <c r="B20" s="88">
        <f>'D-Sinies Pag Direc'!H19</f>
        <v>790332</v>
      </c>
      <c r="C20" s="33">
        <v>193757</v>
      </c>
      <c r="D20" s="33">
        <v>262352</v>
      </c>
      <c r="E20" s="33">
        <v>542628</v>
      </c>
      <c r="F20" s="89">
        <f t="shared" si="1"/>
        <v>703813</v>
      </c>
      <c r="G20" s="33"/>
    </row>
    <row r="21" spans="1:7" ht="14.25">
      <c r="A21" s="52" t="str">
        <f>'D-Sinies Pag Direc'!A20</f>
        <v>Porvenir</v>
      </c>
      <c r="B21" s="88">
        <f>'D-Sinies Pag Direc'!H20</f>
        <v>60126</v>
      </c>
      <c r="C21" s="33">
        <v>31162</v>
      </c>
      <c r="D21" s="33">
        <v>18425</v>
      </c>
      <c r="E21" s="33">
        <v>57758</v>
      </c>
      <c r="F21" s="89">
        <f t="shared" si="1"/>
        <v>51955</v>
      </c>
      <c r="G21" s="33"/>
    </row>
    <row r="22" spans="1:7" ht="14.25">
      <c r="A22" s="52" t="str">
        <f>'D-Sinies Pag Direc'!A21</f>
        <v>Renta Nacional</v>
      </c>
      <c r="B22" s="88">
        <f>'D-Sinies Pag Direc'!H21</f>
        <v>19715</v>
      </c>
      <c r="C22" s="33"/>
      <c r="D22" s="33"/>
      <c r="E22" s="33"/>
      <c r="F22" s="89">
        <f>SUM(B22:D22)-E22</f>
        <v>19715</v>
      </c>
      <c r="G22" s="33"/>
    </row>
    <row r="23" spans="1:7" ht="14.25">
      <c r="A23" s="52" t="str">
        <f>'D-Sinies Pag Direc'!A22</f>
        <v>Suramericana</v>
      </c>
      <c r="B23" s="88">
        <f>'D-Sinies Pag Direc'!H22</f>
        <v>3022107</v>
      </c>
      <c r="C23" s="33">
        <v>728099</v>
      </c>
      <c r="D23" s="33">
        <v>875562</v>
      </c>
      <c r="E23" s="33">
        <v>1565982</v>
      </c>
      <c r="F23" s="89">
        <f t="shared" si="1"/>
        <v>3059786</v>
      </c>
      <c r="G23" s="33"/>
    </row>
    <row r="24" spans="1:7" ht="14.25">
      <c r="A24" s="60" t="str">
        <f>'D-Sinies Pag Direc'!A23</f>
        <v>Zenit</v>
      </c>
      <c r="B24" s="93">
        <f>'D-Sinies Pag Direc'!H23</f>
        <v>743162</v>
      </c>
      <c r="C24" s="40">
        <v>249557</v>
      </c>
      <c r="D24" s="40">
        <v>286531</v>
      </c>
      <c r="E24" s="40">
        <v>608827</v>
      </c>
      <c r="F24" s="94">
        <f t="shared" si="1"/>
        <v>670423</v>
      </c>
      <c r="G24" s="33"/>
    </row>
    <row r="25" spans="1:6" s="45" customFormat="1" ht="6">
      <c r="A25" s="79"/>
      <c r="B25" s="79"/>
      <c r="C25" s="80"/>
      <c r="D25" s="80"/>
      <c r="E25" s="80"/>
      <c r="F25" s="81"/>
    </row>
    <row r="26" spans="1:6" ht="14.25">
      <c r="A26" s="17" t="s">
        <v>11</v>
      </c>
      <c r="B26" s="88">
        <f>SUM(B11:B24)</f>
        <v>9966008</v>
      </c>
      <c r="C26" s="88">
        <f>SUM(C11:C24)</f>
        <v>3515640</v>
      </c>
      <c r="D26" s="88">
        <f>SUM(D11:D24)</f>
        <v>3451028</v>
      </c>
      <c r="E26" s="88">
        <f>SUM(E11:E24)</f>
        <v>8460507</v>
      </c>
      <c r="F26" s="89">
        <f>+B26+C26+D26-E26</f>
        <v>8472169</v>
      </c>
    </row>
    <row r="27" spans="1:6" s="45" customFormat="1" ht="6">
      <c r="A27" s="82"/>
      <c r="B27" s="83"/>
      <c r="C27" s="84"/>
      <c r="D27" s="84"/>
      <c r="E27" s="84"/>
      <c r="F27" s="85"/>
    </row>
    <row r="29" spans="1:7" ht="14.25">
      <c r="A29" s="17"/>
      <c r="B29" s="30"/>
      <c r="C29" s="28"/>
      <c r="D29" s="28"/>
      <c r="E29" s="28"/>
      <c r="F29" s="51"/>
      <c r="G29" s="51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  <ignoredErrors>
    <ignoredError sqref="B10:E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4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4.00390625" style="20" customWidth="1"/>
    <col min="2" max="2" width="12.7109375" style="20" customWidth="1"/>
    <col min="3" max="3" width="17.57421875" style="20" customWidth="1"/>
    <col min="4" max="4" width="15.28125" style="20" customWidth="1"/>
    <col min="5" max="5" width="15.00390625" style="20" customWidth="1"/>
    <col min="6" max="6" width="16.8515625" style="20" customWidth="1"/>
    <col min="7" max="7" width="12.7109375" style="20" customWidth="1"/>
    <col min="8" max="8" width="11.7109375" style="20" customWidth="1"/>
    <col min="9" max="9" width="15.7109375" style="20" customWidth="1"/>
    <col min="10" max="10" width="29.7109375" style="20" bestFit="1" customWidth="1"/>
    <col min="11" max="11" width="23.57421875" style="20" bestFit="1" customWidth="1"/>
    <col min="12" max="16384" width="11.421875" style="20" customWidth="1"/>
  </cols>
  <sheetData>
    <row r="1" ht="14.25">
      <c r="A1" s="18"/>
    </row>
    <row r="3" ht="14.25">
      <c r="A3" s="1" t="s">
        <v>62</v>
      </c>
    </row>
    <row r="4" ht="14.25">
      <c r="A4" s="18"/>
    </row>
    <row r="5" ht="14.25">
      <c r="A5" s="18" t="s">
        <v>0</v>
      </c>
    </row>
    <row r="6" spans="1:9" ht="14.25">
      <c r="A6" s="97" t="str">
        <f>'A-N° Sinies Denun'!$A$6</f>
        <v>      (entre el 1 de enero y  30 de junio de 2021)</v>
      </c>
      <c r="B6" s="98"/>
      <c r="C6" s="99"/>
      <c r="D6" s="99"/>
      <c r="E6" s="99"/>
      <c r="F6" s="99"/>
      <c r="G6" s="99"/>
      <c r="H6" s="99"/>
      <c r="I6" s="99"/>
    </row>
    <row r="7" spans="1:2" s="100" customFormat="1" ht="6">
      <c r="A7" s="110"/>
      <c r="B7" s="111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95" t="s">
        <v>85</v>
      </c>
      <c r="G8" s="21" t="s">
        <v>6</v>
      </c>
      <c r="H8" s="21" t="s">
        <v>7</v>
      </c>
      <c r="I8" s="21" t="s">
        <v>8</v>
      </c>
    </row>
    <row r="9" spans="1:9" s="100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73" t="str">
        <f>'A-N° Sinies Denun'!A10</f>
        <v>Bci</v>
      </c>
      <c r="B10" s="33">
        <v>803200</v>
      </c>
      <c r="C10" s="33">
        <v>535196</v>
      </c>
      <c r="D10" s="23">
        <v>14573</v>
      </c>
      <c r="E10" s="23">
        <v>33991</v>
      </c>
      <c r="F10" s="33">
        <v>23321</v>
      </c>
      <c r="G10" s="23">
        <v>35984</v>
      </c>
      <c r="H10" s="23">
        <v>17448</v>
      </c>
      <c r="I10" s="24">
        <f aca="true" t="shared" si="0" ref="I10:I23">SUM(B10:H10)</f>
        <v>1463713</v>
      </c>
    </row>
    <row r="11" spans="1:9" ht="14.25">
      <c r="A11" s="73" t="str">
        <f>'A-N° Sinies Denun'!A11</f>
        <v>BNP PARIBAS CARDIF</v>
      </c>
      <c r="B11" s="33">
        <v>162075</v>
      </c>
      <c r="C11" s="33">
        <v>8160</v>
      </c>
      <c r="D11" s="23">
        <v>0</v>
      </c>
      <c r="E11" s="23">
        <v>0</v>
      </c>
      <c r="F11" s="33">
        <v>839</v>
      </c>
      <c r="G11" s="23">
        <v>0</v>
      </c>
      <c r="H11" s="23">
        <v>177</v>
      </c>
      <c r="I11" s="24">
        <f t="shared" si="0"/>
        <v>171251</v>
      </c>
    </row>
    <row r="12" spans="1:9" ht="14.25">
      <c r="A12" s="73" t="str">
        <f>'A-N° Sinies Denun'!A12</f>
        <v>Bupa</v>
      </c>
      <c r="B12" s="33">
        <v>0</v>
      </c>
      <c r="C12" s="33">
        <v>0</v>
      </c>
      <c r="D12" s="23">
        <v>0</v>
      </c>
      <c r="E12" s="23">
        <v>0</v>
      </c>
      <c r="F12" s="33">
        <v>0</v>
      </c>
      <c r="G12" s="23">
        <v>0</v>
      </c>
      <c r="H12" s="23">
        <v>0</v>
      </c>
      <c r="I12" s="24">
        <f>SUM(B12:H12)</f>
        <v>0</v>
      </c>
    </row>
    <row r="13" spans="1:9" ht="14.25">
      <c r="A13" s="73" t="str">
        <f>'A-N° Sinies Denun'!A13</f>
        <v>Chilena Consolidada</v>
      </c>
      <c r="B13" s="33">
        <v>4385</v>
      </c>
      <c r="C13" s="33">
        <v>1106</v>
      </c>
      <c r="D13" s="23">
        <v>0</v>
      </c>
      <c r="E13" s="23">
        <v>0</v>
      </c>
      <c r="F13" s="33">
        <v>8</v>
      </c>
      <c r="G13" s="23">
        <v>0</v>
      </c>
      <c r="H13" s="23">
        <v>39</v>
      </c>
      <c r="I13" s="24">
        <f t="shared" si="0"/>
        <v>5538</v>
      </c>
    </row>
    <row r="14" spans="1:9" ht="14.25">
      <c r="A14" s="73" t="str">
        <f>'A-N° Sinies Denun'!A14</f>
        <v>Chubb</v>
      </c>
      <c r="B14" s="33">
        <v>0</v>
      </c>
      <c r="C14" s="33">
        <v>0</v>
      </c>
      <c r="D14" s="23">
        <v>0</v>
      </c>
      <c r="E14" s="23">
        <v>3361</v>
      </c>
      <c r="F14" s="33">
        <v>0</v>
      </c>
      <c r="G14" s="23">
        <v>0</v>
      </c>
      <c r="H14" s="23">
        <v>0</v>
      </c>
      <c r="I14" s="24">
        <f t="shared" si="0"/>
        <v>3361</v>
      </c>
    </row>
    <row r="15" spans="1:9" ht="14.25">
      <c r="A15" s="73" t="str">
        <f>'A-N° Sinies Denun'!A15</f>
        <v>Consorcio Nacional</v>
      </c>
      <c r="B15" s="33">
        <v>198181</v>
      </c>
      <c r="C15" s="33">
        <v>48365</v>
      </c>
      <c r="D15" s="23">
        <v>879</v>
      </c>
      <c r="E15" s="23">
        <v>904</v>
      </c>
      <c r="F15" s="33">
        <v>5432</v>
      </c>
      <c r="G15" s="23">
        <v>4623</v>
      </c>
      <c r="H15" s="23">
        <v>2340</v>
      </c>
      <c r="I15" s="24">
        <f t="shared" si="0"/>
        <v>260724</v>
      </c>
    </row>
    <row r="16" spans="1:9" ht="14.25">
      <c r="A16" s="73" t="str">
        <f>'A-N° Sinies Denun'!A16</f>
        <v>HDI</v>
      </c>
      <c r="B16" s="33"/>
      <c r="C16" s="33"/>
      <c r="D16" s="23"/>
      <c r="E16" s="23"/>
      <c r="F16" s="33"/>
      <c r="G16" s="23"/>
      <c r="H16" s="23"/>
      <c r="I16" s="24">
        <f t="shared" si="0"/>
        <v>0</v>
      </c>
    </row>
    <row r="17" spans="1:9" ht="14.25">
      <c r="A17" s="73" t="str">
        <f>'A-N° Sinies Denun'!A17</f>
        <v>Liberty</v>
      </c>
      <c r="B17" s="33">
        <v>22716</v>
      </c>
      <c r="C17" s="33">
        <v>23403</v>
      </c>
      <c r="D17" s="23">
        <v>6856</v>
      </c>
      <c r="E17" s="23">
        <v>3463</v>
      </c>
      <c r="F17" s="33">
        <v>539</v>
      </c>
      <c r="G17" s="23">
        <v>21703</v>
      </c>
      <c r="H17" s="23">
        <v>8174</v>
      </c>
      <c r="I17" s="24">
        <f t="shared" si="0"/>
        <v>86854</v>
      </c>
    </row>
    <row r="18" spans="1:9" ht="14.25">
      <c r="A18" s="73" t="str">
        <f>'A-N° Sinies Denun'!A18</f>
        <v>Mapfre</v>
      </c>
      <c r="B18" s="33">
        <v>12372</v>
      </c>
      <c r="C18" s="33">
        <v>7528</v>
      </c>
      <c r="D18" s="23">
        <v>1376</v>
      </c>
      <c r="E18" s="23">
        <v>792</v>
      </c>
      <c r="F18" s="33">
        <v>0</v>
      </c>
      <c r="G18" s="23">
        <v>406</v>
      </c>
      <c r="H18" s="23">
        <v>4217</v>
      </c>
      <c r="I18" s="24">
        <f t="shared" si="0"/>
        <v>26691</v>
      </c>
    </row>
    <row r="19" spans="1:9" ht="14.25">
      <c r="A19" s="73" t="str">
        <f>'A-N° Sinies Denun'!A19</f>
        <v>Mutual de Seguros</v>
      </c>
      <c r="B19" s="33">
        <v>228485</v>
      </c>
      <c r="C19" s="33">
        <v>97183</v>
      </c>
      <c r="D19" s="23">
        <v>0</v>
      </c>
      <c r="E19" s="23">
        <v>0</v>
      </c>
      <c r="F19" s="33">
        <v>7399</v>
      </c>
      <c r="G19" s="23">
        <v>0</v>
      </c>
      <c r="H19" s="23">
        <v>7633</v>
      </c>
      <c r="I19" s="24">
        <f>SUM(B19:H19)</f>
        <v>340700</v>
      </c>
    </row>
    <row r="20" spans="1:9" ht="14.25">
      <c r="A20" s="73" t="str">
        <f>'A-N° Sinies Denun'!A20</f>
        <v>Porvenir</v>
      </c>
      <c r="B20" s="33">
        <v>4993</v>
      </c>
      <c r="C20" s="33">
        <v>12885</v>
      </c>
      <c r="D20" s="23">
        <v>1499</v>
      </c>
      <c r="E20" s="23">
        <v>0</v>
      </c>
      <c r="F20" s="33">
        <v>86</v>
      </c>
      <c r="G20" s="23">
        <v>0</v>
      </c>
      <c r="H20" s="23">
        <v>176</v>
      </c>
      <c r="I20" s="24">
        <f t="shared" si="0"/>
        <v>19639</v>
      </c>
    </row>
    <row r="21" spans="1:9" ht="14.25">
      <c r="A21" s="73" t="str">
        <f>'A-N° Sinies Denun'!A21</f>
        <v>Renta Nacional</v>
      </c>
      <c r="B21" s="33">
        <v>15200</v>
      </c>
      <c r="C21" s="33">
        <v>4455</v>
      </c>
      <c r="D21" s="23">
        <v>0</v>
      </c>
      <c r="E21" s="23">
        <v>3427</v>
      </c>
      <c r="F21" s="33">
        <v>524</v>
      </c>
      <c r="G21" s="23">
        <v>0</v>
      </c>
      <c r="H21" s="23">
        <v>428</v>
      </c>
      <c r="I21" s="24">
        <f t="shared" si="0"/>
        <v>24034</v>
      </c>
    </row>
    <row r="22" spans="1:9" ht="14.25">
      <c r="A22" s="73" t="str">
        <f>'A-N° Sinies Denun'!A22</f>
        <v>Suramericana</v>
      </c>
      <c r="B22" s="33">
        <v>1307372</v>
      </c>
      <c r="C22" s="33">
        <v>105787</v>
      </c>
      <c r="D22" s="23">
        <v>5753</v>
      </c>
      <c r="E22" s="23">
        <v>3894</v>
      </c>
      <c r="F22" s="33">
        <v>26170</v>
      </c>
      <c r="G22" s="23">
        <v>4864</v>
      </c>
      <c r="H22" s="23">
        <v>13743</v>
      </c>
      <c r="I22" s="24">
        <f t="shared" si="0"/>
        <v>1467583</v>
      </c>
    </row>
    <row r="23" spans="1:9" ht="14.25">
      <c r="A23" s="73" t="str">
        <f>'A-N° Sinies Denun'!A23</f>
        <v>Zenit</v>
      </c>
      <c r="B23" s="33">
        <v>357305</v>
      </c>
      <c r="C23" s="33">
        <v>67750</v>
      </c>
      <c r="D23" s="23">
        <v>0</v>
      </c>
      <c r="E23" s="23">
        <v>3756</v>
      </c>
      <c r="F23" s="33">
        <v>14585</v>
      </c>
      <c r="G23" s="23">
        <v>0</v>
      </c>
      <c r="H23" s="23">
        <v>2466</v>
      </c>
      <c r="I23" s="24">
        <f t="shared" si="0"/>
        <v>445862</v>
      </c>
    </row>
    <row r="24" spans="1:9" s="100" customFormat="1" ht="6">
      <c r="A24" s="117"/>
      <c r="B24" s="118"/>
      <c r="C24" s="119"/>
      <c r="D24" s="119"/>
      <c r="E24" s="119"/>
      <c r="F24" s="119"/>
      <c r="G24" s="120"/>
      <c r="H24" s="120"/>
      <c r="I24" s="120"/>
    </row>
    <row r="25" spans="1:9" ht="14.25">
      <c r="A25" s="20" t="s">
        <v>11</v>
      </c>
      <c r="B25" s="22">
        <f aca="true" t="shared" si="1" ref="B25:I25">SUM(B10:B23)</f>
        <v>3116284</v>
      </c>
      <c r="C25" s="22">
        <f t="shared" si="1"/>
        <v>911818</v>
      </c>
      <c r="D25" s="22">
        <f t="shared" si="1"/>
        <v>30936</v>
      </c>
      <c r="E25" s="22">
        <f t="shared" si="1"/>
        <v>53588</v>
      </c>
      <c r="F25" s="22">
        <f t="shared" si="1"/>
        <v>78903</v>
      </c>
      <c r="G25" s="22">
        <f t="shared" si="1"/>
        <v>67580</v>
      </c>
      <c r="H25" s="22">
        <f t="shared" si="1"/>
        <v>56841</v>
      </c>
      <c r="I25" s="22">
        <f t="shared" si="1"/>
        <v>4315950</v>
      </c>
    </row>
    <row r="26" spans="1:9" s="100" customFormat="1" ht="12.75" customHeight="1">
      <c r="A26" s="101"/>
      <c r="B26" s="102"/>
      <c r="C26" s="103"/>
      <c r="D26" s="103"/>
      <c r="E26" s="103"/>
      <c r="F26" s="103"/>
      <c r="G26" s="104"/>
      <c r="H26" s="105"/>
      <c r="I26" s="105"/>
    </row>
    <row r="28" spans="2:7" ht="14.25">
      <c r="B28" s="33"/>
      <c r="C28" s="96"/>
      <c r="F28" s="96"/>
      <c r="G28" s="23"/>
    </row>
    <row r="29" spans="2:5" ht="14.25">
      <c r="B29" s="33"/>
      <c r="C29" s="96"/>
      <c r="E29" s="23"/>
    </row>
    <row r="30" spans="2:5" ht="14.25">
      <c r="B30" s="33"/>
      <c r="C30" s="96"/>
      <c r="E30" s="23"/>
    </row>
    <row r="31" spans="2:5" ht="14.25">
      <c r="B31" s="33"/>
      <c r="C31" s="96"/>
      <c r="E31" s="23"/>
    </row>
    <row r="32" ht="14.25">
      <c r="B32" s="23"/>
    </row>
    <row r="33" ht="14.25">
      <c r="B33" s="23"/>
    </row>
    <row r="34" spans="1:4" ht="14.25">
      <c r="A34" s="96"/>
      <c r="B34" s="33"/>
      <c r="C34" s="96"/>
      <c r="D34" s="96"/>
    </row>
    <row r="35" spans="1:4" ht="14.25">
      <c r="A35" s="23"/>
      <c r="B35" s="23"/>
      <c r="C35" s="23"/>
      <c r="D35" s="23"/>
    </row>
    <row r="36" ht="14.25">
      <c r="B36" s="23"/>
    </row>
    <row r="37" ht="14.25">
      <c r="B37" s="23"/>
    </row>
    <row r="38" ht="14.25">
      <c r="B38" s="23"/>
    </row>
    <row r="39" ht="14.25">
      <c r="B39" s="23"/>
    </row>
    <row r="43" ht="14.25">
      <c r="B43" s="23"/>
    </row>
    <row r="44" ht="14.25">
      <c r="B44" s="23"/>
    </row>
    <row r="45" ht="14.25">
      <c r="B45" s="23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4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34" customWidth="1"/>
    <col min="2" max="2" width="18.140625" style="34" customWidth="1"/>
    <col min="3" max="3" width="22.57421875" style="34" customWidth="1"/>
    <col min="4" max="4" width="19.421875" style="34" customWidth="1"/>
    <col min="5" max="5" width="18.421875" style="34" customWidth="1"/>
    <col min="6" max="6" width="20.00390625" style="34" customWidth="1"/>
    <col min="7" max="7" width="18.00390625" style="34" customWidth="1"/>
    <col min="8" max="8" width="18.28125" style="34" customWidth="1"/>
    <col min="9" max="9" width="17.00390625" style="34" customWidth="1"/>
    <col min="10" max="16384" width="11.421875" style="34" customWidth="1"/>
  </cols>
  <sheetData>
    <row r="3" ht="14.25">
      <c r="A3" s="1" t="s">
        <v>62</v>
      </c>
    </row>
    <row r="5" spans="1:9" ht="14.25">
      <c r="A5" s="18" t="s">
        <v>12</v>
      </c>
      <c r="B5" s="19"/>
      <c r="C5" s="20"/>
      <c r="D5" s="20"/>
      <c r="E5" s="20"/>
      <c r="F5" s="20"/>
      <c r="G5" s="20"/>
      <c r="H5" s="20"/>
      <c r="I5" s="20"/>
    </row>
    <row r="6" spans="1:9" ht="14.25">
      <c r="A6" s="97" t="str">
        <f>'D-Sinies Pag Direc'!$A$6</f>
        <v>      (entre el 1 de enero y 30 de junio de 2021, montos expresados en miles de pesos de junio de 2021)</v>
      </c>
      <c r="B6" s="98"/>
      <c r="C6" s="99"/>
      <c r="D6" s="99"/>
      <c r="E6" s="99"/>
      <c r="F6" s="99"/>
      <c r="G6" s="99"/>
      <c r="H6" s="99"/>
      <c r="I6" s="99"/>
    </row>
    <row r="7" spans="1:9" s="45" customFormat="1" ht="6">
      <c r="A7" s="110"/>
      <c r="B7" s="111"/>
      <c r="C7" s="100"/>
      <c r="D7" s="100"/>
      <c r="E7" s="100"/>
      <c r="F7" s="100"/>
      <c r="G7" s="100"/>
      <c r="H7" s="100"/>
      <c r="I7" s="100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85</v>
      </c>
      <c r="G8" s="21" t="s">
        <v>6</v>
      </c>
      <c r="H8" s="21" t="s">
        <v>7</v>
      </c>
      <c r="I8" s="21" t="s">
        <v>8</v>
      </c>
    </row>
    <row r="9" spans="1:9" s="45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52" t="str">
        <f>'F-N° Seg Contrat'!A10</f>
        <v>Bci</v>
      </c>
      <c r="B10" s="33">
        <v>5225988</v>
      </c>
      <c r="C10" s="33">
        <v>4407560</v>
      </c>
      <c r="D10" s="33">
        <v>447446</v>
      </c>
      <c r="E10" s="33">
        <v>1326067</v>
      </c>
      <c r="F10" s="33">
        <v>892662</v>
      </c>
      <c r="G10" s="33">
        <v>800407</v>
      </c>
      <c r="H10" s="33">
        <v>131522</v>
      </c>
      <c r="I10" s="24">
        <f aca="true" t="shared" si="0" ref="I10:I15">SUM(B10:H10)</f>
        <v>13231652</v>
      </c>
    </row>
    <row r="11" spans="1:9" ht="14.25">
      <c r="A11" s="52" t="str">
        <f>'F-N° Seg Contrat'!A11</f>
        <v>BNP PARIBAS CARDIF</v>
      </c>
      <c r="B11" s="33">
        <v>722545</v>
      </c>
      <c r="C11" s="33">
        <v>64576</v>
      </c>
      <c r="D11" s="33">
        <v>0</v>
      </c>
      <c r="E11" s="33">
        <v>0</v>
      </c>
      <c r="F11" s="33">
        <v>30942</v>
      </c>
      <c r="G11" s="33">
        <v>0</v>
      </c>
      <c r="H11" s="33">
        <v>832</v>
      </c>
      <c r="I11" s="24">
        <f t="shared" si="0"/>
        <v>818895</v>
      </c>
    </row>
    <row r="12" spans="1:9" ht="14.25">
      <c r="A12" s="52" t="str">
        <f>'F-N° Seg Contrat'!A12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24">
        <f t="shared" si="0"/>
        <v>0</v>
      </c>
    </row>
    <row r="13" spans="1:9" ht="14.25">
      <c r="A13" s="52" t="str">
        <f>'F-N° Seg Contrat'!A13</f>
        <v>Chilena Consolidada</v>
      </c>
      <c r="B13" s="33">
        <v>26915</v>
      </c>
      <c r="C13" s="33">
        <v>9619</v>
      </c>
      <c r="D13" s="33">
        <v>0</v>
      </c>
      <c r="E13" s="33">
        <v>0</v>
      </c>
      <c r="F13" s="33">
        <v>407</v>
      </c>
      <c r="G13" s="33">
        <v>0</v>
      </c>
      <c r="H13" s="33">
        <v>425</v>
      </c>
      <c r="I13" s="24">
        <f t="shared" si="0"/>
        <v>37366</v>
      </c>
    </row>
    <row r="14" spans="1:9" ht="14.25">
      <c r="A14" s="52" t="str">
        <f>'F-N° Seg Contrat'!A14</f>
        <v>Chubb</v>
      </c>
      <c r="B14" s="33">
        <v>0</v>
      </c>
      <c r="C14" s="33">
        <v>0</v>
      </c>
      <c r="D14" s="33">
        <v>0</v>
      </c>
      <c r="E14" s="33">
        <v>1176053</v>
      </c>
      <c r="F14" s="33">
        <v>0</v>
      </c>
      <c r="G14" s="33">
        <v>0</v>
      </c>
      <c r="H14" s="33">
        <v>0</v>
      </c>
      <c r="I14" s="24">
        <f t="shared" si="0"/>
        <v>1176053</v>
      </c>
    </row>
    <row r="15" spans="1:9" ht="14.25">
      <c r="A15" s="52" t="str">
        <f>'F-N° Seg Contrat'!A15</f>
        <v>Consorcio Nacional</v>
      </c>
      <c r="B15" s="33">
        <v>1165441</v>
      </c>
      <c r="C15" s="33">
        <v>416445</v>
      </c>
      <c r="D15" s="33">
        <v>18664</v>
      </c>
      <c r="E15" s="33">
        <v>19688</v>
      </c>
      <c r="F15" s="33">
        <v>192615</v>
      </c>
      <c r="G15" s="33">
        <v>97789</v>
      </c>
      <c r="H15" s="33">
        <v>14021</v>
      </c>
      <c r="I15" s="24">
        <f t="shared" si="0"/>
        <v>1924663</v>
      </c>
    </row>
    <row r="16" spans="1:9" ht="14.25">
      <c r="A16" s="52" t="str">
        <f>'F-N° Seg Contrat'!A16</f>
        <v>HDI</v>
      </c>
      <c r="B16" s="33"/>
      <c r="C16" s="33"/>
      <c r="D16" s="33"/>
      <c r="E16" s="33"/>
      <c r="F16" s="33"/>
      <c r="G16" s="33"/>
      <c r="H16" s="33"/>
      <c r="I16" s="24">
        <f aca="true" t="shared" si="1" ref="I16:I23">SUM(B16:H16)</f>
        <v>0</v>
      </c>
    </row>
    <row r="17" spans="1:9" ht="14.25">
      <c r="A17" s="52" t="str">
        <f>'F-N° Seg Contrat'!A17</f>
        <v>Liberty</v>
      </c>
      <c r="B17" s="33">
        <v>209029</v>
      </c>
      <c r="C17" s="33">
        <v>268089</v>
      </c>
      <c r="D17" s="33">
        <v>111440</v>
      </c>
      <c r="E17" s="33">
        <v>155238</v>
      </c>
      <c r="F17" s="33">
        <v>22767</v>
      </c>
      <c r="G17" s="33">
        <v>444236</v>
      </c>
      <c r="H17" s="33">
        <v>88121</v>
      </c>
      <c r="I17" s="24">
        <f t="shared" si="1"/>
        <v>1298920</v>
      </c>
    </row>
    <row r="18" spans="1:9" ht="14.25">
      <c r="A18" s="52" t="str">
        <f>'F-N° Seg Contrat'!A18</f>
        <v>Mapfre</v>
      </c>
      <c r="B18" s="33">
        <v>117789</v>
      </c>
      <c r="C18" s="33">
        <v>65044</v>
      </c>
      <c r="D18" s="33">
        <v>24956</v>
      </c>
      <c r="E18" s="33">
        <v>16314</v>
      </c>
      <c r="F18" s="33">
        <v>0</v>
      </c>
      <c r="G18" s="33">
        <v>11095</v>
      </c>
      <c r="H18" s="33">
        <v>66164</v>
      </c>
      <c r="I18" s="24">
        <f t="shared" si="1"/>
        <v>301362</v>
      </c>
    </row>
    <row r="19" spans="1:9" ht="14.25">
      <c r="A19" s="52" t="str">
        <f>'F-N° Seg Contrat'!A19</f>
        <v>Mutual de Seguros</v>
      </c>
      <c r="B19" s="33">
        <v>2335978</v>
      </c>
      <c r="C19" s="33">
        <v>1187172</v>
      </c>
      <c r="D19" s="33">
        <v>0</v>
      </c>
      <c r="E19" s="33">
        <v>0</v>
      </c>
      <c r="F19" s="33">
        <v>341150</v>
      </c>
      <c r="G19" s="33">
        <v>0</v>
      </c>
      <c r="H19" s="33">
        <v>97829</v>
      </c>
      <c r="I19" s="24">
        <f t="shared" si="1"/>
        <v>3962129</v>
      </c>
    </row>
    <row r="20" spans="1:9" ht="14.25">
      <c r="A20" s="52" t="str">
        <f>'F-N° Seg Contrat'!A20</f>
        <v>Porvenir</v>
      </c>
      <c r="B20" s="33">
        <v>42697</v>
      </c>
      <c r="C20" s="33">
        <v>102489</v>
      </c>
      <c r="D20" s="33">
        <v>18212</v>
      </c>
      <c r="E20" s="33">
        <v>0</v>
      </c>
      <c r="F20" s="33">
        <v>3367</v>
      </c>
      <c r="G20" s="33">
        <v>0</v>
      </c>
      <c r="H20" s="33">
        <v>2365</v>
      </c>
      <c r="I20" s="24">
        <f t="shared" si="1"/>
        <v>169130</v>
      </c>
    </row>
    <row r="21" spans="1:9" ht="14.25">
      <c r="A21" s="52" t="str">
        <f>'F-N° Seg Contrat'!A21</f>
        <v>Renta Nacional</v>
      </c>
      <c r="B21" s="33">
        <v>83115</v>
      </c>
      <c r="C21" s="33">
        <v>40231</v>
      </c>
      <c r="D21" s="33">
        <v>0</v>
      </c>
      <c r="E21" s="33">
        <v>163357</v>
      </c>
      <c r="F21" s="33">
        <v>26914</v>
      </c>
      <c r="G21" s="33">
        <v>0</v>
      </c>
      <c r="H21" s="33">
        <v>2190</v>
      </c>
      <c r="I21" s="24">
        <f>SUM(B21:H21)</f>
        <v>315807</v>
      </c>
    </row>
    <row r="22" spans="1:9" ht="14.25">
      <c r="A22" s="52" t="str">
        <f>'F-N° Seg Contrat'!A22</f>
        <v>Suramericana</v>
      </c>
      <c r="B22" s="33">
        <v>6713240</v>
      </c>
      <c r="C22" s="33">
        <v>848777</v>
      </c>
      <c r="D22" s="33">
        <v>109801</v>
      </c>
      <c r="E22" s="33">
        <v>70861</v>
      </c>
      <c r="F22" s="33">
        <v>941506</v>
      </c>
      <c r="G22" s="33">
        <v>103500</v>
      </c>
      <c r="H22" s="33">
        <v>127972</v>
      </c>
      <c r="I22" s="24">
        <f t="shared" si="1"/>
        <v>8915657</v>
      </c>
    </row>
    <row r="23" spans="1:9" ht="16.5" customHeight="1">
      <c r="A23" s="60" t="str">
        <f>'F-N° Seg Contrat'!A23</f>
        <v>Zenit</v>
      </c>
      <c r="B23" s="33">
        <v>1772100</v>
      </c>
      <c r="C23" s="33">
        <v>543446</v>
      </c>
      <c r="D23" s="33">
        <v>0</v>
      </c>
      <c r="E23" s="33">
        <v>52361</v>
      </c>
      <c r="F23" s="33">
        <v>481170</v>
      </c>
      <c r="G23" s="33">
        <v>0</v>
      </c>
      <c r="H23" s="33">
        <v>9161</v>
      </c>
      <c r="I23" s="24">
        <f t="shared" si="1"/>
        <v>2858238</v>
      </c>
    </row>
    <row r="24" spans="1:9" s="45" customFormat="1" ht="11.25" customHeight="1">
      <c r="A24" s="100"/>
      <c r="B24" s="114"/>
      <c r="C24" s="115"/>
      <c r="D24" s="115"/>
      <c r="E24" s="115"/>
      <c r="F24" s="115"/>
      <c r="G24" s="116"/>
      <c r="H24" s="116"/>
      <c r="I24" s="116"/>
    </row>
    <row r="25" spans="1:9" ht="14.25">
      <c r="A25" s="20" t="s">
        <v>11</v>
      </c>
      <c r="B25" s="22">
        <f aca="true" t="shared" si="2" ref="B25:I25">SUM(B10:B23)</f>
        <v>18414837</v>
      </c>
      <c r="C25" s="23">
        <f t="shared" si="2"/>
        <v>7953448</v>
      </c>
      <c r="D25" s="23">
        <f t="shared" si="2"/>
        <v>730519</v>
      </c>
      <c r="E25" s="23">
        <f t="shared" si="2"/>
        <v>2979939</v>
      </c>
      <c r="F25" s="23">
        <f t="shared" si="2"/>
        <v>2933500</v>
      </c>
      <c r="G25" s="24">
        <f t="shared" si="2"/>
        <v>1457027</v>
      </c>
      <c r="H25" s="24">
        <f t="shared" si="2"/>
        <v>540602</v>
      </c>
      <c r="I25" s="24">
        <f t="shared" si="2"/>
        <v>35009872</v>
      </c>
    </row>
    <row r="26" spans="1:9" s="45" customFormat="1" ht="6">
      <c r="A26" s="105"/>
      <c r="B26" s="106"/>
      <c r="C26" s="103"/>
      <c r="D26" s="103"/>
      <c r="E26" s="103"/>
      <c r="F26" s="103"/>
      <c r="G26" s="104"/>
      <c r="H26" s="104"/>
      <c r="I26" s="104"/>
    </row>
    <row r="29" ht="14.25">
      <c r="B29" s="33"/>
    </row>
    <row r="30" spans="1:4" ht="14.25">
      <c r="A30" s="33"/>
      <c r="B30" s="33"/>
      <c r="C30" s="33"/>
      <c r="D30" s="33"/>
    </row>
    <row r="31" spans="1:4" ht="14.25">
      <c r="A31" s="33"/>
      <c r="B31" s="33"/>
      <c r="C31" s="33"/>
      <c r="D31" s="33"/>
    </row>
    <row r="32" spans="1:4" ht="14.25">
      <c r="A32" s="33"/>
      <c r="B32" s="33"/>
      <c r="C32" s="33"/>
      <c r="D32" s="33"/>
    </row>
    <row r="33" spans="1:4" ht="14.25">
      <c r="A33" s="33"/>
      <c r="B33" s="33"/>
      <c r="C33" s="33"/>
      <c r="D33" s="33"/>
    </row>
    <row r="34" spans="1:4" ht="14.25">
      <c r="A34" s="33"/>
      <c r="B34" s="33"/>
      <c r="C34" s="33"/>
      <c r="D34" s="33"/>
    </row>
    <row r="35" spans="1:4" ht="14.25">
      <c r="A35" s="33"/>
      <c r="B35" s="33"/>
      <c r="C35" s="33"/>
      <c r="D35" s="33"/>
    </row>
    <row r="36" spans="1:4" ht="14.25">
      <c r="A36" s="33"/>
      <c r="B36" s="33"/>
      <c r="C36" s="33"/>
      <c r="D36" s="33"/>
    </row>
    <row r="37" spans="1:4" ht="14.25">
      <c r="A37" s="33"/>
      <c r="B37" s="33"/>
      <c r="C37" s="33"/>
      <c r="D37" s="33"/>
    </row>
    <row r="38" spans="2:7" ht="14.25">
      <c r="B38" s="33"/>
      <c r="C38" s="33"/>
      <c r="D38" s="33"/>
      <c r="E38" s="33"/>
      <c r="F38" s="33"/>
      <c r="G38" s="33"/>
    </row>
    <row r="39" spans="2:7" ht="14.25">
      <c r="B39" s="33"/>
      <c r="C39" s="33"/>
      <c r="D39" s="33"/>
      <c r="E39" s="33"/>
      <c r="F39" s="33"/>
      <c r="G39" s="33"/>
    </row>
    <row r="40" spans="2:7" ht="14.25">
      <c r="B40" s="33"/>
      <c r="C40" s="33"/>
      <c r="D40" s="33"/>
      <c r="E40" s="33"/>
      <c r="F40" s="33"/>
      <c r="G40" s="33"/>
    </row>
    <row r="41" spans="2:7" ht="14.25">
      <c r="B41" s="33"/>
      <c r="C41" s="33"/>
      <c r="D41" s="33"/>
      <c r="E41" s="33"/>
      <c r="F41" s="33"/>
      <c r="G41" s="33"/>
    </row>
    <row r="42" spans="2:7" ht="14.25">
      <c r="B42" s="33"/>
      <c r="C42" s="33"/>
      <c r="D42" s="33"/>
      <c r="E42" s="33"/>
      <c r="F42" s="33"/>
      <c r="G42" s="33"/>
    </row>
    <row r="43" spans="2:7" ht="14.25">
      <c r="B43" s="33"/>
      <c r="C43" s="33"/>
      <c r="D43" s="33"/>
      <c r="E43" s="33"/>
      <c r="F43" s="33"/>
      <c r="G43" s="33"/>
    </row>
    <row r="44" spans="2:7" ht="14.25">
      <c r="B44" s="33"/>
      <c r="C44" s="33"/>
      <c r="D44" s="33"/>
      <c r="E44" s="33"/>
      <c r="F44" s="33"/>
      <c r="G44" s="33"/>
    </row>
    <row r="45" spans="2:7" ht="14.25">
      <c r="B45" s="33"/>
      <c r="C45" s="33"/>
      <c r="D45" s="33"/>
      <c r="E45" s="33"/>
      <c r="F45" s="33"/>
      <c r="G45" s="33"/>
    </row>
    <row r="46" spans="2:7" ht="14.25">
      <c r="B46" s="33"/>
      <c r="C46" s="33"/>
      <c r="D46" s="33"/>
      <c r="E46" s="33"/>
      <c r="F46" s="33"/>
      <c r="G46" s="33"/>
    </row>
    <row r="47" spans="2:7" ht="14.25">
      <c r="B47" s="33"/>
      <c r="C47" s="33"/>
      <c r="D47" s="33"/>
      <c r="E47" s="33"/>
      <c r="F47" s="33"/>
      <c r="G47" s="33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34" customWidth="1"/>
    <col min="2" max="2" width="11.7109375" style="34" customWidth="1"/>
    <col min="3" max="3" width="13.140625" style="34" customWidth="1"/>
    <col min="4" max="4" width="11.7109375" style="34" customWidth="1"/>
    <col min="5" max="5" width="13.8515625" style="34" customWidth="1"/>
    <col min="6" max="6" width="14.140625" style="34" customWidth="1"/>
    <col min="7" max="8" width="11.7109375" style="34" customWidth="1"/>
    <col min="9" max="9" width="12.57421875" style="34" customWidth="1"/>
    <col min="10" max="16384" width="11.421875" style="34" customWidth="1"/>
  </cols>
  <sheetData>
    <row r="3" ht="14.25">
      <c r="A3" s="1" t="s">
        <v>62</v>
      </c>
    </row>
    <row r="5" spans="1:9" ht="14.25">
      <c r="A5" s="18" t="s">
        <v>13</v>
      </c>
      <c r="B5" s="20"/>
      <c r="C5" s="20"/>
      <c r="D5" s="20"/>
      <c r="E5" s="20"/>
      <c r="F5" s="20"/>
      <c r="G5" s="20"/>
      <c r="H5" s="20"/>
      <c r="I5" s="20"/>
    </row>
    <row r="6" spans="1:9" ht="14.25">
      <c r="A6" s="97" t="s">
        <v>98</v>
      </c>
      <c r="B6" s="98"/>
      <c r="C6" s="99"/>
      <c r="D6" s="99"/>
      <c r="E6" s="99"/>
      <c r="F6" s="99"/>
      <c r="G6" s="99"/>
      <c r="H6" s="99"/>
      <c r="I6" s="99"/>
    </row>
    <row r="7" spans="1:9" s="45" customFormat="1" ht="6">
      <c r="A7" s="110"/>
      <c r="B7" s="111"/>
      <c r="C7" s="100"/>
      <c r="D7" s="100"/>
      <c r="E7" s="100"/>
      <c r="F7" s="100"/>
      <c r="G7" s="100"/>
      <c r="H7" s="100"/>
      <c r="I7" s="100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85</v>
      </c>
      <c r="G8" s="21" t="s">
        <v>6</v>
      </c>
      <c r="H8" s="21" t="s">
        <v>7</v>
      </c>
      <c r="I8" s="21" t="s">
        <v>84</v>
      </c>
    </row>
    <row r="9" spans="1:9" s="45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52" t="str">
        <f>'F-N° Seg Contrat'!A10</f>
        <v>Bci</v>
      </c>
      <c r="B10" s="25">
        <f>IF('F-N° Seg Contrat'!B10=0,"  0",'G-Prima Tot x Tip V'!B10/'F-N° Seg Contrat'!B10*1000)</f>
        <v>6506.459163346613</v>
      </c>
      <c r="C10" s="25">
        <f>IF('F-N° Seg Contrat'!C10=0,"  0",'G-Prima Tot x Tip V'!C10/'F-N° Seg Contrat'!C10*1000)</f>
        <v>8235.412820723623</v>
      </c>
      <c r="D10" s="25">
        <f>IF('F-N° Seg Contrat'!D10=0,"  0",'G-Prima Tot x Tip V'!D10/'F-N° Seg Contrat'!D10*1000)</f>
        <v>30703.767240787758</v>
      </c>
      <c r="E10" s="25">
        <f>IF('F-N° Seg Contrat'!E10=0,"  0",'G-Prima Tot x Tip V'!E10/'F-N° Seg Contrat'!E10*1000)</f>
        <v>39012.297372833986</v>
      </c>
      <c r="F10" s="25">
        <f>IF('F-N° Seg Contrat'!F10=0,"  0",'G-Prima Tot x Tip V'!F10/'F-N° Seg Contrat'!F10*1000)</f>
        <v>38277.175078255656</v>
      </c>
      <c r="G10" s="25">
        <f>IF('F-N° Seg Contrat'!G10=0,"  0",'G-Prima Tot x Tip V'!G10/'F-N° Seg Contrat'!G10*1000)</f>
        <v>22243.41373943975</v>
      </c>
      <c r="H10" s="25">
        <f>IF('F-N° Seg Contrat'!H10=0,"  0",'G-Prima Tot x Tip V'!H10/'F-N° Seg Contrat'!H10*1000)</f>
        <v>7537.94131132508</v>
      </c>
      <c r="I10" s="25">
        <f>IF('F-N° Seg Contrat'!I10=0,"  0",'G-Prima Tot x Tip V'!I10/'F-N° Seg Contrat'!I10*1000)</f>
        <v>9039.785805004121</v>
      </c>
    </row>
    <row r="11" spans="1:9" ht="14.25">
      <c r="A11" s="52" t="str">
        <f>'F-N° Seg Contrat'!A11</f>
        <v>BNP PARIBAS CARDIF</v>
      </c>
      <c r="B11" s="25">
        <f>IF('F-N° Seg Contrat'!B11=0,"  0",'G-Prima Tot x Tip V'!B11/'F-N° Seg Contrat'!B11*1000)</f>
        <v>4458.090390251427</v>
      </c>
      <c r="C11" s="25">
        <f>IF('F-N° Seg Contrat'!C11=0,"  0",'G-Prima Tot x Tip V'!C11/'F-N° Seg Contrat'!C11*1000)</f>
        <v>7913.725490196079</v>
      </c>
      <c r="D11" s="25" t="str">
        <f>IF('F-N° Seg Contrat'!D11=0,"  0",'G-Prima Tot x Tip V'!D11/'F-N° Seg Contrat'!D11*1000)</f>
        <v>  0</v>
      </c>
      <c r="E11" s="25" t="str">
        <f>IF('F-N° Seg Contrat'!E11=0,"  0",'G-Prima Tot x Tip V'!E11/'F-N° Seg Contrat'!E11*1000)</f>
        <v>  0</v>
      </c>
      <c r="F11" s="25">
        <f>IF('F-N° Seg Contrat'!F11=0,"  0",'G-Prima Tot x Tip V'!F11/'F-N° Seg Contrat'!F11*1000)</f>
        <v>36879.61859356377</v>
      </c>
      <c r="G11" s="25" t="str">
        <f>IF('F-N° Seg Contrat'!G11=0,"  0",'G-Prima Tot x Tip V'!G11/'F-N° Seg Contrat'!G11*1000)</f>
        <v>  0</v>
      </c>
      <c r="H11" s="25">
        <f>IF('F-N° Seg Contrat'!H11=0,"  0",'G-Prima Tot x Tip V'!H11/'F-N° Seg Contrat'!H11*1000)</f>
        <v>4700.5649717514125</v>
      </c>
      <c r="I11" s="25">
        <f>IF('F-N° Seg Contrat'!I11=0,"  0",'G-Prima Tot x Tip V'!I11/'F-N° Seg Contrat'!I11*1000)</f>
        <v>4781.840689981373</v>
      </c>
    </row>
    <row r="12" spans="1:9" ht="14.25">
      <c r="A12" s="52" t="str">
        <f>'F-N° Seg Contrat'!A12</f>
        <v>Bupa</v>
      </c>
      <c r="B12" s="25" t="str">
        <f>IF('F-N° Seg Contrat'!B12=0,"  0",'G-Prima Tot x Tip V'!B12/'F-N° Seg Contrat'!B12*1000)</f>
        <v>  0</v>
      </c>
      <c r="C12" s="25" t="str">
        <f>IF('F-N° Seg Contrat'!C12=0,"  0",'G-Prima Tot x Tip V'!C12/'F-N° Seg Contrat'!C12*1000)</f>
        <v>  0</v>
      </c>
      <c r="D12" s="25" t="str">
        <f>IF('F-N° Seg Contrat'!D12=0,"  0",'G-Prima Tot x Tip V'!D12/'F-N° Seg Contrat'!D12*1000)</f>
        <v>  0</v>
      </c>
      <c r="E12" s="25" t="str">
        <f>IF('F-N° Seg Contrat'!E12=0,"  0",'G-Prima Tot x Tip V'!E12/'F-N° Seg Contrat'!E12*1000)</f>
        <v>  0</v>
      </c>
      <c r="F12" s="25" t="str">
        <f>IF('F-N° Seg Contrat'!F12=0,"  0",'G-Prima Tot x Tip V'!F12/'F-N° Seg Contrat'!F12*1000)</f>
        <v>  0</v>
      </c>
      <c r="G12" s="25" t="str">
        <f>IF('F-N° Seg Contrat'!G12=0,"  0",'G-Prima Tot x Tip V'!G12/'F-N° Seg Contrat'!G12*1000)</f>
        <v>  0</v>
      </c>
      <c r="H12" s="25" t="str">
        <f>IF('F-N° Seg Contrat'!H12=0,"  0",'G-Prima Tot x Tip V'!H12/'F-N° Seg Contrat'!H12*1000)</f>
        <v>  0</v>
      </c>
      <c r="I12" s="25" t="str">
        <f>IF('F-N° Seg Contrat'!I12=0,"  0",'G-Prima Tot x Tip V'!I12/'F-N° Seg Contrat'!I12*1000)</f>
        <v>  0</v>
      </c>
    </row>
    <row r="13" spans="1:9" ht="14.25">
      <c r="A13" s="52" t="str">
        <f>'F-N° Seg Contrat'!A13</f>
        <v>Chilena Consolidada</v>
      </c>
      <c r="B13" s="25">
        <f>IF('F-N° Seg Contrat'!B13=0,"  0",'G-Prima Tot x Tip V'!B13/'F-N° Seg Contrat'!B13*1000)</f>
        <v>6137.9703534777655</v>
      </c>
      <c r="C13" s="25">
        <f>IF('F-N° Seg Contrat'!C13=0,"  0",'G-Prima Tot x Tip V'!C13/'F-N° Seg Contrat'!C13*1000)</f>
        <v>8697.106690777577</v>
      </c>
      <c r="D13" s="25" t="str">
        <f>IF('F-N° Seg Contrat'!D13=0,"  0",'G-Prima Tot x Tip V'!D13/'F-N° Seg Contrat'!D13*1000)</f>
        <v>  0</v>
      </c>
      <c r="E13" s="25" t="str">
        <f>IF('F-N° Seg Contrat'!E13=0,"  0",'G-Prima Tot x Tip V'!E13/'F-N° Seg Contrat'!E13*1000)</f>
        <v>  0</v>
      </c>
      <c r="F13" s="25">
        <f>IF('F-N° Seg Contrat'!F13=0,"  0",'G-Prima Tot x Tip V'!F13/'F-N° Seg Contrat'!F13*1000)</f>
        <v>50875</v>
      </c>
      <c r="G13" s="25" t="str">
        <f>IF('F-N° Seg Contrat'!G13=0,"  0",'G-Prima Tot x Tip V'!G13/'F-N° Seg Contrat'!G13*1000)</f>
        <v>  0</v>
      </c>
      <c r="H13" s="25">
        <f>IF('F-N° Seg Contrat'!H13=0,"  0",'G-Prima Tot x Tip V'!H13/'F-N° Seg Contrat'!H13*1000)</f>
        <v>10897.435897435898</v>
      </c>
      <c r="I13" s="25">
        <f>IF('F-N° Seg Contrat'!I13=0,"  0",'G-Prima Tot x Tip V'!I13/'F-N° Seg Contrat'!I13*1000)</f>
        <v>6747.20115565186</v>
      </c>
    </row>
    <row r="14" spans="1:9" ht="14.25">
      <c r="A14" s="52" t="str">
        <f>'F-N° Seg Contrat'!A14</f>
        <v>Chubb</v>
      </c>
      <c r="B14" s="25" t="str">
        <f>IF('F-N° Seg Contrat'!B14=0,"  0",'G-Prima Tot x Tip V'!B14/'F-N° Seg Contrat'!B14*1000)</f>
        <v>  0</v>
      </c>
      <c r="C14" s="25" t="str">
        <f>IF('F-N° Seg Contrat'!C14=0,"  0",'G-Prima Tot x Tip V'!C14/'F-N° Seg Contrat'!C14*1000)</f>
        <v>  0</v>
      </c>
      <c r="D14" s="25" t="str">
        <f>IF('F-N° Seg Contrat'!D14=0,"  0",'G-Prima Tot x Tip V'!D14/'F-N° Seg Contrat'!D14*1000)</f>
        <v>  0</v>
      </c>
      <c r="E14" s="25">
        <f>IF('F-N° Seg Contrat'!E14=0,"  0",'G-Prima Tot x Tip V'!E14/'F-N° Seg Contrat'!E14*1000)</f>
        <v>349911.63344242785</v>
      </c>
      <c r="F14" s="25" t="str">
        <f>IF('F-N° Seg Contrat'!F14=0,"  0",'G-Prima Tot x Tip V'!F14/'F-N° Seg Contrat'!F14*1000)</f>
        <v>  0</v>
      </c>
      <c r="G14" s="25" t="str">
        <f>IF('F-N° Seg Contrat'!G14=0,"  0",'G-Prima Tot x Tip V'!G14/'F-N° Seg Contrat'!G14*1000)</f>
        <v>  0</v>
      </c>
      <c r="H14" s="25" t="str">
        <f>IF('F-N° Seg Contrat'!H14=0,"  0",'G-Prima Tot x Tip V'!H14/'F-N° Seg Contrat'!H14*1000)</f>
        <v>  0</v>
      </c>
      <c r="I14" s="25">
        <f>IF('F-N° Seg Contrat'!I14=0,"  0",'G-Prima Tot x Tip V'!I14/'F-N° Seg Contrat'!I14*1000)</f>
        <v>349911.63344242785</v>
      </c>
    </row>
    <row r="15" spans="1:9" ht="14.25">
      <c r="A15" s="52" t="str">
        <f>'F-N° Seg Contrat'!A15</f>
        <v>Consorcio Nacional</v>
      </c>
      <c r="B15" s="25">
        <f>IF('F-N° Seg Contrat'!B15=0,"  0",'G-Prima Tot x Tip V'!B15/'F-N° Seg Contrat'!B15*1000)</f>
        <v>5880.689874407739</v>
      </c>
      <c r="C15" s="25">
        <f>IF('F-N° Seg Contrat'!C15=0,"  0",'G-Prima Tot x Tip V'!C15/'F-N° Seg Contrat'!C15*1000)</f>
        <v>8610.462111030705</v>
      </c>
      <c r="D15" s="25">
        <f>IF('F-N° Seg Contrat'!D15=0,"  0",'G-Prima Tot x Tip V'!D15/'F-N° Seg Contrat'!D15*1000)</f>
        <v>21233.219567690558</v>
      </c>
      <c r="E15" s="25">
        <f>IF('F-N° Seg Contrat'!E15=0,"  0",'G-Prima Tot x Tip V'!E15/'F-N° Seg Contrat'!E15*1000)</f>
        <v>21778.7610619469</v>
      </c>
      <c r="F15" s="25">
        <f>IF('F-N° Seg Contrat'!F15=0,"  0",'G-Prima Tot x Tip V'!F15/'F-N° Seg Contrat'!F15*1000)</f>
        <v>35459.31516936672</v>
      </c>
      <c r="G15" s="25">
        <f>IF('F-N° Seg Contrat'!G15=0,"  0",'G-Prima Tot x Tip V'!G15/'F-N° Seg Contrat'!G15*1000)</f>
        <v>21152.714687432403</v>
      </c>
      <c r="H15" s="25">
        <f>IF('F-N° Seg Contrat'!H15=0,"  0",'G-Prima Tot x Tip V'!H15/'F-N° Seg Contrat'!H15*1000)</f>
        <v>5991.880341880342</v>
      </c>
      <c r="I15" s="25">
        <f>IF('F-N° Seg Contrat'!I15=0,"  0",'G-Prima Tot x Tip V'!I15/'F-N° Seg Contrat'!I15*1000)</f>
        <v>7381.993985977509</v>
      </c>
    </row>
    <row r="16" spans="1:9" ht="14.25">
      <c r="A16" s="52" t="str">
        <f>'F-N° Seg Contrat'!A16</f>
        <v>HDI</v>
      </c>
      <c r="B16" s="25" t="str">
        <f>IF('F-N° Seg Contrat'!B16=0,"  0",'G-Prima Tot x Tip V'!B16/'F-N° Seg Contrat'!B16*1000)</f>
        <v>  0</v>
      </c>
      <c r="C16" s="25" t="str">
        <f>IF('F-N° Seg Contrat'!C16=0,"  0",'G-Prima Tot x Tip V'!C16/'F-N° Seg Contrat'!C16*1000)</f>
        <v>  0</v>
      </c>
      <c r="D16" s="25" t="str">
        <f>IF('F-N° Seg Contrat'!D16=0,"  0",'G-Prima Tot x Tip V'!D16/'F-N° Seg Contrat'!D16*1000)</f>
        <v>  0</v>
      </c>
      <c r="E16" s="25" t="str">
        <f>IF('F-N° Seg Contrat'!E16=0,"  0",'G-Prima Tot x Tip V'!E16/'F-N° Seg Contrat'!E16*1000)</f>
        <v>  0</v>
      </c>
      <c r="F16" s="25" t="str">
        <f>IF('F-N° Seg Contrat'!F16=0,"  0",'G-Prima Tot x Tip V'!F16/'F-N° Seg Contrat'!F16*1000)</f>
        <v>  0</v>
      </c>
      <c r="G16" s="25" t="str">
        <f>IF('F-N° Seg Contrat'!G16=0,"  0",'G-Prima Tot x Tip V'!G16/'F-N° Seg Contrat'!G16*1000)</f>
        <v>  0</v>
      </c>
      <c r="H16" s="25" t="str">
        <f>IF('F-N° Seg Contrat'!H16=0,"  0",'G-Prima Tot x Tip V'!H16/'F-N° Seg Contrat'!H16*1000)</f>
        <v>  0</v>
      </c>
      <c r="I16" s="25" t="str">
        <f>IF('F-N° Seg Contrat'!I16=0,"  0",'G-Prima Tot x Tip V'!I16/'F-N° Seg Contrat'!I16*1000)</f>
        <v>  0</v>
      </c>
    </row>
    <row r="17" spans="1:9" ht="14.25">
      <c r="A17" s="52" t="str">
        <f>'F-N° Seg Contrat'!A17</f>
        <v>Liberty</v>
      </c>
      <c r="B17" s="25">
        <f>IF('F-N° Seg Contrat'!B17=0,"  0",'G-Prima Tot x Tip V'!B17/'F-N° Seg Contrat'!B17*1000)</f>
        <v>9201.840112695898</v>
      </c>
      <c r="C17" s="25">
        <f>IF('F-N° Seg Contrat'!C17=0,"  0",'G-Prima Tot x Tip V'!C17/'F-N° Seg Contrat'!C17*1000)</f>
        <v>11455.326240225611</v>
      </c>
      <c r="D17" s="25">
        <f>IF('F-N° Seg Contrat'!D17=0,"  0",'G-Prima Tot x Tip V'!D17/'F-N° Seg Contrat'!D17*1000)</f>
        <v>16254.375729288213</v>
      </c>
      <c r="E17" s="25">
        <f>IF('F-N° Seg Contrat'!E17=0,"  0",'G-Prima Tot x Tip V'!E17/'F-N° Seg Contrat'!E17*1000)</f>
        <v>44827.60612185966</v>
      </c>
      <c r="F17" s="25">
        <f>IF('F-N° Seg Contrat'!F17=0,"  0",'G-Prima Tot x Tip V'!F17/'F-N° Seg Contrat'!F17*1000)</f>
        <v>42239.33209647495</v>
      </c>
      <c r="G17" s="25">
        <f>IF('F-N° Seg Contrat'!G17=0,"  0",'G-Prima Tot x Tip V'!G17/'F-N° Seg Contrat'!G17*1000)</f>
        <v>20468.875270699904</v>
      </c>
      <c r="H17" s="25">
        <f>IF('F-N° Seg Contrat'!H17=0,"  0",'G-Prima Tot x Tip V'!H17/'F-N° Seg Contrat'!H17*1000)</f>
        <v>10780.645950574995</v>
      </c>
      <c r="I17" s="25">
        <f>IF('F-N° Seg Contrat'!I17=0,"  0",'G-Prima Tot x Tip V'!I17/'F-N° Seg Contrat'!I17*1000)</f>
        <v>14955.212195178116</v>
      </c>
    </row>
    <row r="18" spans="1:9" ht="14.25">
      <c r="A18" s="52" t="str">
        <f>'F-N° Seg Contrat'!A18</f>
        <v>Mapfre</v>
      </c>
      <c r="B18" s="25">
        <f>IF('F-N° Seg Contrat'!B18=0,"  0",'G-Prima Tot x Tip V'!B18/'F-N° Seg Contrat'!B18*1000)</f>
        <v>9520.611057225993</v>
      </c>
      <c r="C18" s="25">
        <f>IF('F-N° Seg Contrat'!C18=0,"  0",'G-Prima Tot x Tip V'!C18/'F-N° Seg Contrat'!C18*1000)</f>
        <v>8640.276301806589</v>
      </c>
      <c r="D18" s="25">
        <f>IF('F-N° Seg Contrat'!D18=0,"  0",'G-Prima Tot x Tip V'!D18/'F-N° Seg Contrat'!D18*1000)</f>
        <v>18136.627906976744</v>
      </c>
      <c r="E18" s="25">
        <f>IF('F-N° Seg Contrat'!E18=0,"  0",'G-Prima Tot x Tip V'!E18/'F-N° Seg Contrat'!E18*1000)</f>
        <v>20598.484848484848</v>
      </c>
      <c r="F18" s="25" t="str">
        <f>IF('F-N° Seg Contrat'!F18=0,"  0",'G-Prima Tot x Tip V'!F18/'F-N° Seg Contrat'!F18*1000)</f>
        <v>  0</v>
      </c>
      <c r="G18" s="25">
        <f>IF('F-N° Seg Contrat'!G18=0,"  0",'G-Prima Tot x Tip V'!G18/'F-N° Seg Contrat'!G18*1000)</f>
        <v>27327.58620689655</v>
      </c>
      <c r="H18" s="25">
        <f>IF('F-N° Seg Contrat'!H18=0,"  0",'G-Prima Tot x Tip V'!H18/'F-N° Seg Contrat'!H18*1000)</f>
        <v>15689.82689115485</v>
      </c>
      <c r="I18" s="25">
        <f>IF('F-N° Seg Contrat'!I18=0,"  0",'G-Prima Tot x Tip V'!I18/'F-N° Seg Contrat'!I18*1000)</f>
        <v>11290.772170394515</v>
      </c>
    </row>
    <row r="19" spans="1:9" ht="14.25">
      <c r="A19" s="52" t="str">
        <f>'F-N° Seg Contrat'!A19</f>
        <v>Mutual de Seguros</v>
      </c>
      <c r="B19" s="25">
        <f>IF('F-N° Seg Contrat'!B19=0,"  0",'G-Prima Tot x Tip V'!B19/'F-N° Seg Contrat'!B19*1000)</f>
        <v>10223.769612884873</v>
      </c>
      <c r="C19" s="25">
        <f>IF('F-N° Seg Contrat'!C19=0,"  0",'G-Prima Tot x Tip V'!C19/'F-N° Seg Contrat'!C19*1000)</f>
        <v>12215.840218968338</v>
      </c>
      <c r="D19" s="25" t="str">
        <f>IF('F-N° Seg Contrat'!D19=0,"  0",'G-Prima Tot x Tip V'!D19/'F-N° Seg Contrat'!D19*1000)</f>
        <v>  0</v>
      </c>
      <c r="E19" s="25" t="str">
        <f>IF('F-N° Seg Contrat'!E19=0,"  0",'G-Prima Tot x Tip V'!E19/'F-N° Seg Contrat'!E19*1000)</f>
        <v>  0</v>
      </c>
      <c r="F19" s="25">
        <f>IF('F-N° Seg Contrat'!F19=0,"  0",'G-Prima Tot x Tip V'!F19/'F-N° Seg Contrat'!F19*1000)</f>
        <v>46107.58210568996</v>
      </c>
      <c r="G19" s="25" t="str">
        <f>IF('F-N° Seg Contrat'!G19=0,"  0",'G-Prima Tot x Tip V'!G19/'F-N° Seg Contrat'!G19*1000)</f>
        <v>  0</v>
      </c>
      <c r="H19" s="25">
        <f>IF('F-N° Seg Contrat'!H19=0,"  0",'G-Prima Tot x Tip V'!H19/'F-N° Seg Contrat'!H19*1000)</f>
        <v>12816.585877112537</v>
      </c>
      <c r="I19" s="25">
        <f>IF('F-N° Seg Contrat'!I19=0,"  0",'G-Prima Tot x Tip V'!I19/'F-N° Seg Contrat'!I19*1000)</f>
        <v>11629.377751687702</v>
      </c>
    </row>
    <row r="20" spans="1:9" ht="14.25">
      <c r="A20" s="52" t="str">
        <f>'F-N° Seg Contrat'!A20</f>
        <v>Porvenir</v>
      </c>
      <c r="B20" s="25">
        <f>IF('F-N° Seg Contrat'!B20=0,"  0",'G-Prima Tot x Tip V'!B20/'F-N° Seg Contrat'!B20*1000)</f>
        <v>8551.371920688965</v>
      </c>
      <c r="C20" s="25">
        <f>IF('F-N° Seg Contrat'!C20=0,"  0",'G-Prima Tot x Tip V'!C20/'F-N° Seg Contrat'!C20*1000)</f>
        <v>7954.132712456345</v>
      </c>
      <c r="D20" s="25">
        <f>IF('F-N° Seg Contrat'!D20=0,"  0",'G-Prima Tot x Tip V'!D20/'F-N° Seg Contrat'!D20*1000)</f>
        <v>12149.432955303535</v>
      </c>
      <c r="E20" s="25" t="str">
        <f>IF('F-N° Seg Contrat'!E20=0,"  0",'G-Prima Tot x Tip V'!E20/'F-N° Seg Contrat'!E20*1000)</f>
        <v>  0</v>
      </c>
      <c r="F20" s="25">
        <f>IF('F-N° Seg Contrat'!F20=0,"  0",'G-Prima Tot x Tip V'!F20/'F-N° Seg Contrat'!F20*1000)</f>
        <v>39151.16279069768</v>
      </c>
      <c r="G20" s="25" t="str">
        <f>IF('F-N° Seg Contrat'!G20=0,"  0",'G-Prima Tot x Tip V'!G20/'F-N° Seg Contrat'!G20*1000)</f>
        <v>  0</v>
      </c>
      <c r="H20" s="25">
        <f>IF('F-N° Seg Contrat'!H20=0,"  0",'G-Prima Tot x Tip V'!H20/'F-N° Seg Contrat'!H20*1000)</f>
        <v>13437.5</v>
      </c>
      <c r="I20" s="25">
        <f>IF('F-N° Seg Contrat'!I20=0,"  0",'G-Prima Tot x Tip V'!I20/'F-N° Seg Contrat'!I20*1000)</f>
        <v>8611.945618412343</v>
      </c>
    </row>
    <row r="21" spans="1:9" ht="14.25">
      <c r="A21" s="52" t="str">
        <f>'F-N° Seg Contrat'!A21</f>
        <v>Renta Nacional</v>
      </c>
      <c r="B21" s="25">
        <f>IF('F-N° Seg Contrat'!B21=0,"  0",'G-Prima Tot x Tip V'!B21/'F-N° Seg Contrat'!B21*1000)</f>
        <v>5468.0921052631575</v>
      </c>
      <c r="C21" s="25">
        <f>IF('F-N° Seg Contrat'!C21=0,"  0",'G-Prima Tot x Tip V'!C21/'F-N° Seg Contrat'!C21*1000)</f>
        <v>9030.527497194164</v>
      </c>
      <c r="D21" s="25" t="str">
        <f>IF('F-N° Seg Contrat'!D21=0,"  0",'G-Prima Tot x Tip V'!D21/'F-N° Seg Contrat'!D21*1000)</f>
        <v>  0</v>
      </c>
      <c r="E21" s="25">
        <f>IF('F-N° Seg Contrat'!E21=0,"  0",'G-Prima Tot x Tip V'!E21/'F-N° Seg Contrat'!E21*1000)</f>
        <v>47667.639334695064</v>
      </c>
      <c r="F21" s="25">
        <f>IF('F-N° Seg Contrat'!F21=0,"  0",'G-Prima Tot x Tip V'!F21/'F-N° Seg Contrat'!F21*1000)</f>
        <v>51362.595419847334</v>
      </c>
      <c r="G21" s="25" t="str">
        <f>IF('F-N° Seg Contrat'!G21=0,"  0",'G-Prima Tot x Tip V'!G21/'F-N° Seg Contrat'!G21*1000)</f>
        <v>  0</v>
      </c>
      <c r="H21" s="25">
        <f>IF('F-N° Seg Contrat'!H21=0,"  0",'G-Prima Tot x Tip V'!H21/'F-N° Seg Contrat'!H21*1000)</f>
        <v>5116.822429906542</v>
      </c>
      <c r="I21" s="25">
        <f>IF('F-N° Seg Contrat'!I21=0,"  0",'G-Prima Tot x Tip V'!I21/'F-N° Seg Contrat'!I21*1000)</f>
        <v>13140.009985853376</v>
      </c>
    </row>
    <row r="22" spans="1:9" ht="14.25">
      <c r="A22" s="52" t="str">
        <f>'F-N° Seg Contrat'!A22</f>
        <v>Suramericana</v>
      </c>
      <c r="B22" s="25">
        <f>IF('F-N° Seg Contrat'!B22=0,"  0",'G-Prima Tot x Tip V'!B22/'F-N° Seg Contrat'!B22*1000)</f>
        <v>5134.911869001325</v>
      </c>
      <c r="C22" s="25">
        <f>IF('F-N° Seg Contrat'!C22=0,"  0",'G-Prima Tot x Tip V'!C22/'F-N° Seg Contrat'!C22*1000)</f>
        <v>8023.452787204476</v>
      </c>
      <c r="D22" s="25">
        <f>IF('F-N° Seg Contrat'!D22=0,"  0",'G-Prima Tot x Tip V'!D22/'F-N° Seg Contrat'!D22*1000)</f>
        <v>19085.868242656004</v>
      </c>
      <c r="E22" s="25">
        <f>IF('F-N° Seg Contrat'!E22=0,"  0",'G-Prima Tot x Tip V'!E22/'F-N° Seg Contrat'!E22*1000)</f>
        <v>18197.483307652798</v>
      </c>
      <c r="F22" s="25">
        <f>IF('F-N° Seg Contrat'!F22=0,"  0",'G-Prima Tot x Tip V'!F22/'F-N° Seg Contrat'!F22*1000)</f>
        <v>35976.53802063432</v>
      </c>
      <c r="G22" s="25">
        <f>IF('F-N° Seg Contrat'!G22=0,"  0",'G-Prima Tot x Tip V'!G22/'F-N° Seg Contrat'!G22*1000)</f>
        <v>21278.782894736843</v>
      </c>
      <c r="H22" s="25">
        <f>IF('F-N° Seg Contrat'!H22=0,"  0",'G-Prima Tot x Tip V'!H22/'F-N° Seg Contrat'!H22*1000)</f>
        <v>9311.795095685076</v>
      </c>
      <c r="I22" s="25">
        <f>IF('F-N° Seg Contrat'!I22=0,"  0",'G-Prima Tot x Tip V'!I22/'F-N° Seg Contrat'!I22*1000)</f>
        <v>6075.061512704903</v>
      </c>
    </row>
    <row r="23" spans="1:10" ht="14.25">
      <c r="A23" s="60" t="str">
        <f>'F-N° Seg Contrat'!A23</f>
        <v>Zenit</v>
      </c>
      <c r="B23" s="108">
        <f>IF('F-N° Seg Contrat'!B23=0,"  0",'G-Prima Tot x Tip V'!B23/'F-N° Seg Contrat'!B23*1000)</f>
        <v>4959.628328738753</v>
      </c>
      <c r="C23" s="108">
        <f>IF('F-N° Seg Contrat'!C23=0,"  0",'G-Prima Tot x Tip V'!C23/'F-N° Seg Contrat'!C23*1000)</f>
        <v>8021.343173431735</v>
      </c>
      <c r="D23" s="108" t="str">
        <f>IF('F-N° Seg Contrat'!D23=0,"  0",'G-Prima Tot x Tip V'!D23/'F-N° Seg Contrat'!D23*1000)</f>
        <v>  0</v>
      </c>
      <c r="E23" s="108">
        <f>IF('F-N° Seg Contrat'!E23=0,"  0",'G-Prima Tot x Tip V'!E23/'F-N° Seg Contrat'!E23*1000)</f>
        <v>13940.62832800852</v>
      </c>
      <c r="F23" s="108">
        <f>IF('F-N° Seg Contrat'!F23=0,"  0",'G-Prima Tot x Tip V'!F23/'F-N° Seg Contrat'!F23*1000)</f>
        <v>32990.74391498115</v>
      </c>
      <c r="G23" s="108" t="str">
        <f>IF('F-N° Seg Contrat'!G23=0,"  0",'G-Prima Tot x Tip V'!G23/'F-N° Seg Contrat'!G23*1000)</f>
        <v>  0</v>
      </c>
      <c r="H23" s="108">
        <f>IF('F-N° Seg Contrat'!H23=0,"  0",'G-Prima Tot x Tip V'!H23/'F-N° Seg Contrat'!H23*1000)</f>
        <v>3714.92295214923</v>
      </c>
      <c r="I23" s="108">
        <f>IF('F-N° Seg Contrat'!I23=0,"  0",'G-Prima Tot x Tip V'!I23/'F-N° Seg Contrat'!I23*1000)</f>
        <v>6410.58892661855</v>
      </c>
      <c r="J23" s="107"/>
    </row>
    <row r="24" spans="1:10" ht="6" customHeight="1">
      <c r="A24" s="52"/>
      <c r="B24" s="25"/>
      <c r="C24" s="25"/>
      <c r="D24" s="25"/>
      <c r="E24" s="25"/>
      <c r="F24" s="25"/>
      <c r="G24" s="25"/>
      <c r="H24" s="25"/>
      <c r="I24" s="25"/>
      <c r="J24" s="107"/>
    </row>
    <row r="25" spans="1:9" ht="12.75" customHeight="1">
      <c r="A25" s="20" t="s">
        <v>14</v>
      </c>
      <c r="B25" s="25">
        <f>IF('F-N° Seg Contrat'!B25=0,"  0",'G-Prima Tot x Tip V'!B25/'F-N° Seg Contrat'!B25*1000)</f>
        <v>5909.229389875891</v>
      </c>
      <c r="C25" s="25">
        <f>IF('F-N° Seg Contrat'!C25=0,"  0",'G-Prima Tot x Tip V'!C25/'F-N° Seg Contrat'!C25*1000)</f>
        <v>8722.626664531737</v>
      </c>
      <c r="D25" s="25">
        <f>IF('F-N° Seg Contrat'!D25=0,"  0",'G-Prima Tot x Tip V'!D25/'F-N° Seg Contrat'!D25*1000)</f>
        <v>23613.880268942332</v>
      </c>
      <c r="E25" s="25">
        <f>IF('F-N° Seg Contrat'!E25=0,"  0",'G-Prima Tot x Tip V'!E25/'F-N° Seg Contrat'!E25*1000)</f>
        <v>55608.32649100545</v>
      </c>
      <c r="F25" s="25">
        <f>IF('F-N° Seg Contrat'!F25=0,"  0",'G-Prima Tot x Tip V'!F25/'F-N° Seg Contrat'!F25*1000)</f>
        <v>37178.56101795875</v>
      </c>
      <c r="G25" s="25">
        <f>IF('F-N° Seg Contrat'!G25=0,"  0",'G-Prima Tot x Tip V'!G25/'F-N° Seg Contrat'!G25*1000)</f>
        <v>21560.03255401006</v>
      </c>
      <c r="H25" s="25">
        <f>IF('F-N° Seg Contrat'!H25=0,"  0",'G-Prima Tot x Tip V'!H25/'F-N° Seg Contrat'!H25*1000)</f>
        <v>9510.775672489928</v>
      </c>
      <c r="I25" s="25">
        <f>IF('F-N° Seg Contrat'!I25=0,"  0",'G-Prima Tot x Tip V'!I25/'F-N° Seg Contrat'!I25*1000)</f>
        <v>8111.741794969822</v>
      </c>
    </row>
    <row r="26" spans="1:9" s="45" customFormat="1" ht="6" customHeight="1">
      <c r="A26" s="105"/>
      <c r="B26" s="113"/>
      <c r="C26" s="113"/>
      <c r="D26" s="113"/>
      <c r="E26" s="113"/>
      <c r="F26" s="113"/>
      <c r="G26" s="113"/>
      <c r="H26" s="113"/>
      <c r="I26" s="113"/>
    </row>
    <row r="27" spans="1:9" ht="14.25">
      <c r="A27" s="18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18"/>
      <c r="B28" s="20"/>
      <c r="C28" s="20"/>
      <c r="D28" s="20"/>
      <c r="E28" s="20"/>
      <c r="F28" s="20"/>
      <c r="G28" s="20"/>
      <c r="H28" s="20"/>
      <c r="I28" s="20"/>
    </row>
    <row r="29" spans="1:9" ht="14.25">
      <c r="A29" s="18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18"/>
      <c r="B30" s="20"/>
      <c r="C30" s="20"/>
      <c r="D30" s="20"/>
      <c r="E30" s="20"/>
      <c r="F30" s="20"/>
      <c r="G30" s="20"/>
      <c r="H30" s="20"/>
      <c r="I30" s="20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Mario Valenzuela Cifuentes</cp:lastModifiedBy>
  <cp:lastPrinted>2014-05-05T15:08:12Z</cp:lastPrinted>
  <dcterms:created xsi:type="dcterms:W3CDTF">1998-11-26T15:05:36Z</dcterms:created>
  <dcterms:modified xsi:type="dcterms:W3CDTF">2021-09-14T20:27:33Z</dcterms:modified>
  <cp:category/>
  <cp:version/>
  <cp:contentType/>
  <cp:contentStatus/>
</cp:coreProperties>
</file>