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'MODALIDADES'!$A$1:$J$1232</definedName>
    <definedName name="_xlnm.Print_Area" localSheetId="2">'N° CONTRATOS Y SALDO AC.'!$A$1:$K$1233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<sst xmlns="http://schemas.openxmlformats.org/spreadsheetml/2006/main" count="770" uniqueCount="174">
  <si>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</si>
  <si>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</si>
  <si>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</si>
  <si>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</si>
  <si>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</si>
  <si>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</si>
  <si>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</si>
  <si>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</si>
  <si>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</si>
  <si>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</si>
  <si>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</si>
  <si>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</si>
  <si>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</si>
  <si>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</si>
  <si>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</si>
  <si>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</si>
  <si>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</si>
  <si>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</si>
  <si>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</si>
  <si>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</si>
  <si>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</si>
  <si>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</si>
  <si>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</si>
  <si>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</si>
  <si>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</si>
  <si>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</si>
  <si>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</si>
  <si>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</si>
  <si>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</si>
  <si>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</si>
  <si>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</si>
  <si>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</si>
  <si>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</si>
  <si>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</si>
  <si>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</si>
  <si>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</si>
  <si>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</si>
  <si>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</si>
  <si>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</si>
  <si>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</si>
  <si>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</si>
  <si>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</si>
  <si>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</si>
  <si>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</si>
  <si>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</si>
  <si>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</si>
  <si>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</si>
  <si>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</si>
  <si>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</si>
  <si>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</si>
  <si>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</si>
  <si>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</si>
  <si>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</si>
  <si>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</si>
  <si>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</si>
  <si>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</si>
  <si>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</si>
  <si>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</si>
  <si>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</si>
  <si>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</si>
  <si>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</si>
  <si>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</si>
  <si>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</si>
  <si>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</si>
  <si>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</si>
  <si>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</si>
  <si>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</si>
  <si>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</si>
  <si>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</si>
  <si>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</si>
  <si>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</si>
  <si>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</si>
  <si>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</si>
  <si>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</si>
  <si>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</si>
  <si>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</si>
  <si>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</si>
  <si>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</si>
  <si>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</si>
  <si>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</si>
  <si>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</si>
  <si>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</si>
  <si>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</si>
  <si>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</si>
  <si>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</si>
  <si>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</si>
  <si>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</si>
  <si>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</si>
  <si>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</si>
  <si>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</si>
  <si>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</si>
  <si>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</si>
  <si>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</si>
  <si>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</si>
  <si>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</si>
  <si>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</si>
  <si>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</si>
  <si>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</si>
  <si>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</si>
  <si>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</si>
  <si>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</si>
  <si>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</si>
  <si>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</si>
  <si>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</si>
  <si>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</si>
  <si>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</si>
  <si>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</si>
  <si>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</si>
  <si>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</si>
  <si>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</si>
  <si>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</si>
  <si>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</si>
  <si>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</si>
  <si>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</si>
  <si>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</si>
  <si>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</si>
  <si>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</si>
  <si>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</si>
  <si>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</si>
  <si>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</si>
  <si>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</si>
  <si>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</si>
  <si>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</si>
  <si>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</si>
  <si>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</si>
  <si>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</si>
  <si>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</si>
  <si>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</si>
  <si>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</si>
  <si>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</si>
  <si>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</si>
  <si>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</si>
  <si>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</si>
  <si>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</si>
  <si>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</si>
  <si>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</si>
  <si>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</si>
  <si>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</si>
  <si>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</si>
  <si>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</si>
  <si>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</si>
  <si>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</si>
  <si>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</si>
  <si>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</si>
  <si>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</si>
  <si>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</si>
  <si>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</si>
  <si>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</si>
  <si>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</si>
  <si>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</si>
  <si>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</si>
  <si>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</si>
  <si>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</si>
  <si>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</si>
  <si>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</si>
  <si>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</si>
  <si>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</si>
  <si>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1.2 Evolución del APV en la banca a Septiembre 2020</t>
  </si>
  <si>
    <t>Antecedentes a Diciembre 2020</t>
  </si>
  <si>
    <t>1.1 Antecedentes del APV en la banca a Diciembre 2020</t>
  </si>
  <si>
    <t>1.2 Evolución del APV en la banca a Diciembre 2020</t>
  </si>
  <si>
    <t>1.3 Modalidades de ahorro previsional en la banca a Diciembre 2020</t>
  </si>
  <si>
    <t>1.4 Saldos promedio por instrumento en la banca a Diciembre 2020</t>
  </si>
  <si>
    <t>1.5 Representación de cada género en el número de cuentas de APV en la banca a Diciembre 2020</t>
  </si>
  <si>
    <t>1.6 Participación de la banca en cuentas de APV a Diciembre 2020</t>
  </si>
  <si>
    <t>Cierre estadístico : 08-02-2021</t>
  </si>
  <si>
    <t>1.3 Modalidades de ahorro previsional en la banca a Diciembre 2020 *</t>
  </si>
  <si>
    <t>* La información corresponde al promedio entre Octubre y Diciembre 2020</t>
  </si>
  <si>
    <t>1.4 Saldos promedio por instrumento en la banca a Diciembre 2020*</t>
  </si>
  <si>
    <t>1.6 Participación de la banca en cuentas de APV - Diciembre 2020</t>
  </si>
  <si>
    <t>TOTAL OCTUBRE</t>
  </si>
  <si>
    <t>TOTAL NOVIEMBRE</t>
  </si>
  <si>
    <t>TOTAL DICIEMBRE</t>
  </si>
  <si>
    <t>A Diciembre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</si>
</sst>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5"/>
      <color indexed="8"/>
      <name val="Arial"/>
      <family val="2"/>
    </font>
    <font>
      <sz val="4.5"/>
      <color indexed="8"/>
      <name val="Verdana"/>
      <family val="2"/>
    </font>
    <font>
      <sz val="4.2"/>
      <color indexed="8"/>
      <name val="Arial"/>
      <family val="2"/>
    </font>
    <font>
      <b/>
      <sz val="4.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4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2"/>
          <c:w val="0.9717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MODALIDADES!$C$1690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MODALIDADES!$D$1689:$E$1689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MODALIDADES!$D$1690:$E$1690</c:f>
              <c:numCache>
                <c:ptCount val="2"/>
                <c:pt idx="0">
                  <c:v>0.05643994211287988</c:v>
                </c:pt>
                <c:pt idx="1">
                  <c:v>0.0653584691360373</c:v>
                </c:pt>
              </c:numCache>
            </c:numRef>
          </c:val>
        </c:ser>
        <c:ser>
          <c:idx val="1"/>
          <c:order val="1"/>
          <c:tx>
            <c:strRef>
              <c:f>MODALIDADES!$C$1691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MODALIDADES!$D$1689:$E$1689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MODALIDADES!$D$1691:$E$1691</c:f>
              <c:numCache>
                <c:ptCount val="2"/>
                <c:pt idx="0">
                  <c:v>0.9435600578871202</c:v>
                </c:pt>
                <c:pt idx="1">
                  <c:v>0.9346415308639627</c:v>
                </c:pt>
              </c:numCache>
            </c:numRef>
          </c:val>
        </c:ser>
        <c:overlap val="100"/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875"/>
          <c:w val="0.918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MODALIDADES!$M$1463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MODALIDADES!$L$1471:$L$1678</c:f>
              <c:strCache>
                <c:ptCount val="2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</c:strCache>
            </c:strRef>
          </c:cat>
          <c:val>
            <c:numRef>
              <c:f>MODALIDADES!$M$1471:$M$1678</c:f>
              <c:numCache>
                <c:ptCount val="208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</c:numCache>
            </c:numRef>
          </c:val>
          <c:smooth val="0"/>
        </c:ser>
        <c:marker val="1"/>
        <c:axId val="20885554"/>
        <c:axId val="53752259"/>
      </c:lineChart>
      <c:lineChart>
        <c:grouping val="standard"/>
        <c:varyColors val="0"/>
        <c:ser>
          <c:idx val="2"/>
          <c:order val="1"/>
          <c:tx>
            <c:strRef>
              <c:f>MODALIDADES!$N$1463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MODALIDADES!$L$1471:$L$1678</c:f>
              <c:strCache>
                <c:ptCount val="2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</c:strCache>
            </c:strRef>
          </c:cat>
          <c:val>
            <c:numRef>
              <c:f>MODALIDADES!$N$1471:$N$1678</c:f>
              <c:numCache>
                <c:ptCount val="208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</c:numCache>
            </c:numRef>
          </c:val>
          <c:smooth val="1"/>
        </c:ser>
        <c:marker val="1"/>
        <c:axId val="14008284"/>
        <c:axId val="58965693"/>
      </c:lineChart>
      <c:dateAx>
        <c:axId val="2088555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752259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53752259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0885554"/>
        <c:crossesAt val="1"/>
        <c:crossBetween val="between"/>
        <c:dispUnits/>
      </c:valAx>
      <c:dateAx>
        <c:axId val="14008284"/>
        <c:scaling>
          <c:orientation val="minMax"/>
        </c:scaling>
        <c:axPos val="b"/>
        <c:delete val="1"/>
        <c:majorTickMark val="out"/>
        <c:minorTickMark val="none"/>
        <c:tickLblPos val="nextTo"/>
        <c:crossAx val="5896569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8965693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400828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1"/>
          <c:w val="0.9437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MODALIDADES!$L$2146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MODALIDADES!$K$2147:$K$2148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MODALIDADES!$L$2147:$L$2148</c:f>
              <c:numCache>
                <c:ptCount val="2"/>
                <c:pt idx="0">
                  <c:v>2164.311987127916</c:v>
                </c:pt>
                <c:pt idx="1">
                  <c:v>616.010071942446</c:v>
                </c:pt>
              </c:numCache>
            </c:numRef>
          </c:val>
        </c:ser>
        <c:overlap val="100"/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025"/>
          <c:w val="0.936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MODALIDADES!$D$2160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MODALIDADES!$E$2159:$G$2159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MODALIDADES!$E$2160:$F$2160</c:f>
              <c:numCache>
                <c:ptCount val="2"/>
                <c:pt idx="0">
                  <c:v>0.8461538461538461</c:v>
                </c:pt>
                <c:pt idx="1">
                  <c:v>0.6226851851851852</c:v>
                </c:pt>
              </c:numCache>
            </c:numRef>
          </c:val>
        </c:ser>
        <c:ser>
          <c:idx val="1"/>
          <c:order val="1"/>
          <c:tx>
            <c:strRef>
              <c:f>MODALIDADES!$D$2161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MODALIDADES!$E$2159:$G$2159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MODALIDADES!$E$2161:$F$2161</c:f>
              <c:numCache>
                <c:ptCount val="2"/>
                <c:pt idx="0">
                  <c:v>0.15384615384615385</c:v>
                </c:pt>
                <c:pt idx="1">
                  <c:v>0.3773148148148148</c:v>
                </c:pt>
              </c:numCache>
            </c:numRef>
          </c:val>
        </c:ser>
        <c:overlap val="100"/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MODALIDADES!$E$2176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MODALIDADES!$D$2177:$D$2179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MODALIDADES!$E$2177:$E$2179</c:f>
              <c:numCache>
                <c:ptCount val="3"/>
                <c:pt idx="0">
                  <c:v>0.002851062416860874</c:v>
                </c:pt>
                <c:pt idx="1">
                  <c:v>0.36174562592218285</c:v>
                </c:pt>
                <c:pt idx="2">
                  <c:v>0.6354033116609563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MODALIDADES!$E$2166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MODALIDADES!$D$2167:$D$2169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MODALIDADES!$E$2167:$E$2169</c:f>
              <c:numCache>
                <c:ptCount val="3"/>
                <c:pt idx="0">
                  <c:v>0.08733624454148471</c:v>
                </c:pt>
                <c:pt idx="1">
                  <c:v>0.08951965065502183</c:v>
                </c:pt>
                <c:pt idx="2">
                  <c:v>0.8231441048034934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173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280">
        <v>412</v>
      </c>
      <c r="E11" s="280">
        <v>935.1988</v>
      </c>
      <c r="F11" s="188">
        <f>+E11/$E$14</f>
        <v>0.9703789172665828</v>
      </c>
      <c r="H11" s="12"/>
    </row>
    <row r="12" spans="1:8" ht="12.75">
      <c r="A12" s="12"/>
      <c r="B12" s="9" t="s">
        <v>64</v>
      </c>
      <c r="C12" s="139">
        <v>4</v>
      </c>
      <c r="D12" s="280">
        <v>46</v>
      </c>
      <c r="E12" s="280">
        <v>28.5472</v>
      </c>
      <c r="F12" s="188">
        <f>+E12/$E$14</f>
        <v>0.029621082733417313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458</v>
      </c>
      <c r="E14" s="193">
        <f>SUM(E11:E13)</f>
        <v>963.746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157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167</v>
      </c>
    </row>
    <row r="71" ht="12.75">
      <c r="B71" s="195" t="s">
        <v>168</v>
      </c>
    </row>
    <row r="90" ht="12.75">
      <c r="B90" s="198"/>
    </row>
    <row r="91" ht="12.75">
      <c r="B91" s="198" t="str">
        <f>B67</f>
        <v>* La información corresponde al promedio entre Octubre y Diciembre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169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+D261+D487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+D262+D488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+D263+D489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+D264+D490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+D265+D491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+D266+D492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+D267+D493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+D268+D494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+D269+D495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+D270+D496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+D271+D497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+D272+D498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+D273+D499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+D274+D500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+D275+D501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+D276+D502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+D277+D503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+D278+D504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+D279+D505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+D280+D506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+D281+D507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+D282+D508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+D283+D509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+D284+D510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+D285+D511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+D286+D512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+D287+D513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+D288+D514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+D289+D515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+D290+D516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9"/>
      <c r="C232" s="220"/>
      <c r="D232" s="220"/>
      <c r="E232" s="220"/>
      <c r="F232" s="220"/>
      <c r="G232" s="220"/>
      <c r="H232" s="220"/>
      <c r="I232" s="220"/>
      <c r="J232" s="220"/>
      <c r="K232" s="220"/>
      <c r="L232" s="221"/>
      <c r="M232" s="9"/>
      <c r="N232" s="9"/>
      <c r="O232" s="201"/>
    </row>
    <row r="233" spans="2:15" ht="12.75">
      <c r="B233" s="219"/>
      <c r="C233" s="220"/>
      <c r="D233" s="220"/>
      <c r="E233" s="220"/>
      <c r="F233" s="222"/>
      <c r="G233" s="222"/>
      <c r="H233" s="220"/>
      <c r="I233" s="220"/>
      <c r="J233" s="220"/>
      <c r="K233" s="220"/>
      <c r="L233" s="221"/>
      <c r="M233" s="9"/>
      <c r="N233" s="9"/>
      <c r="O233" s="201"/>
    </row>
    <row r="234" spans="4:11" s="30" customFormat="1" ht="12.75">
      <c r="D234" s="223"/>
      <c r="E234" s="223"/>
      <c r="F234" s="223"/>
      <c r="G234" s="223"/>
      <c r="H234" s="223"/>
      <c r="I234" s="223"/>
      <c r="J234" s="223"/>
      <c r="K234" s="223"/>
    </row>
    <row r="235" spans="3:14" s="209" customFormat="1" ht="12.75">
      <c r="C235" s="206"/>
      <c r="D235" s="206"/>
      <c r="E235" s="224"/>
      <c r="F235" s="206"/>
      <c r="G235" s="206"/>
      <c r="H235" s="206"/>
      <c r="I235" s="206"/>
      <c r="J235" s="206"/>
      <c r="K235" s="206"/>
      <c r="M235" s="225"/>
      <c r="N235" s="225"/>
    </row>
    <row r="236" spans="2:14" s="201" customFormat="1" ht="12.75">
      <c r="B236" s="210" t="s">
        <v>140</v>
      </c>
      <c r="C236" s="211"/>
      <c r="D236" s="211" t="s">
        <v>56</v>
      </c>
      <c r="E236" s="211"/>
      <c r="F236" s="211" t="s">
        <v>57</v>
      </c>
      <c r="G236" s="211"/>
      <c r="H236" s="211" t="s">
        <v>58</v>
      </c>
      <c r="I236" s="211"/>
      <c r="J236" s="211" t="s">
        <v>59</v>
      </c>
      <c r="K236" s="211"/>
      <c r="L236" s="211" t="s">
        <v>152</v>
      </c>
      <c r="M236" s="211"/>
      <c r="N236" s="9"/>
    </row>
    <row r="237" spans="2:13" s="209" customFormat="1" ht="12.75">
      <c r="B237" s="212"/>
      <c r="C237" s="207"/>
      <c r="D237" s="207" t="s">
        <v>28</v>
      </c>
      <c r="E237" s="208" t="s">
        <v>0</v>
      </c>
      <c r="F237" s="207" t="s">
        <v>28</v>
      </c>
      <c r="G237" s="207" t="s">
        <v>0</v>
      </c>
      <c r="H237" s="207" t="s">
        <v>28</v>
      </c>
      <c r="I237" s="207" t="s">
        <v>0</v>
      </c>
      <c r="J237" s="207" t="s">
        <v>28</v>
      </c>
      <c r="K237" s="207" t="s">
        <v>0</v>
      </c>
      <c r="L237" s="207" t="s">
        <v>28</v>
      </c>
      <c r="M237" s="207" t="s">
        <v>0</v>
      </c>
    </row>
    <row r="238" spans="2:14" s="201" customFormat="1" ht="12.75" hidden="1">
      <c r="B238" s="213">
        <v>37469</v>
      </c>
      <c r="C238" s="203"/>
      <c r="D238" s="203">
        <v>0</v>
      </c>
      <c r="E238" s="203">
        <v>0</v>
      </c>
      <c r="F238" s="203">
        <v>20</v>
      </c>
      <c r="G238" s="203">
        <v>7.968524000000001</v>
      </c>
      <c r="H238" s="203">
        <v>58</v>
      </c>
      <c r="I238" s="203">
        <v>81.85139</v>
      </c>
      <c r="J238" s="203">
        <v>1573</v>
      </c>
      <c r="K238" s="203">
        <v>382.67949000000004</v>
      </c>
      <c r="L238" s="203">
        <v>1573</v>
      </c>
      <c r="M238" s="203">
        <v>382.67949000000004</v>
      </c>
      <c r="N238" s="9"/>
    </row>
    <row r="239" spans="2:14" s="201" customFormat="1" ht="12.75" hidden="1">
      <c r="B239" s="213">
        <v>37500</v>
      </c>
      <c r="C239" s="214"/>
      <c r="D239" s="214">
        <v>0</v>
      </c>
      <c r="E239" s="214">
        <v>0</v>
      </c>
      <c r="F239" s="214">
        <v>22</v>
      </c>
      <c r="G239" s="214">
        <v>10.691711</v>
      </c>
      <c r="H239" s="214">
        <v>60</v>
      </c>
      <c r="I239" s="214">
        <v>93.359581</v>
      </c>
      <c r="J239" s="214">
        <v>1764</v>
      </c>
      <c r="K239" s="214">
        <v>479.05743</v>
      </c>
      <c r="L239" s="214">
        <v>1764</v>
      </c>
      <c r="M239" s="214">
        <v>479.05743</v>
      </c>
      <c r="N239" s="9"/>
    </row>
    <row r="240" spans="2:14" s="201" customFormat="1" ht="12.75" hidden="1">
      <c r="B240" s="213">
        <v>37530</v>
      </c>
      <c r="C240" s="214"/>
      <c r="D240" s="214">
        <v>0</v>
      </c>
      <c r="E240" s="214">
        <v>0</v>
      </c>
      <c r="F240" s="214">
        <v>22</v>
      </c>
      <c r="G240" s="214">
        <v>13.96466</v>
      </c>
      <c r="H240" s="214">
        <v>60</v>
      </c>
      <c r="I240" s="214">
        <v>111.105862</v>
      </c>
      <c r="J240" s="214">
        <v>1991</v>
      </c>
      <c r="K240" s="214">
        <v>537.105591</v>
      </c>
      <c r="L240" s="214">
        <v>1991</v>
      </c>
      <c r="M240" s="214">
        <v>537.105591</v>
      </c>
      <c r="N240" s="9"/>
    </row>
    <row r="241" spans="2:14" s="201" customFormat="1" ht="12.75" hidden="1">
      <c r="B241" s="213">
        <v>37561</v>
      </c>
      <c r="C241" s="214"/>
      <c r="D241" s="214">
        <v>0</v>
      </c>
      <c r="E241" s="214">
        <v>0</v>
      </c>
      <c r="F241" s="214">
        <v>23</v>
      </c>
      <c r="G241" s="214">
        <v>17.384025</v>
      </c>
      <c r="H241" s="214">
        <v>60</v>
      </c>
      <c r="I241" s="214">
        <v>120.067158</v>
      </c>
      <c r="J241" s="214">
        <v>2211</v>
      </c>
      <c r="K241" s="214">
        <v>589.843335</v>
      </c>
      <c r="L241" s="214">
        <v>2211</v>
      </c>
      <c r="M241" s="214">
        <v>589.843335</v>
      </c>
      <c r="N241" s="9"/>
    </row>
    <row r="242" spans="2:14" s="201" customFormat="1" ht="12.75" hidden="1">
      <c r="B242" s="213">
        <v>37591</v>
      </c>
      <c r="C242" s="214"/>
      <c r="D242" s="214">
        <v>0</v>
      </c>
      <c r="E242" s="214">
        <v>0</v>
      </c>
      <c r="F242" s="214">
        <v>22</v>
      </c>
      <c r="G242" s="214">
        <v>20.293157</v>
      </c>
      <c r="H242" s="214">
        <v>61</v>
      </c>
      <c r="I242" s="214">
        <v>149.384526</v>
      </c>
      <c r="J242" s="214">
        <v>2395</v>
      </c>
      <c r="K242" s="214">
        <v>667.311311</v>
      </c>
      <c r="L242" s="214">
        <v>2395</v>
      </c>
      <c r="M242" s="214">
        <v>667.311311</v>
      </c>
      <c r="N242" s="9"/>
    </row>
    <row r="243" spans="2:14" s="201" customFormat="1" ht="12.75" hidden="1">
      <c r="B243" s="213">
        <v>37622</v>
      </c>
      <c r="C243" s="214"/>
      <c r="D243" s="214">
        <v>0</v>
      </c>
      <c r="E243" s="214">
        <v>0</v>
      </c>
      <c r="F243" s="214">
        <v>22</v>
      </c>
      <c r="G243" s="214">
        <v>23.848731000000004</v>
      </c>
      <c r="H243" s="214">
        <v>60</v>
      </c>
      <c r="I243" s="214">
        <v>161.755005</v>
      </c>
      <c r="J243" s="214">
        <v>2456</v>
      </c>
      <c r="K243" s="214">
        <v>726.108673</v>
      </c>
      <c r="L243" s="214">
        <v>2456</v>
      </c>
      <c r="M243" s="214">
        <v>726.108673</v>
      </c>
      <c r="N243" s="9"/>
    </row>
    <row r="244" spans="2:14" s="201" customFormat="1" ht="12.75" hidden="1">
      <c r="B244" s="213">
        <v>37653</v>
      </c>
      <c r="C244" s="214"/>
      <c r="D244" s="214">
        <v>0</v>
      </c>
      <c r="E244" s="214">
        <v>0</v>
      </c>
      <c r="F244" s="214">
        <v>23</v>
      </c>
      <c r="G244" s="214">
        <v>27.081618</v>
      </c>
      <c r="H244" s="214">
        <v>60</v>
      </c>
      <c r="I244" s="214">
        <v>168.203083</v>
      </c>
      <c r="J244" s="214">
        <v>2538</v>
      </c>
      <c r="K244" s="214">
        <v>781.823485</v>
      </c>
      <c r="L244" s="214">
        <v>2538</v>
      </c>
      <c r="M244" s="214">
        <v>781.823485</v>
      </c>
      <c r="N244" s="9"/>
    </row>
    <row r="245" spans="2:14" s="201" customFormat="1" ht="12.75" hidden="1">
      <c r="B245" s="213">
        <v>37681</v>
      </c>
      <c r="C245" s="214"/>
      <c r="D245" s="214">
        <v>0</v>
      </c>
      <c r="E245" s="214">
        <v>0</v>
      </c>
      <c r="F245" s="214">
        <v>23</v>
      </c>
      <c r="G245" s="214">
        <v>31.029508000000003</v>
      </c>
      <c r="H245" s="214">
        <v>60</v>
      </c>
      <c r="I245" s="214">
        <v>179.83348900000004</v>
      </c>
      <c r="J245" s="214">
        <v>2700</v>
      </c>
      <c r="K245" s="214">
        <v>840.563909</v>
      </c>
      <c r="L245" s="214">
        <v>2700</v>
      </c>
      <c r="M245" s="214">
        <v>840.563909</v>
      </c>
      <c r="N245" s="9"/>
    </row>
    <row r="246" spans="2:14" s="201" customFormat="1" ht="12.75" hidden="1">
      <c r="B246" s="213">
        <v>37712</v>
      </c>
      <c r="C246" s="214"/>
      <c r="D246" s="214">
        <v>0</v>
      </c>
      <c r="E246" s="214">
        <v>0</v>
      </c>
      <c r="F246" s="214">
        <v>24</v>
      </c>
      <c r="G246" s="214">
        <v>35.503341</v>
      </c>
      <c r="H246" s="214">
        <v>60</v>
      </c>
      <c r="I246" s="214">
        <v>182.827523</v>
      </c>
      <c r="J246" s="214">
        <v>2862</v>
      </c>
      <c r="K246" s="214">
        <v>965.63017</v>
      </c>
      <c r="L246" s="214">
        <v>2862</v>
      </c>
      <c r="M246" s="214">
        <v>965.63017</v>
      </c>
      <c r="N246" s="9"/>
    </row>
    <row r="247" spans="2:14" s="201" customFormat="1" ht="12.75" hidden="1">
      <c r="B247" s="213">
        <v>37742</v>
      </c>
      <c r="C247" s="214"/>
      <c r="D247" s="214">
        <v>0</v>
      </c>
      <c r="E247" s="214">
        <v>0</v>
      </c>
      <c r="F247" s="214">
        <v>24</v>
      </c>
      <c r="G247" s="214">
        <v>40.16436100000001</v>
      </c>
      <c r="H247" s="214">
        <v>60</v>
      </c>
      <c r="I247" s="214">
        <v>193.759496</v>
      </c>
      <c r="J247" s="214">
        <v>2964</v>
      </c>
      <c r="K247" s="214">
        <v>1019.44769</v>
      </c>
      <c r="L247" s="214">
        <v>2964</v>
      </c>
      <c r="M247" s="214">
        <v>1019.44769</v>
      </c>
      <c r="N247" s="9"/>
    </row>
    <row r="248" spans="2:14" s="201" customFormat="1" ht="12.75" hidden="1">
      <c r="B248" s="213">
        <v>37773</v>
      </c>
      <c r="C248" s="214"/>
      <c r="D248" s="214">
        <v>0</v>
      </c>
      <c r="E248" s="214">
        <v>0</v>
      </c>
      <c r="F248" s="214">
        <v>24</v>
      </c>
      <c r="G248" s="214">
        <v>44.276769</v>
      </c>
      <c r="H248" s="214">
        <v>60</v>
      </c>
      <c r="I248" s="214">
        <v>195.001938</v>
      </c>
      <c r="J248" s="214">
        <v>3081</v>
      </c>
      <c r="K248" s="214">
        <v>1102.294718</v>
      </c>
      <c r="L248" s="214">
        <v>3081</v>
      </c>
      <c r="M248" s="214">
        <v>1102.294718</v>
      </c>
      <c r="N248" s="9"/>
    </row>
    <row r="249" spans="2:14" s="201" customFormat="1" ht="12.75" hidden="1">
      <c r="B249" s="213">
        <v>37803</v>
      </c>
      <c r="C249" s="214"/>
      <c r="D249" s="214">
        <v>0</v>
      </c>
      <c r="E249" s="214">
        <v>0</v>
      </c>
      <c r="F249" s="214">
        <v>24</v>
      </c>
      <c r="G249" s="214">
        <v>48.311917</v>
      </c>
      <c r="H249" s="214">
        <v>61</v>
      </c>
      <c r="I249" s="214">
        <v>202.037154</v>
      </c>
      <c r="J249" s="214">
        <v>3200</v>
      </c>
      <c r="K249" s="214">
        <v>1145.458095</v>
      </c>
      <c r="L249" s="214">
        <v>3200</v>
      </c>
      <c r="M249" s="214">
        <v>1145.458095</v>
      </c>
      <c r="N249" s="9"/>
    </row>
    <row r="250" spans="2:14" s="201" customFormat="1" ht="12.75" hidden="1">
      <c r="B250" s="213">
        <v>37834</v>
      </c>
      <c r="C250" s="214"/>
      <c r="D250" s="214">
        <v>0</v>
      </c>
      <c r="E250" s="214">
        <v>0</v>
      </c>
      <c r="F250" s="214">
        <v>24</v>
      </c>
      <c r="G250" s="214">
        <v>52.234545000000004</v>
      </c>
      <c r="H250" s="214">
        <v>61</v>
      </c>
      <c r="I250" s="214">
        <v>207.112977</v>
      </c>
      <c r="J250" s="214">
        <v>3322</v>
      </c>
      <c r="K250" s="214">
        <v>1195.47954</v>
      </c>
      <c r="L250" s="214">
        <v>3322</v>
      </c>
      <c r="M250" s="214">
        <v>1195.47954</v>
      </c>
      <c r="N250" s="9"/>
    </row>
    <row r="251" spans="2:14" s="201" customFormat="1" ht="12.75" hidden="1">
      <c r="B251" s="213">
        <v>37865</v>
      </c>
      <c r="C251" s="214"/>
      <c r="D251" s="214">
        <v>0</v>
      </c>
      <c r="E251" s="214">
        <v>0</v>
      </c>
      <c r="F251" s="214">
        <v>24</v>
      </c>
      <c r="G251" s="214">
        <v>55.721899</v>
      </c>
      <c r="H251" s="214">
        <v>59</v>
      </c>
      <c r="I251" s="214">
        <v>186.11282900000003</v>
      </c>
      <c r="J251" s="214">
        <v>3441</v>
      </c>
      <c r="K251" s="214">
        <v>1196.0860300000002</v>
      </c>
      <c r="L251" s="214">
        <v>3441</v>
      </c>
      <c r="M251" s="214">
        <v>1196.0860300000002</v>
      </c>
      <c r="N251" s="9"/>
    </row>
    <row r="252" spans="2:14" s="201" customFormat="1" ht="12.75" hidden="1">
      <c r="B252" s="213">
        <v>37895</v>
      </c>
      <c r="C252" s="214"/>
      <c r="D252" s="214">
        <v>0</v>
      </c>
      <c r="E252" s="214">
        <v>0</v>
      </c>
      <c r="F252" s="214">
        <v>24</v>
      </c>
      <c r="G252" s="214">
        <v>49.650238</v>
      </c>
      <c r="H252" s="214">
        <v>59</v>
      </c>
      <c r="I252" s="214">
        <v>178.77262600000003</v>
      </c>
      <c r="J252" s="214">
        <v>3484</v>
      </c>
      <c r="K252" s="214">
        <v>1253.78426</v>
      </c>
      <c r="L252" s="214">
        <v>3484</v>
      </c>
      <c r="M252" s="214">
        <v>1253.78426</v>
      </c>
      <c r="N252" s="9"/>
    </row>
    <row r="253" spans="2:14" s="201" customFormat="1" ht="12.75" hidden="1">
      <c r="B253" s="213">
        <v>37926</v>
      </c>
      <c r="C253" s="214"/>
      <c r="D253" s="214">
        <v>0</v>
      </c>
      <c r="E253" s="214">
        <v>0</v>
      </c>
      <c r="F253" s="214">
        <v>22</v>
      </c>
      <c r="G253" s="214">
        <v>52.654832</v>
      </c>
      <c r="H253" s="214">
        <v>59</v>
      </c>
      <c r="I253" s="214">
        <v>195.195147</v>
      </c>
      <c r="J253" s="214">
        <v>3584</v>
      </c>
      <c r="K253" s="214">
        <v>1198.1519290000003</v>
      </c>
      <c r="L253" s="214">
        <v>3584</v>
      </c>
      <c r="M253" s="214">
        <v>1198.1519290000003</v>
      </c>
      <c r="N253" s="9"/>
    </row>
    <row r="254" spans="2:14" s="201" customFormat="1" ht="12.75" hidden="1">
      <c r="B254" s="213">
        <v>37956</v>
      </c>
      <c r="C254" s="214"/>
      <c r="D254" s="214">
        <v>0</v>
      </c>
      <c r="E254" s="214">
        <v>0</v>
      </c>
      <c r="F254" s="214">
        <v>22</v>
      </c>
      <c r="G254" s="214">
        <v>38.859809000000006</v>
      </c>
      <c r="H254" s="214">
        <v>58</v>
      </c>
      <c r="I254" s="214">
        <v>210.608208</v>
      </c>
      <c r="J254" s="214">
        <v>3682</v>
      </c>
      <c r="K254" s="214">
        <v>1195.8337060000003</v>
      </c>
      <c r="L254" s="214">
        <v>3682</v>
      </c>
      <c r="M254" s="214">
        <v>1195.8337060000003</v>
      </c>
      <c r="N254" s="9"/>
    </row>
    <row r="255" spans="2:14" s="201" customFormat="1" ht="12.75" hidden="1">
      <c r="B255" s="213">
        <v>37987</v>
      </c>
      <c r="C255" s="214"/>
      <c r="D255" s="214">
        <v>0</v>
      </c>
      <c r="E255" s="214">
        <v>0</v>
      </c>
      <c r="F255" s="214">
        <v>22</v>
      </c>
      <c r="G255" s="214">
        <v>41.37376300000001</v>
      </c>
      <c r="H255" s="214">
        <v>55</v>
      </c>
      <c r="I255" s="214">
        <v>221.60643200000004</v>
      </c>
      <c r="J255" s="214">
        <v>3675</v>
      </c>
      <c r="K255" s="214">
        <v>1153.865205</v>
      </c>
      <c r="L255" s="214">
        <v>3675</v>
      </c>
      <c r="M255" s="214">
        <v>1153.865205</v>
      </c>
      <c r="N255" s="9"/>
    </row>
    <row r="256" spans="2:14" s="201" customFormat="1" ht="12.75" hidden="1">
      <c r="B256" s="213">
        <v>38018</v>
      </c>
      <c r="C256" s="214"/>
      <c r="D256" s="214">
        <v>0</v>
      </c>
      <c r="E256" s="214">
        <v>0</v>
      </c>
      <c r="F256" s="214">
        <v>22</v>
      </c>
      <c r="G256" s="214">
        <v>43.844643</v>
      </c>
      <c r="H256" s="214">
        <v>55</v>
      </c>
      <c r="I256" s="214">
        <v>218.27636000000004</v>
      </c>
      <c r="J256" s="214">
        <v>3677</v>
      </c>
      <c r="K256" s="214">
        <v>1160.876389</v>
      </c>
      <c r="L256" s="214">
        <v>3677</v>
      </c>
      <c r="M256" s="214">
        <v>1160.876389</v>
      </c>
      <c r="N256" s="9"/>
    </row>
    <row r="257" spans="2:14" s="201" customFormat="1" ht="12.75" hidden="1">
      <c r="B257" s="213">
        <v>38047</v>
      </c>
      <c r="C257" s="214"/>
      <c r="D257" s="214">
        <v>0</v>
      </c>
      <c r="E257" s="214">
        <v>0</v>
      </c>
      <c r="F257" s="214">
        <v>22</v>
      </c>
      <c r="G257" s="214">
        <v>46.63652</v>
      </c>
      <c r="H257" s="214">
        <v>54</v>
      </c>
      <c r="I257" s="214">
        <v>215.41285000000002</v>
      </c>
      <c r="J257" s="214">
        <v>3704</v>
      </c>
      <c r="K257" s="214">
        <v>1182.611022</v>
      </c>
      <c r="L257" s="214">
        <v>3704</v>
      </c>
      <c r="M257" s="214">
        <v>1182.611022</v>
      </c>
      <c r="N257" s="9"/>
    </row>
    <row r="258" spans="2:14" s="201" customFormat="1" ht="12.75" hidden="1">
      <c r="B258" s="213">
        <v>38078</v>
      </c>
      <c r="C258" s="214"/>
      <c r="D258" s="214">
        <v>0</v>
      </c>
      <c r="E258" s="214">
        <v>0</v>
      </c>
      <c r="F258" s="214">
        <v>22</v>
      </c>
      <c r="G258" s="214">
        <v>49.246899</v>
      </c>
      <c r="H258" s="214">
        <v>51</v>
      </c>
      <c r="I258" s="214">
        <v>191.41941200000002</v>
      </c>
      <c r="J258" s="214">
        <v>3526</v>
      </c>
      <c r="K258" s="214">
        <v>1073.39447</v>
      </c>
      <c r="L258" s="214">
        <v>3526</v>
      </c>
      <c r="M258" s="214">
        <v>1073.39447</v>
      </c>
      <c r="N258" s="9"/>
    </row>
    <row r="259" spans="2:14" s="201" customFormat="1" ht="12.75" hidden="1">
      <c r="B259" s="213">
        <v>38108</v>
      </c>
      <c r="C259" s="214"/>
      <c r="D259" s="214">
        <v>0</v>
      </c>
      <c r="E259" s="214">
        <v>0</v>
      </c>
      <c r="F259" s="214">
        <v>22</v>
      </c>
      <c r="G259" s="214">
        <v>39.477846</v>
      </c>
      <c r="H259" s="214">
        <v>52</v>
      </c>
      <c r="I259" s="214">
        <v>195.099578</v>
      </c>
      <c r="J259" s="214">
        <v>3514</v>
      </c>
      <c r="K259" s="214">
        <v>1084.369886</v>
      </c>
      <c r="L259" s="214">
        <v>3514</v>
      </c>
      <c r="M259" s="214">
        <v>1084.369886</v>
      </c>
      <c r="N259" s="9"/>
    </row>
    <row r="260" spans="2:14" s="201" customFormat="1" ht="12.75" hidden="1">
      <c r="B260" s="213">
        <v>38139</v>
      </c>
      <c r="C260" s="214"/>
      <c r="D260" s="214">
        <v>0</v>
      </c>
      <c r="E260" s="214">
        <v>0</v>
      </c>
      <c r="F260" s="214">
        <v>22</v>
      </c>
      <c r="G260" s="214">
        <v>40.791268</v>
      </c>
      <c r="H260" s="214">
        <v>50</v>
      </c>
      <c r="I260" s="214">
        <v>199.38768800000003</v>
      </c>
      <c r="J260" s="214">
        <v>3530</v>
      </c>
      <c r="K260" s="214">
        <v>1096.683662</v>
      </c>
      <c r="L260" s="214">
        <v>3530</v>
      </c>
      <c r="M260" s="214">
        <v>1096.683662</v>
      </c>
      <c r="N260" s="9"/>
    </row>
    <row r="261" spans="2:14" ht="12.75" hidden="1">
      <c r="B261" s="213">
        <v>38169</v>
      </c>
      <c r="C261" s="216"/>
      <c r="D261" s="214">
        <v>0</v>
      </c>
      <c r="E261" s="214">
        <v>0</v>
      </c>
      <c r="F261" s="214">
        <v>21</v>
      </c>
      <c r="G261" s="214">
        <v>37.627981</v>
      </c>
      <c r="H261" s="214">
        <v>50</v>
      </c>
      <c r="I261" s="214">
        <v>199.387688</v>
      </c>
      <c r="J261" s="214">
        <v>3496</v>
      </c>
      <c r="K261" s="214">
        <v>1122.435681</v>
      </c>
      <c r="L261" s="214">
        <v>3496</v>
      </c>
      <c r="M261" s="214">
        <v>1122.435681</v>
      </c>
      <c r="N261" s="9"/>
    </row>
    <row r="262" spans="2:14" ht="12.75" hidden="1">
      <c r="B262" s="213">
        <v>38200</v>
      </c>
      <c r="C262" s="216"/>
      <c r="D262" s="214">
        <v>0</v>
      </c>
      <c r="E262" s="214">
        <v>0</v>
      </c>
      <c r="F262" s="214">
        <v>21</v>
      </c>
      <c r="G262" s="214">
        <v>60.851597</v>
      </c>
      <c r="H262" s="214">
        <v>50</v>
      </c>
      <c r="I262" s="214">
        <v>172.729442</v>
      </c>
      <c r="J262" s="214">
        <v>3458</v>
      </c>
      <c r="K262" s="214">
        <v>1102.161617</v>
      </c>
      <c r="L262" s="214">
        <v>3458</v>
      </c>
      <c r="M262" s="214">
        <v>1102.161617</v>
      </c>
      <c r="N262" s="9"/>
    </row>
    <row r="263" spans="2:14" ht="12.75" hidden="1">
      <c r="B263" s="213">
        <v>38231</v>
      </c>
      <c r="C263" s="216"/>
      <c r="D263" s="214">
        <v>0</v>
      </c>
      <c r="E263" s="214">
        <v>0</v>
      </c>
      <c r="F263" s="214">
        <v>0</v>
      </c>
      <c r="G263" s="214">
        <v>0</v>
      </c>
      <c r="H263" s="214">
        <v>50</v>
      </c>
      <c r="I263" s="214">
        <v>173.240725</v>
      </c>
      <c r="J263" s="214">
        <v>3424</v>
      </c>
      <c r="K263" s="214">
        <v>1093.705596</v>
      </c>
      <c r="L263" s="214">
        <v>3424</v>
      </c>
      <c r="M263" s="214">
        <v>1093.705596</v>
      </c>
      <c r="N263" s="9"/>
    </row>
    <row r="264" spans="1:13" ht="12.75" hidden="1">
      <c r="A264" s="201"/>
      <c r="B264" s="213">
        <v>38261</v>
      </c>
      <c r="C264" s="216"/>
      <c r="D264" s="214">
        <v>0</v>
      </c>
      <c r="E264" s="214">
        <v>0</v>
      </c>
      <c r="F264" s="214">
        <v>22</v>
      </c>
      <c r="G264" s="214">
        <v>64.299546</v>
      </c>
      <c r="H264" s="214">
        <v>49</v>
      </c>
      <c r="I264" s="214">
        <v>174.631713</v>
      </c>
      <c r="J264" s="214">
        <v>3387</v>
      </c>
      <c r="K264" s="214">
        <v>1121.081505</v>
      </c>
      <c r="L264" s="214">
        <v>3387</v>
      </c>
      <c r="M264" s="214">
        <v>1121.081505</v>
      </c>
    </row>
    <row r="265" spans="1:13" ht="12.75" hidden="1">
      <c r="A265" s="201"/>
      <c r="B265" s="213">
        <v>38292</v>
      </c>
      <c r="C265" s="216"/>
      <c r="D265" s="214">
        <v>0</v>
      </c>
      <c r="E265" s="214">
        <v>0</v>
      </c>
      <c r="F265" s="214">
        <v>22</v>
      </c>
      <c r="G265" s="214">
        <v>65.993561</v>
      </c>
      <c r="H265" s="214">
        <v>49</v>
      </c>
      <c r="I265" s="214">
        <v>178.149127</v>
      </c>
      <c r="J265" s="214">
        <v>3338</v>
      </c>
      <c r="K265" s="214">
        <v>1129.320913</v>
      </c>
      <c r="L265" s="214">
        <v>3338</v>
      </c>
      <c r="M265" s="214">
        <v>1129.320913</v>
      </c>
    </row>
    <row r="266" spans="1:13" ht="12.75" hidden="1">
      <c r="A266" s="201"/>
      <c r="B266" s="213">
        <v>38322</v>
      </c>
      <c r="C266" s="216"/>
      <c r="D266" s="214">
        <v>0</v>
      </c>
      <c r="E266" s="214">
        <v>0</v>
      </c>
      <c r="F266" s="214">
        <v>22</v>
      </c>
      <c r="G266" s="214">
        <v>67.645081</v>
      </c>
      <c r="H266" s="214">
        <v>49</v>
      </c>
      <c r="I266" s="214">
        <v>181.623493</v>
      </c>
      <c r="J266" s="214">
        <v>3293</v>
      </c>
      <c r="K266" s="214">
        <v>1153.908316</v>
      </c>
      <c r="L266" s="214">
        <v>3293</v>
      </c>
      <c r="M266" s="214">
        <v>1153.908316</v>
      </c>
    </row>
    <row r="267" spans="1:13" ht="12.75" hidden="1">
      <c r="A267" s="201"/>
      <c r="B267" s="213">
        <v>38353</v>
      </c>
      <c r="C267" s="216"/>
      <c r="D267" s="214">
        <v>0</v>
      </c>
      <c r="E267" s="214">
        <v>0</v>
      </c>
      <c r="F267" s="214">
        <v>22</v>
      </c>
      <c r="G267" s="214">
        <v>69.301544</v>
      </c>
      <c r="H267" s="214">
        <v>49</v>
      </c>
      <c r="I267" s="214">
        <v>186.113057</v>
      </c>
      <c r="J267" s="214">
        <v>3264</v>
      </c>
      <c r="K267" s="214">
        <v>1130.100214</v>
      </c>
      <c r="L267" s="214">
        <v>3264</v>
      </c>
      <c r="M267" s="214">
        <v>1130.100214</v>
      </c>
    </row>
    <row r="268" spans="1:13" ht="12.75" hidden="1">
      <c r="A268" s="201"/>
      <c r="B268" s="213">
        <v>38384</v>
      </c>
      <c r="C268" s="216"/>
      <c r="D268" s="214">
        <v>0</v>
      </c>
      <c r="E268" s="214">
        <v>0</v>
      </c>
      <c r="F268" s="214">
        <v>22</v>
      </c>
      <c r="G268" s="214">
        <v>71.116501</v>
      </c>
      <c r="H268" s="214">
        <v>49</v>
      </c>
      <c r="I268" s="214">
        <v>187.187745</v>
      </c>
      <c r="J268" s="214">
        <v>3231</v>
      </c>
      <c r="K268" s="214">
        <v>1134.222474</v>
      </c>
      <c r="L268" s="214">
        <v>3231</v>
      </c>
      <c r="M268" s="214">
        <v>1134.222474</v>
      </c>
    </row>
    <row r="269" spans="1:13" ht="12.75" hidden="1">
      <c r="A269" s="201"/>
      <c r="B269" s="213">
        <v>38412</v>
      </c>
      <c r="C269" s="216"/>
      <c r="D269" s="214">
        <v>0</v>
      </c>
      <c r="E269" s="214">
        <v>0</v>
      </c>
      <c r="F269" s="214">
        <v>22</v>
      </c>
      <c r="G269" s="214">
        <v>72.810904</v>
      </c>
      <c r="H269" s="214">
        <v>49</v>
      </c>
      <c r="I269" s="214">
        <v>187.177122</v>
      </c>
      <c r="J269" s="214">
        <v>3193</v>
      </c>
      <c r="K269" s="214">
        <v>1145.059513</v>
      </c>
      <c r="L269" s="214">
        <v>3193</v>
      </c>
      <c r="M269" s="214">
        <v>1145.059513</v>
      </c>
    </row>
    <row r="270" spans="1:13" ht="12.75" hidden="1">
      <c r="A270" s="201"/>
      <c r="B270" s="213">
        <v>38443</v>
      </c>
      <c r="C270" s="216"/>
      <c r="D270" s="214">
        <v>0</v>
      </c>
      <c r="E270" s="214">
        <v>0</v>
      </c>
      <c r="F270" s="214">
        <v>22</v>
      </c>
      <c r="G270" s="214">
        <v>73.744796</v>
      </c>
      <c r="H270" s="214">
        <v>47</v>
      </c>
      <c r="I270" s="214">
        <v>158.09925</v>
      </c>
      <c r="J270" s="214">
        <v>3162</v>
      </c>
      <c r="K270" s="214">
        <v>1177.130708</v>
      </c>
      <c r="L270" s="214">
        <v>3162</v>
      </c>
      <c r="M270" s="214">
        <v>1177.130708</v>
      </c>
    </row>
    <row r="271" spans="1:13" ht="12.75" hidden="1">
      <c r="A271" s="201"/>
      <c r="B271" s="213">
        <v>38473</v>
      </c>
      <c r="C271" s="216"/>
      <c r="D271" s="214">
        <v>0</v>
      </c>
      <c r="E271" s="214">
        <v>0</v>
      </c>
      <c r="F271" s="214">
        <v>22</v>
      </c>
      <c r="G271" s="214">
        <v>76.548763</v>
      </c>
      <c r="H271" s="214">
        <v>47</v>
      </c>
      <c r="I271" s="214">
        <v>165.110166</v>
      </c>
      <c r="J271" s="214">
        <v>3135</v>
      </c>
      <c r="K271" s="214">
        <v>1165.619994</v>
      </c>
      <c r="L271" s="214">
        <v>3135</v>
      </c>
      <c r="M271" s="214">
        <v>1165.619994</v>
      </c>
    </row>
    <row r="272" spans="1:13" ht="12.75" hidden="1">
      <c r="A272" s="201"/>
      <c r="B272" s="213">
        <v>38504</v>
      </c>
      <c r="C272" s="216"/>
      <c r="D272" s="214">
        <v>0</v>
      </c>
      <c r="E272" s="214">
        <v>0</v>
      </c>
      <c r="F272" s="214">
        <v>22</v>
      </c>
      <c r="G272" s="214">
        <v>76.821448</v>
      </c>
      <c r="H272" s="214">
        <v>47</v>
      </c>
      <c r="I272" s="214">
        <v>170.557756</v>
      </c>
      <c r="J272" s="214">
        <v>3109</v>
      </c>
      <c r="K272" s="214">
        <v>1165.645148</v>
      </c>
      <c r="L272" s="214">
        <v>3109</v>
      </c>
      <c r="M272" s="214">
        <v>1165.645148</v>
      </c>
    </row>
    <row r="273" spans="1:13" ht="12.75" hidden="1">
      <c r="A273" s="201"/>
      <c r="B273" s="213">
        <v>38534</v>
      </c>
      <c r="C273" s="216"/>
      <c r="D273" s="214">
        <v>0</v>
      </c>
      <c r="E273" s="214">
        <v>0</v>
      </c>
      <c r="F273" s="214">
        <v>22</v>
      </c>
      <c r="G273" s="214">
        <v>77.153309</v>
      </c>
      <c r="H273" s="214">
        <v>47</v>
      </c>
      <c r="I273" s="214">
        <v>175.05122</v>
      </c>
      <c r="J273" s="214">
        <v>3089</v>
      </c>
      <c r="K273" s="214">
        <v>1157.615597</v>
      </c>
      <c r="L273" s="214">
        <v>3089</v>
      </c>
      <c r="M273" s="214">
        <v>1157.615597</v>
      </c>
    </row>
    <row r="274" spans="1:13" ht="12.75" hidden="1">
      <c r="A274" s="201"/>
      <c r="B274" s="213">
        <v>38565</v>
      </c>
      <c r="C274" s="216"/>
      <c r="D274" s="214">
        <v>0</v>
      </c>
      <c r="E274" s="214">
        <v>0</v>
      </c>
      <c r="F274" s="214">
        <v>22</v>
      </c>
      <c r="G274" s="214">
        <v>77.427852</v>
      </c>
      <c r="H274" s="214">
        <v>47</v>
      </c>
      <c r="I274" s="214">
        <v>179.656637</v>
      </c>
      <c r="J274" s="214">
        <v>3071</v>
      </c>
      <c r="K274" s="214">
        <v>1121.39052</v>
      </c>
      <c r="L274" s="214">
        <v>3071</v>
      </c>
      <c r="M274" s="214">
        <v>1121.39052</v>
      </c>
    </row>
    <row r="275" spans="1:13" ht="12.75" hidden="1">
      <c r="A275" s="201"/>
      <c r="B275" s="213">
        <v>38596</v>
      </c>
      <c r="C275" s="216"/>
      <c r="D275" s="214">
        <v>0</v>
      </c>
      <c r="E275" s="214">
        <v>0</v>
      </c>
      <c r="F275" s="214">
        <v>22</v>
      </c>
      <c r="G275" s="214">
        <v>78.837725</v>
      </c>
      <c r="H275" s="214">
        <v>47</v>
      </c>
      <c r="I275" s="214">
        <v>160.434713</v>
      </c>
      <c r="J275" s="214">
        <v>3049</v>
      </c>
      <c r="K275" s="214">
        <v>1084.534594</v>
      </c>
      <c r="L275" s="214">
        <v>3049</v>
      </c>
      <c r="M275" s="214">
        <v>1084.534594</v>
      </c>
    </row>
    <row r="276" spans="1:14" ht="12.75" customHeight="1" hidden="1">
      <c r="A276" s="201"/>
      <c r="B276" s="213">
        <v>38626</v>
      </c>
      <c r="C276" s="216"/>
      <c r="D276" s="214">
        <v>0</v>
      </c>
      <c r="E276" s="214">
        <v>0</v>
      </c>
      <c r="F276" s="214">
        <v>22</v>
      </c>
      <c r="G276" s="214">
        <v>79.17463</v>
      </c>
      <c r="H276" s="214">
        <v>47</v>
      </c>
      <c r="I276" s="214">
        <v>163.452551</v>
      </c>
      <c r="J276" s="214">
        <v>3027</v>
      </c>
      <c r="K276" s="214">
        <v>1082.538037</v>
      </c>
      <c r="L276" s="214">
        <v>3027</v>
      </c>
      <c r="M276" s="214">
        <v>1082.538037</v>
      </c>
      <c r="N276" s="9"/>
    </row>
    <row r="277" spans="1:14" ht="12.75" hidden="1">
      <c r="A277" s="201"/>
      <c r="B277" s="213">
        <v>38657</v>
      </c>
      <c r="C277" s="216"/>
      <c r="D277" s="214">
        <v>0</v>
      </c>
      <c r="E277" s="214">
        <v>0</v>
      </c>
      <c r="F277" s="214">
        <v>22</v>
      </c>
      <c r="G277" s="214">
        <v>26.075195</v>
      </c>
      <c r="H277" s="214">
        <v>47</v>
      </c>
      <c r="I277" s="214">
        <v>166.425833</v>
      </c>
      <c r="J277" s="214">
        <v>3009</v>
      </c>
      <c r="K277" s="214">
        <v>1095.774318</v>
      </c>
      <c r="L277" s="214">
        <v>3009</v>
      </c>
      <c r="M277" s="214">
        <v>1095.774318</v>
      </c>
      <c r="N277" s="9"/>
    </row>
    <row r="278" spans="1:14" ht="12.75" hidden="1">
      <c r="A278" s="201"/>
      <c r="B278" s="213">
        <v>38687</v>
      </c>
      <c r="C278" s="216"/>
      <c r="D278" s="214">
        <v>0</v>
      </c>
      <c r="E278" s="214">
        <v>0</v>
      </c>
      <c r="F278" s="214">
        <v>22</v>
      </c>
      <c r="G278" s="214">
        <v>26.35581</v>
      </c>
      <c r="H278" s="214">
        <v>47</v>
      </c>
      <c r="I278" s="214">
        <v>188.927662</v>
      </c>
      <c r="J278" s="214">
        <v>2989</v>
      </c>
      <c r="K278" s="214">
        <v>1084.349805</v>
      </c>
      <c r="L278" s="214">
        <v>2989</v>
      </c>
      <c r="M278" s="214">
        <v>1084.349805</v>
      </c>
      <c r="N278" s="9"/>
    </row>
    <row r="279" spans="1:14" ht="12.75" hidden="1">
      <c r="A279" s="201"/>
      <c r="B279" s="213">
        <v>38718</v>
      </c>
      <c r="C279" s="216"/>
      <c r="D279" s="214">
        <v>0</v>
      </c>
      <c r="E279" s="214">
        <v>0</v>
      </c>
      <c r="F279" s="214">
        <v>22</v>
      </c>
      <c r="G279" s="214">
        <v>26.671445</v>
      </c>
      <c r="H279" s="214">
        <v>47</v>
      </c>
      <c r="I279" s="214">
        <v>191.529897</v>
      </c>
      <c r="J279" s="214">
        <v>2966</v>
      </c>
      <c r="K279" s="214">
        <v>1082.137358</v>
      </c>
      <c r="L279" s="214">
        <v>2966</v>
      </c>
      <c r="M279" s="214">
        <v>1082.137358</v>
      </c>
      <c r="N279" s="9"/>
    </row>
    <row r="280" spans="1:14" ht="12.75" hidden="1">
      <c r="A280" s="201"/>
      <c r="B280" s="213">
        <v>38749</v>
      </c>
      <c r="C280" s="216"/>
      <c r="D280" s="214">
        <v>0</v>
      </c>
      <c r="E280" s="214">
        <v>0</v>
      </c>
      <c r="F280" s="214">
        <v>22</v>
      </c>
      <c r="G280" s="214">
        <v>26.778292</v>
      </c>
      <c r="H280" s="214">
        <v>47</v>
      </c>
      <c r="I280" s="214">
        <v>194.001326</v>
      </c>
      <c r="J280" s="214">
        <v>2935</v>
      </c>
      <c r="K280" s="214">
        <v>1065.288448</v>
      </c>
      <c r="L280" s="214">
        <v>2935</v>
      </c>
      <c r="M280" s="214">
        <v>1065.288448</v>
      </c>
      <c r="N280" s="9"/>
    </row>
    <row r="281" spans="1:14" ht="12.75" hidden="1">
      <c r="A281" s="201"/>
      <c r="B281" s="213">
        <v>38777</v>
      </c>
      <c r="C281" s="216"/>
      <c r="D281" s="214">
        <v>0</v>
      </c>
      <c r="E281" s="214">
        <v>0</v>
      </c>
      <c r="F281" s="214">
        <v>22</v>
      </c>
      <c r="G281" s="214">
        <v>26.56354</v>
      </c>
      <c r="H281" s="214">
        <v>47</v>
      </c>
      <c r="I281" s="214">
        <v>196.895089</v>
      </c>
      <c r="J281" s="214">
        <v>2919</v>
      </c>
      <c r="K281" s="214">
        <v>1079.31163</v>
      </c>
      <c r="L281" s="214">
        <v>2919</v>
      </c>
      <c r="M281" s="214">
        <v>1079.31163</v>
      </c>
      <c r="N281" s="9"/>
    </row>
    <row r="282" spans="1:14" ht="12.75" hidden="1">
      <c r="A282" s="201"/>
      <c r="B282" s="213">
        <v>38808</v>
      </c>
      <c r="C282" s="216"/>
      <c r="D282" s="214">
        <v>0</v>
      </c>
      <c r="E282" s="214">
        <v>0</v>
      </c>
      <c r="F282" s="214">
        <v>22</v>
      </c>
      <c r="G282" s="214">
        <v>27.057458</v>
      </c>
      <c r="H282" s="214">
        <v>47</v>
      </c>
      <c r="I282" s="214">
        <v>201.648509</v>
      </c>
      <c r="J282" s="214">
        <v>2900</v>
      </c>
      <c r="K282" s="214">
        <v>1094.969123</v>
      </c>
      <c r="L282" s="214">
        <v>2900</v>
      </c>
      <c r="M282" s="214">
        <v>1094.969123</v>
      </c>
      <c r="N282" s="9"/>
    </row>
    <row r="283" spans="1:14" ht="12.75" hidden="1">
      <c r="A283" s="201"/>
      <c r="B283" s="213">
        <v>38838</v>
      </c>
      <c r="C283" s="216"/>
      <c r="D283" s="214">
        <v>0</v>
      </c>
      <c r="E283" s="214">
        <v>0</v>
      </c>
      <c r="F283" s="214">
        <v>22</v>
      </c>
      <c r="G283" s="214">
        <v>30.016181</v>
      </c>
      <c r="H283" s="214">
        <v>47</v>
      </c>
      <c r="I283" s="214">
        <v>169.042996</v>
      </c>
      <c r="J283" s="214">
        <v>2870</v>
      </c>
      <c r="K283" s="214">
        <v>1095.158326</v>
      </c>
      <c r="L283" s="214">
        <v>2870</v>
      </c>
      <c r="M283" s="214">
        <v>1095.158326</v>
      </c>
      <c r="N283" s="9"/>
    </row>
    <row r="284" spans="1:14" ht="12.75" hidden="1">
      <c r="A284" s="201"/>
      <c r="B284" s="213">
        <v>38869</v>
      </c>
      <c r="C284" s="216"/>
      <c r="D284" s="214">
        <v>0</v>
      </c>
      <c r="E284" s="214">
        <v>0</v>
      </c>
      <c r="F284" s="214">
        <v>22</v>
      </c>
      <c r="G284" s="214">
        <v>30.271758</v>
      </c>
      <c r="H284" s="214">
        <v>47</v>
      </c>
      <c r="I284" s="214">
        <v>173.230257</v>
      </c>
      <c r="J284" s="214">
        <v>2856</v>
      </c>
      <c r="K284" s="214">
        <v>1081.330699</v>
      </c>
      <c r="L284" s="214">
        <v>2856</v>
      </c>
      <c r="M284" s="214">
        <v>1081.330699</v>
      </c>
      <c r="N284" s="9"/>
    </row>
    <row r="285" spans="1:14" ht="12.75" hidden="1">
      <c r="A285" s="201"/>
      <c r="B285" s="213">
        <v>38899</v>
      </c>
      <c r="C285" s="216"/>
      <c r="D285" s="214">
        <v>0</v>
      </c>
      <c r="E285" s="214">
        <v>0</v>
      </c>
      <c r="F285" s="214">
        <v>22</v>
      </c>
      <c r="G285" s="214">
        <v>28.189158</v>
      </c>
      <c r="H285" s="214">
        <v>47</v>
      </c>
      <c r="I285" s="214">
        <v>176.701221</v>
      </c>
      <c r="J285" s="214">
        <v>2834</v>
      </c>
      <c r="K285" s="214">
        <v>1074.400603</v>
      </c>
      <c r="L285" s="214">
        <v>2834</v>
      </c>
      <c r="M285" s="214">
        <v>1074.400603</v>
      </c>
      <c r="N285" s="9"/>
    </row>
    <row r="286" spans="1:14" ht="12.75" hidden="1">
      <c r="A286" s="201"/>
      <c r="B286" s="213">
        <v>38930</v>
      </c>
      <c r="C286" s="216"/>
      <c r="D286" s="214">
        <v>0</v>
      </c>
      <c r="E286" s="214">
        <v>0</v>
      </c>
      <c r="F286" s="214">
        <v>22</v>
      </c>
      <c r="G286" s="214">
        <v>28.299167</v>
      </c>
      <c r="H286" s="214">
        <v>47</v>
      </c>
      <c r="I286" s="214">
        <v>178.784895</v>
      </c>
      <c r="J286" s="214">
        <v>2812</v>
      </c>
      <c r="K286" s="214">
        <v>1070.247394</v>
      </c>
      <c r="L286" s="214">
        <v>2812</v>
      </c>
      <c r="M286" s="214">
        <v>1070.247394</v>
      </c>
      <c r="N286" s="9"/>
    </row>
    <row r="287" spans="1:14" ht="12.75" hidden="1">
      <c r="A287" s="201"/>
      <c r="B287" s="213">
        <v>38961</v>
      </c>
      <c r="C287" s="216"/>
      <c r="D287" s="214">
        <v>0</v>
      </c>
      <c r="E287" s="214">
        <v>0</v>
      </c>
      <c r="F287" s="214">
        <v>22</v>
      </c>
      <c r="G287" s="214">
        <v>30.065141</v>
      </c>
      <c r="H287" s="214">
        <v>47</v>
      </c>
      <c r="I287" s="214">
        <v>183.247024</v>
      </c>
      <c r="J287" s="214">
        <v>2796</v>
      </c>
      <c r="K287" s="214">
        <v>1049.794585</v>
      </c>
      <c r="L287" s="214">
        <v>2796</v>
      </c>
      <c r="M287" s="214">
        <v>1049.794585</v>
      </c>
      <c r="N287" s="9"/>
    </row>
    <row r="288" spans="1:14" ht="12.75" hidden="1">
      <c r="A288" s="201"/>
      <c r="B288" s="213">
        <v>38991</v>
      </c>
      <c r="C288" s="216"/>
      <c r="D288" s="214">
        <v>0</v>
      </c>
      <c r="E288" s="214">
        <v>0</v>
      </c>
      <c r="F288" s="214">
        <v>22</v>
      </c>
      <c r="G288" s="214">
        <v>30.285955</v>
      </c>
      <c r="H288" s="214">
        <v>46</v>
      </c>
      <c r="I288" s="214">
        <v>176.604798</v>
      </c>
      <c r="J288" s="214">
        <v>2778</v>
      </c>
      <c r="K288" s="214">
        <v>1045.872163</v>
      </c>
      <c r="L288" s="214">
        <v>2778</v>
      </c>
      <c r="M288" s="214">
        <v>1045.872163</v>
      </c>
      <c r="N288" s="9"/>
    </row>
    <row r="289" spans="1:14" ht="12.75" hidden="1">
      <c r="A289" s="201"/>
      <c r="B289" s="213">
        <v>39022</v>
      </c>
      <c r="C289" s="216"/>
      <c r="D289" s="214">
        <v>0</v>
      </c>
      <c r="E289" s="214">
        <v>0</v>
      </c>
      <c r="F289" s="214">
        <v>22</v>
      </c>
      <c r="G289" s="214">
        <v>30.543786</v>
      </c>
      <c r="H289" s="214">
        <v>46</v>
      </c>
      <c r="I289" s="214">
        <v>178.37222</v>
      </c>
      <c r="J289" s="214">
        <v>2760</v>
      </c>
      <c r="K289" s="214">
        <v>1004.490161</v>
      </c>
      <c r="L289" s="214">
        <v>2760</v>
      </c>
      <c r="M289" s="214">
        <v>1004.490161</v>
      </c>
      <c r="N289" s="9"/>
    </row>
    <row r="290" spans="1:14" ht="12.75" hidden="1">
      <c r="A290" s="201"/>
      <c r="B290" s="213">
        <v>39052</v>
      </c>
      <c r="C290" s="216"/>
      <c r="D290" s="214">
        <v>0</v>
      </c>
      <c r="E290" s="214">
        <v>0</v>
      </c>
      <c r="F290" s="214">
        <v>14</v>
      </c>
      <c r="G290" s="214">
        <v>30.782713</v>
      </c>
      <c r="H290" s="214">
        <v>47</v>
      </c>
      <c r="I290" s="214">
        <v>189.562029</v>
      </c>
      <c r="J290" s="214">
        <v>2750</v>
      </c>
      <c r="K290" s="214">
        <v>963.095973</v>
      </c>
      <c r="L290" s="214">
        <v>2750</v>
      </c>
      <c r="M290" s="214">
        <v>963.095973</v>
      </c>
      <c r="N290" s="9"/>
    </row>
    <row r="291" spans="1:14" ht="12.75" hidden="1">
      <c r="A291" s="201"/>
      <c r="B291" s="213">
        <v>39083</v>
      </c>
      <c r="C291" s="216"/>
      <c r="D291" s="214">
        <v>0</v>
      </c>
      <c r="E291" s="214">
        <v>0</v>
      </c>
      <c r="F291" s="214">
        <v>14</v>
      </c>
      <c r="G291" s="214">
        <v>31.021086</v>
      </c>
      <c r="H291" s="214">
        <v>47</v>
      </c>
      <c r="I291" s="214">
        <v>191.255586</v>
      </c>
      <c r="J291" s="214">
        <v>2741</v>
      </c>
      <c r="K291" s="214">
        <v>951.060165</v>
      </c>
      <c r="L291" s="214">
        <v>2741</v>
      </c>
      <c r="M291" s="214">
        <v>951.060165</v>
      </c>
      <c r="N291" s="9"/>
    </row>
    <row r="292" spans="1:14" ht="12.75" hidden="1">
      <c r="A292" s="201"/>
      <c r="B292" s="213">
        <v>39114</v>
      </c>
      <c r="C292" s="216"/>
      <c r="D292" s="214">
        <v>0</v>
      </c>
      <c r="E292" s="214">
        <v>0</v>
      </c>
      <c r="F292" s="214">
        <v>14</v>
      </c>
      <c r="G292" s="214">
        <v>31.031382</v>
      </c>
      <c r="H292" s="214">
        <v>47</v>
      </c>
      <c r="I292" s="214">
        <v>192.588162</v>
      </c>
      <c r="J292" s="214">
        <v>2734</v>
      </c>
      <c r="K292" s="214">
        <v>947.407485</v>
      </c>
      <c r="L292" s="214">
        <v>2734</v>
      </c>
      <c r="M292" s="214">
        <v>947.407485</v>
      </c>
      <c r="N292" s="9"/>
    </row>
    <row r="293" spans="1:14" ht="12.75" hidden="1">
      <c r="A293" s="201"/>
      <c r="B293" s="213">
        <v>39142</v>
      </c>
      <c r="C293" s="216"/>
      <c r="D293" s="214">
        <v>0</v>
      </c>
      <c r="E293" s="214">
        <v>0</v>
      </c>
      <c r="F293" s="214">
        <v>15</v>
      </c>
      <c r="G293" s="214">
        <v>31.31343</v>
      </c>
      <c r="H293" s="214">
        <v>46</v>
      </c>
      <c r="I293" s="214">
        <v>194.648654</v>
      </c>
      <c r="J293" s="214">
        <v>2705</v>
      </c>
      <c r="K293" s="214">
        <v>941.641878</v>
      </c>
      <c r="L293" s="214">
        <v>2705</v>
      </c>
      <c r="M293" s="214">
        <v>941.641878</v>
      </c>
      <c r="N293" s="9"/>
    </row>
    <row r="294" spans="1:14" ht="12.75" hidden="1">
      <c r="A294" s="201"/>
      <c r="B294" s="213">
        <v>39173</v>
      </c>
      <c r="C294" s="216"/>
      <c r="D294" s="214">
        <v>0</v>
      </c>
      <c r="E294" s="214">
        <v>0</v>
      </c>
      <c r="F294" s="214">
        <v>15</v>
      </c>
      <c r="G294" s="214">
        <v>31.67864</v>
      </c>
      <c r="H294" s="214">
        <v>46</v>
      </c>
      <c r="I294" s="214">
        <v>201.72181</v>
      </c>
      <c r="J294" s="214">
        <v>2697</v>
      </c>
      <c r="K294" s="214">
        <v>944.454399</v>
      </c>
      <c r="L294" s="214">
        <v>2697</v>
      </c>
      <c r="M294" s="214">
        <v>944.454399</v>
      </c>
      <c r="N294" s="9"/>
    </row>
    <row r="295" spans="1:14" ht="12.75" hidden="1">
      <c r="A295" s="201"/>
      <c r="B295" s="213">
        <v>39203</v>
      </c>
      <c r="C295" s="216"/>
      <c r="D295" s="214">
        <v>0</v>
      </c>
      <c r="E295" s="214">
        <v>0</v>
      </c>
      <c r="F295" s="214">
        <v>15</v>
      </c>
      <c r="G295" s="214">
        <v>32.12275</v>
      </c>
      <c r="H295" s="214">
        <v>46</v>
      </c>
      <c r="I295" s="214">
        <v>203.250662</v>
      </c>
      <c r="J295" s="214">
        <v>2691</v>
      </c>
      <c r="K295" s="214">
        <v>939.950332</v>
      </c>
      <c r="L295" s="214">
        <v>2691</v>
      </c>
      <c r="M295" s="214">
        <v>939.950332</v>
      </c>
      <c r="N295" s="9"/>
    </row>
    <row r="296" spans="1:14" ht="12.75" hidden="1">
      <c r="A296" s="201"/>
      <c r="B296" s="213">
        <v>39234</v>
      </c>
      <c r="C296" s="216"/>
      <c r="D296" s="214">
        <v>0</v>
      </c>
      <c r="E296" s="214">
        <v>0</v>
      </c>
      <c r="F296" s="214">
        <v>15</v>
      </c>
      <c r="G296" s="214">
        <v>32.363746</v>
      </c>
      <c r="H296" s="214">
        <v>46</v>
      </c>
      <c r="I296" s="214">
        <v>206.632175</v>
      </c>
      <c r="J296" s="214">
        <v>2678</v>
      </c>
      <c r="K296" s="214">
        <v>933.562811</v>
      </c>
      <c r="L296" s="214">
        <v>2678</v>
      </c>
      <c r="M296" s="214">
        <v>933.562811</v>
      </c>
      <c r="N296" s="9"/>
    </row>
    <row r="297" spans="1:14" ht="12.75" hidden="1">
      <c r="A297" s="201"/>
      <c r="B297" s="213">
        <v>39264</v>
      </c>
      <c r="C297" s="216"/>
      <c r="D297" s="214">
        <v>0</v>
      </c>
      <c r="E297" s="214">
        <v>0</v>
      </c>
      <c r="F297" s="214">
        <v>15</v>
      </c>
      <c r="G297" s="214">
        <v>32.610203</v>
      </c>
      <c r="H297" s="214">
        <v>46</v>
      </c>
      <c r="I297" s="214">
        <v>211.089202</v>
      </c>
      <c r="J297" s="214">
        <v>2671</v>
      </c>
      <c r="K297" s="214">
        <v>909.195532</v>
      </c>
      <c r="L297" s="214">
        <v>2671</v>
      </c>
      <c r="M297" s="214">
        <v>909.195532</v>
      </c>
      <c r="N297" s="9"/>
    </row>
    <row r="298" spans="1:14" ht="12.75" hidden="1">
      <c r="A298" s="201"/>
      <c r="B298" s="213">
        <v>39295</v>
      </c>
      <c r="C298" s="216"/>
      <c r="D298" s="214">
        <v>0</v>
      </c>
      <c r="E298" s="214">
        <v>0</v>
      </c>
      <c r="F298" s="214">
        <v>15</v>
      </c>
      <c r="G298" s="214">
        <v>32.8543</v>
      </c>
      <c r="H298" s="214">
        <v>46</v>
      </c>
      <c r="I298" s="214">
        <v>211.309711</v>
      </c>
      <c r="J298" s="214">
        <v>2667</v>
      </c>
      <c r="K298" s="214">
        <v>908.64833</v>
      </c>
      <c r="L298" s="214">
        <v>2667</v>
      </c>
      <c r="M298" s="214">
        <v>908.64833</v>
      </c>
      <c r="N298" s="9"/>
    </row>
    <row r="299" spans="2:14" ht="12.75" hidden="1">
      <c r="B299" s="213">
        <v>39326</v>
      </c>
      <c r="C299" s="216"/>
      <c r="D299" s="214">
        <v>0</v>
      </c>
      <c r="E299" s="214">
        <v>0</v>
      </c>
      <c r="F299" s="214">
        <v>15</v>
      </c>
      <c r="G299" s="214">
        <v>35.053951</v>
      </c>
      <c r="H299" s="214">
        <v>46</v>
      </c>
      <c r="I299" s="214">
        <v>214.703547</v>
      </c>
      <c r="J299" s="214">
        <v>2657</v>
      </c>
      <c r="K299" s="214">
        <v>907.620852</v>
      </c>
      <c r="L299" s="214">
        <v>2657</v>
      </c>
      <c r="M299" s="214">
        <v>907.620852</v>
      </c>
      <c r="N299" s="9"/>
    </row>
    <row r="300" spans="2:14" ht="12.75" hidden="1">
      <c r="B300" s="213">
        <v>39356</v>
      </c>
      <c r="C300" s="216"/>
      <c r="D300" s="214">
        <v>0</v>
      </c>
      <c r="E300" s="214">
        <v>0</v>
      </c>
      <c r="F300" s="214">
        <v>15</v>
      </c>
      <c r="G300" s="214">
        <v>35.303277</v>
      </c>
      <c r="H300" s="214">
        <v>46</v>
      </c>
      <c r="I300" s="214">
        <v>216.31569</v>
      </c>
      <c r="J300" s="214">
        <v>2648</v>
      </c>
      <c r="K300" s="214">
        <v>911.361598</v>
      </c>
      <c r="L300" s="214">
        <v>2648</v>
      </c>
      <c r="M300" s="214">
        <v>911.361598</v>
      </c>
      <c r="N300" s="9"/>
    </row>
    <row r="301" spans="2:14" ht="12.75" hidden="1">
      <c r="B301" s="213">
        <v>39387</v>
      </c>
      <c r="C301" s="216"/>
      <c r="D301" s="214">
        <v>0</v>
      </c>
      <c r="E301" s="214">
        <v>0</v>
      </c>
      <c r="F301" s="214">
        <v>15</v>
      </c>
      <c r="G301" s="214">
        <v>35.793777</v>
      </c>
      <c r="H301" s="214">
        <v>46</v>
      </c>
      <c r="I301" s="214">
        <v>215.820966</v>
      </c>
      <c r="J301" s="214">
        <v>2633</v>
      </c>
      <c r="K301" s="214">
        <v>902.091847</v>
      </c>
      <c r="L301" s="214">
        <v>2633</v>
      </c>
      <c r="M301" s="214">
        <v>902.091847</v>
      </c>
      <c r="N301" s="9"/>
    </row>
    <row r="302" spans="2:14" ht="12.75" hidden="1">
      <c r="B302" s="213">
        <v>39417</v>
      </c>
      <c r="C302" s="216"/>
      <c r="D302" s="214">
        <v>0</v>
      </c>
      <c r="E302" s="214">
        <v>0</v>
      </c>
      <c r="F302" s="214">
        <v>15</v>
      </c>
      <c r="G302" s="214">
        <v>36.047205</v>
      </c>
      <c r="H302" s="214">
        <v>46</v>
      </c>
      <c r="I302" s="214">
        <v>229.9626</v>
      </c>
      <c r="J302" s="214">
        <v>2624</v>
      </c>
      <c r="K302" s="214">
        <v>902.119029</v>
      </c>
      <c r="L302" s="214">
        <v>2624</v>
      </c>
      <c r="M302" s="214">
        <v>902.119029</v>
      </c>
      <c r="N302" s="9"/>
    </row>
    <row r="303" spans="2:14" ht="12.75">
      <c r="B303" s="213">
        <v>39448</v>
      </c>
      <c r="C303" s="216"/>
      <c r="D303" s="214">
        <v>0</v>
      </c>
      <c r="E303" s="214">
        <v>0</v>
      </c>
      <c r="F303" s="214">
        <v>15</v>
      </c>
      <c r="G303" s="214">
        <v>36.3023</v>
      </c>
      <c r="H303" s="214">
        <v>46</v>
      </c>
      <c r="I303" s="214">
        <v>231.635403</v>
      </c>
      <c r="J303" s="214">
        <v>2611</v>
      </c>
      <c r="K303" s="214">
        <v>889.744721</v>
      </c>
      <c r="L303" s="214"/>
      <c r="M303" s="214"/>
      <c r="N303" s="9"/>
    </row>
    <row r="304" spans="2:14" ht="12.75">
      <c r="B304" s="213">
        <v>39479</v>
      </c>
      <c r="C304" s="216"/>
      <c r="D304" s="214">
        <v>0</v>
      </c>
      <c r="E304" s="214">
        <v>0</v>
      </c>
      <c r="F304" s="214">
        <v>15</v>
      </c>
      <c r="G304" s="214">
        <v>36.579256</v>
      </c>
      <c r="H304" s="214">
        <v>46</v>
      </c>
      <c r="I304" s="214">
        <v>233.182359</v>
      </c>
      <c r="J304" s="214">
        <v>2603</v>
      </c>
      <c r="K304" s="214">
        <v>898.92422</v>
      </c>
      <c r="L304" s="214"/>
      <c r="M304" s="214"/>
      <c r="N304" s="9"/>
    </row>
    <row r="305" spans="2:14" ht="12.75">
      <c r="B305" s="213">
        <v>39508</v>
      </c>
      <c r="C305" s="216"/>
      <c r="D305" s="214">
        <v>0</v>
      </c>
      <c r="E305" s="214">
        <v>0</v>
      </c>
      <c r="F305" s="214">
        <v>15</v>
      </c>
      <c r="G305" s="214">
        <v>36.598037</v>
      </c>
      <c r="H305" s="214">
        <v>46</v>
      </c>
      <c r="I305" s="214">
        <v>233.960935</v>
      </c>
      <c r="J305" s="214">
        <v>2598</v>
      </c>
      <c r="K305" s="214">
        <v>908.754006</v>
      </c>
      <c r="L305" s="214"/>
      <c r="M305" s="214"/>
      <c r="N305" s="9"/>
    </row>
    <row r="306" spans="2:14" ht="12.75">
      <c r="B306" s="213">
        <v>39539</v>
      </c>
      <c r="C306" s="216"/>
      <c r="D306" s="214">
        <v>0</v>
      </c>
      <c r="E306" s="214">
        <v>0</v>
      </c>
      <c r="F306" s="214">
        <v>15</v>
      </c>
      <c r="G306" s="214">
        <v>37.389881</v>
      </c>
      <c r="H306" s="214">
        <v>46</v>
      </c>
      <c r="I306" s="214">
        <v>240.388051</v>
      </c>
      <c r="J306" s="214">
        <v>2593</v>
      </c>
      <c r="K306" s="214">
        <v>933.747765</v>
      </c>
      <c r="L306" s="214"/>
      <c r="M306" s="214"/>
      <c r="N306" s="9"/>
    </row>
    <row r="307" spans="2:14" ht="12.75">
      <c r="B307" s="213">
        <v>39569</v>
      </c>
      <c r="C307" s="216"/>
      <c r="D307" s="214">
        <v>0</v>
      </c>
      <c r="E307" s="214">
        <v>0</v>
      </c>
      <c r="F307" s="214">
        <v>15</v>
      </c>
      <c r="G307" s="214">
        <v>38.128273</v>
      </c>
      <c r="H307" s="214">
        <v>45</v>
      </c>
      <c r="I307" s="214">
        <v>244.811973</v>
      </c>
      <c r="J307" s="214">
        <v>2588</v>
      </c>
      <c r="K307" s="214">
        <v>950.146603</v>
      </c>
      <c r="L307" s="214"/>
      <c r="M307" s="214"/>
      <c r="N307" s="9"/>
    </row>
    <row r="308" spans="2:14" ht="12.75">
      <c r="B308" s="213">
        <v>39600</v>
      </c>
      <c r="C308" s="216"/>
      <c r="D308" s="214">
        <v>0</v>
      </c>
      <c r="E308" s="214">
        <v>0</v>
      </c>
      <c r="F308" s="214">
        <v>15</v>
      </c>
      <c r="G308" s="214">
        <v>38.498472</v>
      </c>
      <c r="H308" s="214">
        <v>45</v>
      </c>
      <c r="I308" s="214">
        <v>251.918227</v>
      </c>
      <c r="J308" s="214">
        <v>2581</v>
      </c>
      <c r="K308" s="214">
        <v>885.718123</v>
      </c>
      <c r="L308" s="214"/>
      <c r="M308" s="214"/>
      <c r="N308" s="9"/>
    </row>
    <row r="309" spans="2:14" ht="12.75">
      <c r="B309" s="213">
        <v>39630</v>
      </c>
      <c r="C309" s="216"/>
      <c r="D309" s="214">
        <v>0</v>
      </c>
      <c r="E309" s="216">
        <v>0</v>
      </c>
      <c r="F309" s="216">
        <v>15</v>
      </c>
      <c r="G309" s="216">
        <v>38.880472</v>
      </c>
      <c r="H309" s="216">
        <v>45</v>
      </c>
      <c r="I309" s="216">
        <v>265.556445</v>
      </c>
      <c r="J309" s="216">
        <v>2572</v>
      </c>
      <c r="K309" s="216">
        <v>890.442015</v>
      </c>
      <c r="L309" s="216"/>
      <c r="M309" s="216"/>
      <c r="N309" s="9"/>
    </row>
    <row r="310" spans="2:14" ht="12.75">
      <c r="B310" s="213">
        <v>39661</v>
      </c>
      <c r="C310" s="216"/>
      <c r="D310" s="214">
        <v>0</v>
      </c>
      <c r="E310" s="216">
        <v>0</v>
      </c>
      <c r="F310" s="216">
        <v>15</v>
      </c>
      <c r="G310" s="216">
        <v>39.258841</v>
      </c>
      <c r="H310" s="216">
        <v>45</v>
      </c>
      <c r="I310" s="216">
        <v>258.448162</v>
      </c>
      <c r="J310" s="216">
        <v>2565</v>
      </c>
      <c r="K310" s="216">
        <v>901.181106</v>
      </c>
      <c r="L310" s="216"/>
      <c r="M310" s="216"/>
      <c r="N310" s="9"/>
    </row>
    <row r="311" spans="2:14" ht="12.75">
      <c r="B311" s="213">
        <v>39692</v>
      </c>
      <c r="C311" s="216"/>
      <c r="D311" s="214">
        <v>0</v>
      </c>
      <c r="E311" s="216">
        <v>0</v>
      </c>
      <c r="F311" s="216">
        <v>15</v>
      </c>
      <c r="G311" s="216">
        <v>43.449893</v>
      </c>
      <c r="H311" s="216">
        <v>45</v>
      </c>
      <c r="I311" s="216">
        <v>266.11928</v>
      </c>
      <c r="J311" s="216">
        <v>2561</v>
      </c>
      <c r="K311" s="216">
        <v>893.421334</v>
      </c>
      <c r="L311" s="216"/>
      <c r="M311" s="216"/>
      <c r="N311" s="9"/>
    </row>
    <row r="312" spans="2:14" ht="12.75">
      <c r="B312" s="213">
        <v>39722</v>
      </c>
      <c r="C312" s="216"/>
      <c r="D312" s="214">
        <v>0</v>
      </c>
      <c r="E312" s="216">
        <v>0</v>
      </c>
      <c r="F312" s="216">
        <v>15</v>
      </c>
      <c r="G312" s="216">
        <v>43.120059</v>
      </c>
      <c r="H312" s="216">
        <v>45</v>
      </c>
      <c r="I312" s="216">
        <v>267.795298</v>
      </c>
      <c r="J312" s="216">
        <v>2553</v>
      </c>
      <c r="K312" s="216">
        <v>910.710787</v>
      </c>
      <c r="L312" s="216"/>
      <c r="M312" s="216"/>
      <c r="N312" s="9"/>
    </row>
    <row r="313" spans="2:14" ht="12.75">
      <c r="B313" s="213">
        <v>39753</v>
      </c>
      <c r="C313" s="216"/>
      <c r="D313" s="214">
        <v>0</v>
      </c>
      <c r="E313" s="216">
        <v>0</v>
      </c>
      <c r="F313" s="216">
        <v>15</v>
      </c>
      <c r="G313" s="216">
        <v>43.668622</v>
      </c>
      <c r="H313" s="216">
        <v>45</v>
      </c>
      <c r="I313" s="216">
        <v>269.37548</v>
      </c>
      <c r="J313" s="216">
        <v>2549</v>
      </c>
      <c r="K313" s="216">
        <v>915.519992</v>
      </c>
      <c r="L313" s="216"/>
      <c r="M313" s="216"/>
      <c r="N313" s="9"/>
    </row>
    <row r="314" spans="2:14" ht="12.75">
      <c r="B314" s="213">
        <v>39783</v>
      </c>
      <c r="C314" s="216"/>
      <c r="D314" s="214">
        <v>0</v>
      </c>
      <c r="E314" s="216">
        <v>0</v>
      </c>
      <c r="F314" s="216">
        <v>14</v>
      </c>
      <c r="G314" s="217">
        <v>21.229704</v>
      </c>
      <c r="H314" s="216">
        <v>45</v>
      </c>
      <c r="I314" s="217">
        <v>271</v>
      </c>
      <c r="J314" s="216">
        <v>2533</v>
      </c>
      <c r="K314" s="216">
        <v>933.876311</v>
      </c>
      <c r="L314" s="216"/>
      <c r="M314" s="216"/>
      <c r="N314" s="9"/>
    </row>
    <row r="315" spans="2:14" ht="12.75">
      <c r="B315" s="213">
        <v>39814</v>
      </c>
      <c r="C315" s="216"/>
      <c r="D315" s="214">
        <v>0</v>
      </c>
      <c r="E315" s="216">
        <v>0</v>
      </c>
      <c r="F315" s="216">
        <v>12</v>
      </c>
      <c r="G315" s="216">
        <v>18.358693</v>
      </c>
      <c r="H315" s="216">
        <v>45</v>
      </c>
      <c r="I315" s="216">
        <v>272.24838</v>
      </c>
      <c r="J315" s="216">
        <v>2532</v>
      </c>
      <c r="K315" s="216">
        <v>941.88374</v>
      </c>
      <c r="L315" s="216"/>
      <c r="M315" s="216"/>
      <c r="N315" s="9"/>
    </row>
    <row r="316" spans="2:14" ht="12.75">
      <c r="B316" s="213">
        <v>39845</v>
      </c>
      <c r="C316" s="216"/>
      <c r="D316" s="214">
        <v>0</v>
      </c>
      <c r="E316" s="216">
        <v>0</v>
      </c>
      <c r="F316" s="216">
        <v>11</v>
      </c>
      <c r="G316" s="216">
        <v>16.844251</v>
      </c>
      <c r="H316" s="216">
        <v>45</v>
      </c>
      <c r="I316" s="216">
        <v>273.467964</v>
      </c>
      <c r="J316" s="216">
        <v>2527</v>
      </c>
      <c r="K316" s="216">
        <v>934.293934</v>
      </c>
      <c r="L316" s="216"/>
      <c r="M316" s="216"/>
      <c r="N316" s="9"/>
    </row>
    <row r="317" spans="2:14" ht="12.75">
      <c r="B317" s="213">
        <v>39873</v>
      </c>
      <c r="C317" s="216"/>
      <c r="D317" s="214">
        <v>0</v>
      </c>
      <c r="E317" s="216">
        <v>0</v>
      </c>
      <c r="F317" s="216">
        <v>12</v>
      </c>
      <c r="G317" s="216">
        <v>17.259984</v>
      </c>
      <c r="H317" s="216">
        <v>45</v>
      </c>
      <c r="I317" s="216">
        <v>266.493922</v>
      </c>
      <c r="J317" s="216">
        <v>2525</v>
      </c>
      <c r="K317" s="216">
        <v>953.531888</v>
      </c>
      <c r="L317" s="216"/>
      <c r="M317" s="216"/>
      <c r="N317" s="9"/>
    </row>
    <row r="318" spans="2:14" ht="12.75">
      <c r="B318" s="213">
        <v>39904</v>
      </c>
      <c r="C318" s="216"/>
      <c r="D318" s="214">
        <v>0</v>
      </c>
      <c r="E318" s="214">
        <v>0</v>
      </c>
      <c r="F318" s="214">
        <v>12</v>
      </c>
      <c r="G318" s="214">
        <v>17.625654</v>
      </c>
      <c r="H318" s="214">
        <v>45</v>
      </c>
      <c r="I318" s="214">
        <v>271.373584</v>
      </c>
      <c r="J318" s="214">
        <v>2515</v>
      </c>
      <c r="K318" s="214">
        <v>971.561314</v>
      </c>
      <c r="L318" s="214"/>
      <c r="M318" s="214"/>
      <c r="N318" s="9"/>
    </row>
    <row r="319" spans="2:14" ht="12.75">
      <c r="B319" s="213">
        <v>39934</v>
      </c>
      <c r="C319" s="216"/>
      <c r="D319" s="214">
        <v>0</v>
      </c>
      <c r="E319" s="214">
        <v>0</v>
      </c>
      <c r="F319" s="214">
        <v>12</v>
      </c>
      <c r="G319" s="214">
        <v>17.772326</v>
      </c>
      <c r="H319" s="214">
        <v>45</v>
      </c>
      <c r="I319" s="214">
        <v>273.469148</v>
      </c>
      <c r="J319" s="214">
        <v>2511</v>
      </c>
      <c r="K319" s="214">
        <v>993.894941</v>
      </c>
      <c r="L319" s="214"/>
      <c r="M319" s="214"/>
      <c r="N319" s="9"/>
    </row>
    <row r="320" spans="2:14" ht="12.75">
      <c r="B320" s="213">
        <v>39965</v>
      </c>
      <c r="C320" s="216"/>
      <c r="D320" s="214">
        <v>0</v>
      </c>
      <c r="E320" s="214">
        <v>0</v>
      </c>
      <c r="F320" s="214">
        <v>12</v>
      </c>
      <c r="G320" s="214">
        <v>16.974345</v>
      </c>
      <c r="H320" s="214">
        <v>45</v>
      </c>
      <c r="I320" s="214">
        <v>277.467402</v>
      </c>
      <c r="J320" s="214">
        <v>2503</v>
      </c>
      <c r="K320" s="214">
        <v>996.920276</v>
      </c>
      <c r="L320" s="214"/>
      <c r="M320" s="214"/>
      <c r="N320" s="9"/>
    </row>
    <row r="321" spans="2:14" ht="12.75">
      <c r="B321" s="213">
        <v>39995</v>
      </c>
      <c r="C321" s="216"/>
      <c r="D321" s="214">
        <v>0</v>
      </c>
      <c r="E321" s="214">
        <v>0</v>
      </c>
      <c r="F321" s="214">
        <v>11</v>
      </c>
      <c r="G321" s="214">
        <v>16.972919</v>
      </c>
      <c r="H321" s="214">
        <v>45</v>
      </c>
      <c r="I321" s="214">
        <v>283.681555</v>
      </c>
      <c r="J321" s="214">
        <v>2497</v>
      </c>
      <c r="K321" s="214">
        <v>986.026247</v>
      </c>
      <c r="L321" s="214"/>
      <c r="M321" s="214"/>
      <c r="N321" s="9"/>
    </row>
    <row r="322" spans="2:14" ht="12.75">
      <c r="B322" s="213">
        <v>40026</v>
      </c>
      <c r="C322" s="216"/>
      <c r="D322" s="214">
        <v>0</v>
      </c>
      <c r="E322" s="214">
        <v>0</v>
      </c>
      <c r="F322" s="214">
        <v>12</v>
      </c>
      <c r="G322" s="214">
        <v>17.846826</v>
      </c>
      <c r="H322" s="214">
        <v>45</v>
      </c>
      <c r="I322" s="214">
        <v>284.988893</v>
      </c>
      <c r="J322" s="214">
        <v>2482</v>
      </c>
      <c r="K322" s="214">
        <v>977.519641</v>
      </c>
      <c r="L322" s="214"/>
      <c r="M322" s="214"/>
      <c r="N322" s="9"/>
    </row>
    <row r="323" spans="2:14" ht="12.75">
      <c r="B323" s="213">
        <v>40057</v>
      </c>
      <c r="C323" s="216"/>
      <c r="D323" s="214">
        <v>0</v>
      </c>
      <c r="E323" s="214">
        <v>0</v>
      </c>
      <c r="F323" s="214">
        <v>12</v>
      </c>
      <c r="G323" s="214">
        <v>17.7868</v>
      </c>
      <c r="H323" s="214">
        <v>45</v>
      </c>
      <c r="I323" s="214">
        <v>286.869117</v>
      </c>
      <c r="J323" s="214">
        <v>2477</v>
      </c>
      <c r="K323" s="214">
        <v>977.033354</v>
      </c>
      <c r="L323" s="214"/>
      <c r="M323" s="214"/>
      <c r="N323" s="9"/>
    </row>
    <row r="324" spans="2:14" ht="12.75">
      <c r="B324" s="213">
        <v>40087</v>
      </c>
      <c r="C324" s="216"/>
      <c r="D324" s="214">
        <v>0</v>
      </c>
      <c r="E324" s="214">
        <v>0</v>
      </c>
      <c r="F324" s="214">
        <v>12</v>
      </c>
      <c r="G324" s="214">
        <v>17.7868</v>
      </c>
      <c r="H324" s="214">
        <v>45</v>
      </c>
      <c r="I324" s="214">
        <v>300.171477</v>
      </c>
      <c r="J324" s="214">
        <v>2472</v>
      </c>
      <c r="K324" s="214">
        <v>976.426929</v>
      </c>
      <c r="L324" s="214"/>
      <c r="M324" s="214"/>
      <c r="N324" s="9"/>
    </row>
    <row r="325" spans="2:14" ht="12.75">
      <c r="B325" s="213">
        <v>40118</v>
      </c>
      <c r="C325" s="216"/>
      <c r="D325" s="214">
        <v>0</v>
      </c>
      <c r="E325" s="214">
        <v>0</v>
      </c>
      <c r="F325" s="214">
        <v>12</v>
      </c>
      <c r="G325" s="214">
        <v>17.7868</v>
      </c>
      <c r="H325" s="214">
        <v>45</v>
      </c>
      <c r="I325" s="214">
        <v>305.650161</v>
      </c>
      <c r="J325" s="214">
        <v>2468</v>
      </c>
      <c r="K325" s="214">
        <v>966.818741</v>
      </c>
      <c r="L325" s="214"/>
      <c r="M325" s="214"/>
      <c r="N325" s="9"/>
    </row>
    <row r="326" spans="2:14" ht="12.75">
      <c r="B326" s="213">
        <v>40148</v>
      </c>
      <c r="C326" s="216"/>
      <c r="D326" s="214">
        <v>0</v>
      </c>
      <c r="E326" s="214">
        <v>0</v>
      </c>
      <c r="F326" s="214">
        <v>12</v>
      </c>
      <c r="G326" s="214">
        <v>17.7868</v>
      </c>
      <c r="H326" s="214">
        <v>43</v>
      </c>
      <c r="I326" s="214">
        <v>306.878255</v>
      </c>
      <c r="J326" s="214">
        <v>2462</v>
      </c>
      <c r="K326" s="214">
        <v>967.17713</v>
      </c>
      <c r="L326" s="214"/>
      <c r="M326" s="214"/>
      <c r="N326" s="9"/>
    </row>
    <row r="327" spans="2:14" ht="12.75">
      <c r="B327" s="213">
        <v>40179</v>
      </c>
      <c r="C327" s="216"/>
      <c r="D327" s="214">
        <v>0</v>
      </c>
      <c r="E327" s="214">
        <v>0</v>
      </c>
      <c r="F327" s="214">
        <v>12</v>
      </c>
      <c r="G327" s="214">
        <v>17.793546</v>
      </c>
      <c r="H327" s="214">
        <v>43</v>
      </c>
      <c r="I327" s="214">
        <v>356.314316</v>
      </c>
      <c r="J327" s="214">
        <v>2457</v>
      </c>
      <c r="K327" s="214">
        <v>962.497427</v>
      </c>
      <c r="L327" s="214"/>
      <c r="M327" s="214"/>
      <c r="N327" s="9"/>
    </row>
    <row r="328" spans="2:14" ht="12.75">
      <c r="B328" s="213">
        <v>40210</v>
      </c>
      <c r="C328" s="216"/>
      <c r="D328" s="214">
        <v>0</v>
      </c>
      <c r="E328" s="214">
        <v>0</v>
      </c>
      <c r="F328" s="214">
        <v>4</v>
      </c>
      <c r="G328" s="214">
        <v>0.167732</v>
      </c>
      <c r="H328" s="214">
        <v>43</v>
      </c>
      <c r="I328" s="214">
        <v>286.287552</v>
      </c>
      <c r="J328" s="214">
        <v>2454</v>
      </c>
      <c r="K328" s="214">
        <v>953.576951</v>
      </c>
      <c r="L328" s="214"/>
      <c r="M328" s="214"/>
      <c r="N328" s="9"/>
    </row>
    <row r="329" spans="2:14" ht="12.75">
      <c r="B329" s="213">
        <v>40238</v>
      </c>
      <c r="C329" s="216"/>
      <c r="D329" s="214">
        <v>0</v>
      </c>
      <c r="E329" s="214">
        <v>0</v>
      </c>
      <c r="F329" s="214">
        <v>3</v>
      </c>
      <c r="G329" s="214">
        <v>0.166079</v>
      </c>
      <c r="H329" s="214">
        <v>43</v>
      </c>
      <c r="I329" s="214">
        <v>286.635683</v>
      </c>
      <c r="J329" s="214">
        <v>2449</v>
      </c>
      <c r="K329" s="214">
        <v>962.506398</v>
      </c>
      <c r="L329" s="214"/>
      <c r="M329" s="214"/>
      <c r="N329" s="9"/>
    </row>
    <row r="330" spans="2:14" ht="12.75">
      <c r="B330" s="213">
        <v>40269</v>
      </c>
      <c r="C330" s="216"/>
      <c r="D330" s="214">
        <v>0</v>
      </c>
      <c r="E330" s="214">
        <v>0</v>
      </c>
      <c r="F330" s="214">
        <v>3</v>
      </c>
      <c r="G330" s="214">
        <v>0.019531</v>
      </c>
      <c r="H330" s="214">
        <v>43</v>
      </c>
      <c r="I330" s="214">
        <v>295.975545</v>
      </c>
      <c r="J330" s="214">
        <v>2447</v>
      </c>
      <c r="K330" s="214">
        <v>973.111639</v>
      </c>
      <c r="L330" s="214"/>
      <c r="M330" s="214"/>
      <c r="N330" s="9"/>
    </row>
    <row r="331" spans="2:14" ht="12.75">
      <c r="B331" s="213">
        <v>40299</v>
      </c>
      <c r="C331" s="216"/>
      <c r="D331" s="214">
        <v>0</v>
      </c>
      <c r="E331" s="214">
        <v>0</v>
      </c>
      <c r="F331" s="214">
        <v>3</v>
      </c>
      <c r="G331" s="214">
        <v>0.019742</v>
      </c>
      <c r="H331" s="214">
        <v>43</v>
      </c>
      <c r="I331" s="214">
        <v>299.814544</v>
      </c>
      <c r="J331" s="214">
        <v>2442</v>
      </c>
      <c r="K331" s="214">
        <v>978.604483</v>
      </c>
      <c r="L331" s="214"/>
      <c r="M331" s="214"/>
      <c r="N331" s="9"/>
    </row>
    <row r="332" spans="2:14" ht="12.75">
      <c r="B332" s="213">
        <v>40330</v>
      </c>
      <c r="C332" s="216"/>
      <c r="D332" s="214">
        <v>0</v>
      </c>
      <c r="E332" s="214">
        <v>0</v>
      </c>
      <c r="F332" s="214">
        <v>4</v>
      </c>
      <c r="G332" s="214">
        <v>0.019773</v>
      </c>
      <c r="H332" s="214">
        <v>43</v>
      </c>
      <c r="I332" s="214">
        <v>303.042072</v>
      </c>
      <c r="J332" s="214">
        <v>2441</v>
      </c>
      <c r="K332" s="214">
        <v>976.179867</v>
      </c>
      <c r="L332" s="214"/>
      <c r="M332" s="214"/>
      <c r="N332" s="9"/>
    </row>
    <row r="333" spans="2:14" ht="12.75">
      <c r="B333" s="213">
        <v>40360</v>
      </c>
      <c r="C333" s="216"/>
      <c r="D333" s="214">
        <v>0</v>
      </c>
      <c r="E333" s="214">
        <v>0</v>
      </c>
      <c r="F333" s="214">
        <v>4</v>
      </c>
      <c r="G333" s="214">
        <v>0.019773</v>
      </c>
      <c r="H333" s="214">
        <v>43</v>
      </c>
      <c r="I333" s="214">
        <v>306.135376</v>
      </c>
      <c r="J333" s="214">
        <v>2438</v>
      </c>
      <c r="K333" s="214">
        <v>970.836351</v>
      </c>
      <c r="L333" s="214"/>
      <c r="M333" s="214"/>
      <c r="N333" s="9"/>
    </row>
    <row r="334" spans="2:14" ht="12.75">
      <c r="B334" s="213">
        <v>40391</v>
      </c>
      <c r="C334" s="216"/>
      <c r="D334" s="214">
        <v>0</v>
      </c>
      <c r="E334" s="214">
        <v>0</v>
      </c>
      <c r="F334" s="214">
        <v>4</v>
      </c>
      <c r="G334" s="214">
        <v>0.019773</v>
      </c>
      <c r="H334" s="214">
        <v>43</v>
      </c>
      <c r="I334" s="214">
        <v>305.864612</v>
      </c>
      <c r="J334" s="214">
        <v>2435</v>
      </c>
      <c r="K334" s="214">
        <v>979.300886</v>
      </c>
      <c r="L334" s="214"/>
      <c r="M334" s="214"/>
      <c r="N334" s="9"/>
    </row>
    <row r="335" spans="2:14" ht="12.75">
      <c r="B335" s="213">
        <v>40422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311.212011</v>
      </c>
      <c r="J335" s="214">
        <v>2433</v>
      </c>
      <c r="K335" s="214">
        <v>975.68461</v>
      </c>
      <c r="L335" s="214"/>
      <c r="M335" s="214"/>
      <c r="N335" s="9"/>
    </row>
    <row r="336" spans="2:14" ht="12.75">
      <c r="B336" s="213">
        <v>40452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310.752209</v>
      </c>
      <c r="J336" s="214">
        <v>2432</v>
      </c>
      <c r="K336" s="214">
        <v>977.738885</v>
      </c>
      <c r="L336" s="214"/>
      <c r="M336" s="214"/>
      <c r="N336" s="9"/>
    </row>
    <row r="337" spans="2:14" ht="12.75">
      <c r="B337" s="213">
        <v>40483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312.152505</v>
      </c>
      <c r="J337" s="214">
        <v>2428</v>
      </c>
      <c r="K337" s="214">
        <v>940.152904</v>
      </c>
      <c r="L337" s="214"/>
      <c r="M337" s="214"/>
      <c r="N337" s="9"/>
    </row>
    <row r="338" spans="2:14" ht="12.75">
      <c r="B338" s="213">
        <v>40513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238.415317</v>
      </c>
      <c r="J338" s="214">
        <v>2423</v>
      </c>
      <c r="K338" s="214">
        <v>941.451833</v>
      </c>
      <c r="L338" s="214"/>
      <c r="M338" s="214"/>
      <c r="N338" s="9"/>
    </row>
    <row r="339" spans="2:14" ht="12.75">
      <c r="B339" s="213">
        <v>40544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238.438898</v>
      </c>
      <c r="J339" s="214">
        <v>2420</v>
      </c>
      <c r="K339" s="214">
        <v>942.055478</v>
      </c>
      <c r="L339" s="214"/>
      <c r="M339" s="214"/>
      <c r="N339" s="9"/>
    </row>
    <row r="340" spans="2:14" ht="12.75">
      <c r="B340" s="213">
        <v>40575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239.662749</v>
      </c>
      <c r="J340" s="214">
        <v>2421</v>
      </c>
      <c r="K340" s="214">
        <v>944.568169</v>
      </c>
      <c r="L340" s="214"/>
      <c r="M340" s="214"/>
      <c r="N340" s="9"/>
    </row>
    <row r="341" spans="2:14" ht="12.75">
      <c r="B341" s="213">
        <v>40603</v>
      </c>
      <c r="C341" s="216"/>
      <c r="D341" s="214">
        <v>0</v>
      </c>
      <c r="E341" s="214">
        <v>0</v>
      </c>
      <c r="F341" s="226">
        <v>0</v>
      </c>
      <c r="G341" s="214">
        <v>0</v>
      </c>
      <c r="H341" s="214">
        <v>43</v>
      </c>
      <c r="I341" s="214">
        <v>240.932201</v>
      </c>
      <c r="J341" s="214">
        <v>2414</v>
      </c>
      <c r="K341" s="214">
        <v>958.185234</v>
      </c>
      <c r="L341" s="214"/>
      <c r="M341" s="214"/>
      <c r="N341" s="9"/>
    </row>
    <row r="342" spans="2:14" ht="12.75">
      <c r="B342" s="213">
        <v>40634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43</v>
      </c>
      <c r="I342" s="216">
        <v>233.790547</v>
      </c>
      <c r="J342" s="216">
        <v>2411</v>
      </c>
      <c r="K342" s="216">
        <v>973.264805</v>
      </c>
      <c r="L342" s="216"/>
      <c r="M342" s="216"/>
      <c r="N342" s="9"/>
    </row>
    <row r="343" spans="2:14" ht="12.75">
      <c r="B343" s="213">
        <v>40664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43</v>
      </c>
      <c r="I343" s="216">
        <v>233.899955</v>
      </c>
      <c r="J343" s="216">
        <v>2408</v>
      </c>
      <c r="K343" s="216">
        <v>983.782097</v>
      </c>
      <c r="L343" s="216"/>
      <c r="M343" s="216"/>
      <c r="N343" s="9"/>
    </row>
    <row r="344" spans="2:14" ht="12.75">
      <c r="B344" s="213">
        <v>40695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239.541859</v>
      </c>
      <c r="J344" s="216">
        <v>2401</v>
      </c>
      <c r="K344" s="216">
        <v>987.715198</v>
      </c>
      <c r="L344" s="216"/>
      <c r="M344" s="216"/>
      <c r="N344" s="9"/>
    </row>
    <row r="345" spans="2:15" ht="12.75">
      <c r="B345" s="213">
        <v>40725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243.694834</v>
      </c>
      <c r="J345" s="216">
        <v>2397</v>
      </c>
      <c r="K345" s="216">
        <v>991.734097</v>
      </c>
      <c r="L345" s="216"/>
      <c r="M345" s="216"/>
      <c r="N345" s="9"/>
      <c r="O345" s="201"/>
    </row>
    <row r="346" spans="2:15" ht="12.75">
      <c r="B346" s="213">
        <v>40756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244.970953</v>
      </c>
      <c r="J346" s="216">
        <v>2393</v>
      </c>
      <c r="K346" s="216">
        <v>993.318657</v>
      </c>
      <c r="L346" s="216"/>
      <c r="M346" s="216"/>
      <c r="N346" s="9"/>
      <c r="O346" s="201"/>
    </row>
    <row r="347" spans="2:15" ht="12.75">
      <c r="B347" s="213">
        <v>40787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220.535001</v>
      </c>
      <c r="J347" s="216">
        <v>2391</v>
      </c>
      <c r="K347" s="216">
        <v>991.14293</v>
      </c>
      <c r="L347" s="216"/>
      <c r="M347" s="216"/>
      <c r="N347" s="9"/>
      <c r="O347" s="201"/>
    </row>
    <row r="348" spans="2:15" ht="12.75">
      <c r="B348" s="213">
        <v>40818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223.699121</v>
      </c>
      <c r="J348" s="216">
        <v>2388</v>
      </c>
      <c r="K348" s="216">
        <v>970.293873</v>
      </c>
      <c r="L348" s="216"/>
      <c r="M348" s="216"/>
      <c r="N348" s="9"/>
      <c r="O348" s="201"/>
    </row>
    <row r="349" spans="2:15" ht="12.75">
      <c r="B349" s="213">
        <v>40850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225.094936</v>
      </c>
      <c r="J349" s="216">
        <v>2386</v>
      </c>
      <c r="K349" s="216">
        <v>976.195877</v>
      </c>
      <c r="L349" s="216"/>
      <c r="M349" s="216"/>
      <c r="N349" s="9"/>
      <c r="O349" s="201"/>
    </row>
    <row r="350" spans="2:15" ht="12.75">
      <c r="B350" s="213">
        <v>40881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226.372878</v>
      </c>
      <c r="J350" s="216">
        <v>2383</v>
      </c>
      <c r="K350" s="216">
        <v>991.546037</v>
      </c>
      <c r="L350" s="216"/>
      <c r="M350" s="216"/>
      <c r="N350" s="9"/>
      <c r="O350" s="201"/>
    </row>
    <row r="351" spans="2:15" ht="12.75">
      <c r="B351" s="213">
        <v>40909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227.704946</v>
      </c>
      <c r="J351" s="216">
        <v>2383</v>
      </c>
      <c r="K351" s="216">
        <v>996.719185</v>
      </c>
      <c r="L351" s="216"/>
      <c r="M351" s="216"/>
      <c r="N351" s="9"/>
      <c r="O351" s="201"/>
    </row>
    <row r="352" spans="2:15" ht="12.75">
      <c r="B352" s="213">
        <v>40940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229.042763</v>
      </c>
      <c r="J352" s="216">
        <v>2383</v>
      </c>
      <c r="K352" s="216">
        <v>996.460442</v>
      </c>
      <c r="L352" s="216"/>
      <c r="M352" s="216"/>
      <c r="N352" s="9"/>
      <c r="O352" s="201"/>
    </row>
    <row r="353" spans="2:15" ht="12.75">
      <c r="B353" s="213">
        <v>40969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230.533354</v>
      </c>
      <c r="J353" s="216">
        <v>2383</v>
      </c>
      <c r="K353" s="216">
        <v>1002.33168</v>
      </c>
      <c r="L353" s="216"/>
      <c r="M353" s="216"/>
      <c r="N353" s="9"/>
      <c r="O353" s="201"/>
    </row>
    <row r="354" spans="2:15" ht="12.75">
      <c r="B354" s="213">
        <v>41000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231.928732</v>
      </c>
      <c r="J354" s="216">
        <v>2379</v>
      </c>
      <c r="K354" s="216">
        <v>999.931231</v>
      </c>
      <c r="L354" s="216"/>
      <c r="M354" s="216"/>
      <c r="N354" s="9"/>
      <c r="O354" s="201"/>
    </row>
    <row r="355" spans="2:15" ht="12.75">
      <c r="B355" s="213">
        <v>41030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233.248336</v>
      </c>
      <c r="J355" s="216">
        <v>2376</v>
      </c>
      <c r="K355" s="216">
        <v>1002.383319</v>
      </c>
      <c r="L355" s="216"/>
      <c r="M355" s="216"/>
      <c r="N355" s="9"/>
      <c r="O355" s="201"/>
    </row>
    <row r="356" spans="2:15" ht="12.75">
      <c r="B356" s="213">
        <v>41061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235.157724</v>
      </c>
      <c r="J356" s="216">
        <v>2373</v>
      </c>
      <c r="K356" s="216">
        <v>978.920116</v>
      </c>
      <c r="L356" s="216"/>
      <c r="M356" s="216"/>
      <c r="N356" s="9"/>
      <c r="O356" s="201"/>
    </row>
    <row r="357" spans="2:15" s="229" customFormat="1" ht="12.75">
      <c r="B357" s="213">
        <v>41091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240.561711</v>
      </c>
      <c r="J357" s="216">
        <v>2370</v>
      </c>
      <c r="K357" s="216">
        <v>958.024001</v>
      </c>
      <c r="L357" s="216"/>
      <c r="M357" s="216"/>
      <c r="N357" s="227"/>
      <c r="O357" s="228"/>
    </row>
    <row r="358" spans="2:15" s="229" customFormat="1" ht="12.75">
      <c r="B358" s="213">
        <v>41122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241.874654</v>
      </c>
      <c r="J358" s="216">
        <v>2368</v>
      </c>
      <c r="K358" s="216">
        <v>956.303328</v>
      </c>
      <c r="L358" s="216"/>
      <c r="M358" s="216"/>
      <c r="N358" s="227"/>
      <c r="O358" s="228"/>
    </row>
    <row r="359" spans="2:15" s="229" customFormat="1" ht="12.75">
      <c r="B359" s="213">
        <v>41153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246.576339</v>
      </c>
      <c r="J359" s="216">
        <v>2366</v>
      </c>
      <c r="K359" s="216">
        <v>955.87303</v>
      </c>
      <c r="L359" s="216"/>
      <c r="M359" s="216"/>
      <c r="N359" s="227"/>
      <c r="O359" s="228"/>
    </row>
    <row r="360" spans="2:15" s="229" customFormat="1" ht="12.75">
      <c r="B360" s="213">
        <v>41183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251</v>
      </c>
      <c r="J360" s="216">
        <v>2365</v>
      </c>
      <c r="K360" s="216">
        <v>973</v>
      </c>
      <c r="L360" s="216"/>
      <c r="M360" s="216"/>
      <c r="N360" s="227"/>
      <c r="O360" s="228"/>
    </row>
    <row r="361" spans="2:15" s="229" customFormat="1" ht="12.75">
      <c r="B361" s="213">
        <v>41214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252</v>
      </c>
      <c r="J361" s="216">
        <v>2973</v>
      </c>
      <c r="K361" s="216">
        <v>1001</v>
      </c>
      <c r="L361" s="216"/>
      <c r="M361" s="216"/>
      <c r="N361" s="227"/>
      <c r="O361" s="228"/>
    </row>
    <row r="362" spans="2:15" s="229" customFormat="1" ht="12.75">
      <c r="B362" s="213">
        <v>41244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254</v>
      </c>
      <c r="J362" s="216">
        <v>2970</v>
      </c>
      <c r="K362" s="216">
        <v>1003</v>
      </c>
      <c r="L362" s="216"/>
      <c r="M362" s="216"/>
      <c r="N362" s="227"/>
      <c r="O362" s="228"/>
    </row>
    <row r="363" spans="2:15" s="229" customFormat="1" ht="12.75">
      <c r="B363" s="213">
        <v>41275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255.435632</v>
      </c>
      <c r="J363" s="216">
        <v>2970</v>
      </c>
      <c r="K363" s="216">
        <v>996.689064</v>
      </c>
      <c r="L363" s="216"/>
      <c r="M363" s="216"/>
      <c r="N363" s="227"/>
      <c r="O363" s="228"/>
    </row>
    <row r="364" spans="2:15" s="229" customFormat="1" ht="12.75">
      <c r="B364" s="213">
        <v>41306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256.720854</v>
      </c>
      <c r="J364" s="216">
        <v>2969</v>
      </c>
      <c r="K364" s="216">
        <v>993.412456</v>
      </c>
      <c r="L364" s="216"/>
      <c r="M364" s="216"/>
      <c r="N364" s="227"/>
      <c r="O364" s="228"/>
    </row>
    <row r="365" spans="2:15" s="229" customFormat="1" ht="12.75">
      <c r="B365" s="213">
        <v>41334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262.530457</v>
      </c>
      <c r="J365" s="216">
        <v>2968</v>
      </c>
      <c r="K365" s="216">
        <v>988.364192</v>
      </c>
      <c r="L365" s="216"/>
      <c r="M365" s="216"/>
      <c r="N365" s="227"/>
      <c r="O365" s="228"/>
    </row>
    <row r="366" spans="2:15" s="229" customFormat="1" ht="12.75">
      <c r="B366" s="213">
        <v>41365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263.3722</v>
      </c>
      <c r="J366" s="216">
        <v>2968</v>
      </c>
      <c r="K366" s="216">
        <v>997.9746</v>
      </c>
      <c r="L366" s="216"/>
      <c r="M366" s="216"/>
      <c r="N366" s="227"/>
      <c r="O366" s="228"/>
    </row>
    <row r="367" spans="2:15" s="229" customFormat="1" ht="12.75">
      <c r="B367" s="213">
        <v>41395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264.7014</v>
      </c>
      <c r="J367" s="216">
        <v>2966</v>
      </c>
      <c r="K367" s="216">
        <v>977.7555</v>
      </c>
      <c r="L367" s="216"/>
      <c r="M367" s="216"/>
      <c r="N367" s="227"/>
      <c r="O367" s="228"/>
    </row>
    <row r="368" spans="2:15" s="229" customFormat="1" ht="12.75">
      <c r="B368" s="213">
        <v>41426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265.8293</v>
      </c>
      <c r="J368" s="216">
        <v>2965</v>
      </c>
      <c r="K368" s="216">
        <v>981.0302</v>
      </c>
      <c r="L368" s="216"/>
      <c r="M368" s="216"/>
      <c r="N368" s="227"/>
      <c r="O368" s="228"/>
    </row>
    <row r="369" spans="2:15" s="229" customFormat="1" ht="12.75">
      <c r="B369" s="213">
        <v>41456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268.879</v>
      </c>
      <c r="J369" s="216">
        <v>2962</v>
      </c>
      <c r="K369" s="216">
        <v>969.2138</v>
      </c>
      <c r="L369" s="216"/>
      <c r="M369" s="216"/>
      <c r="N369" s="227"/>
      <c r="O369" s="228"/>
    </row>
    <row r="370" spans="2:15" s="229" customFormat="1" ht="12.75">
      <c r="B370" s="213">
        <v>41487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270.2125</v>
      </c>
      <c r="J370" s="216">
        <v>2960</v>
      </c>
      <c r="K370" s="216">
        <v>978.3923</v>
      </c>
      <c r="L370" s="216"/>
      <c r="M370" s="216"/>
      <c r="N370" s="227"/>
      <c r="O370" s="228"/>
    </row>
    <row r="371" spans="2:15" s="229" customFormat="1" ht="12.75">
      <c r="B371" s="213">
        <v>41518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274.8252</v>
      </c>
      <c r="J371" s="216">
        <v>2959</v>
      </c>
      <c r="K371" s="216">
        <v>978.8161</v>
      </c>
      <c r="L371" s="216"/>
      <c r="M371" s="216"/>
      <c r="N371" s="227"/>
      <c r="O371" s="228"/>
    </row>
    <row r="372" spans="2:15" s="229" customFormat="1" ht="12.75">
      <c r="B372" s="213">
        <v>41548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276.163</v>
      </c>
      <c r="J372" s="216">
        <v>2958</v>
      </c>
      <c r="K372" s="216">
        <v>974.0038</v>
      </c>
      <c r="L372" s="216"/>
      <c r="M372" s="216"/>
      <c r="N372" s="227"/>
      <c r="O372" s="228"/>
    </row>
    <row r="373" spans="2:15" s="229" customFormat="1" ht="12.75">
      <c r="B373" s="213">
        <v>41579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277.5615</v>
      </c>
      <c r="J373" s="216">
        <v>2956</v>
      </c>
      <c r="K373" s="216">
        <v>981.8196</v>
      </c>
      <c r="L373" s="216"/>
      <c r="M373" s="216"/>
      <c r="N373" s="227"/>
      <c r="O373" s="228"/>
    </row>
    <row r="374" spans="2:15" s="229" customFormat="1" ht="12.75">
      <c r="B374" s="213">
        <v>41609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278.8913</v>
      </c>
      <c r="J374" s="216">
        <v>2954</v>
      </c>
      <c r="K374" s="216">
        <v>946.9089</v>
      </c>
      <c r="L374" s="216"/>
      <c r="M374" s="216"/>
      <c r="N374" s="227"/>
      <c r="O374" s="228"/>
    </row>
    <row r="375" spans="2:15" s="229" customFormat="1" ht="12.75">
      <c r="B375" s="213">
        <v>41640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280.2288</v>
      </c>
      <c r="J375" s="216">
        <v>2953</v>
      </c>
      <c r="K375" s="216">
        <v>927.2789</v>
      </c>
      <c r="L375" s="216"/>
      <c r="M375" s="216"/>
      <c r="N375" s="227"/>
      <c r="O375" s="228"/>
    </row>
    <row r="376" spans="2:15" s="229" customFormat="1" ht="12.75">
      <c r="B376" s="213">
        <v>41671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281.5453</v>
      </c>
      <c r="J376" s="216">
        <v>2952</v>
      </c>
      <c r="K376" s="216">
        <v>926.2169</v>
      </c>
      <c r="L376" s="216"/>
      <c r="M376" s="216"/>
      <c r="N376" s="227"/>
      <c r="O376" s="228"/>
    </row>
    <row r="377" spans="2:15" s="229" customFormat="1" ht="12.75">
      <c r="B377" s="213">
        <v>41699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39</v>
      </c>
      <c r="I377" s="216">
        <v>282.6138</v>
      </c>
      <c r="J377" s="216">
        <v>2950</v>
      </c>
      <c r="K377" s="216">
        <v>927.3219</v>
      </c>
      <c r="L377" s="216"/>
      <c r="M377" s="216"/>
      <c r="N377" s="227"/>
      <c r="O377" s="228"/>
    </row>
    <row r="378" spans="2:15" s="229" customFormat="1" ht="12.75">
      <c r="B378" s="213">
        <v>41730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39</v>
      </c>
      <c r="I378" s="216">
        <v>284.0385</v>
      </c>
      <c r="J378" s="216">
        <v>2949</v>
      </c>
      <c r="K378" s="216">
        <v>930.6166</v>
      </c>
      <c r="L378" s="216"/>
      <c r="M378" s="216"/>
      <c r="N378" s="227"/>
      <c r="O378" s="228"/>
    </row>
    <row r="379" spans="2:15" s="229" customFormat="1" ht="12.75">
      <c r="B379" s="213">
        <v>41760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39</v>
      </c>
      <c r="I379" s="216">
        <v>284.235</v>
      </c>
      <c r="J379" s="216">
        <v>2947</v>
      </c>
      <c r="K379" s="216">
        <v>915.5373</v>
      </c>
      <c r="L379" s="216"/>
      <c r="M379" s="216"/>
      <c r="N379" s="227"/>
      <c r="O379" s="228"/>
    </row>
    <row r="380" spans="2:15" s="229" customFormat="1" ht="12.75">
      <c r="B380" s="213">
        <v>41791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38</v>
      </c>
      <c r="I380" s="216">
        <v>284.8399</v>
      </c>
      <c r="J380" s="216">
        <v>2947</v>
      </c>
      <c r="K380" s="216">
        <v>918.537</v>
      </c>
      <c r="L380" s="216"/>
      <c r="M380" s="216"/>
      <c r="N380" s="227"/>
      <c r="O380" s="228"/>
    </row>
    <row r="381" spans="2:15" s="229" customFormat="1" ht="12.75">
      <c r="B381" s="213">
        <v>41821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38</v>
      </c>
      <c r="I381" s="216">
        <v>291.8878</v>
      </c>
      <c r="J381" s="216">
        <v>2947</v>
      </c>
      <c r="K381" s="216">
        <v>911.8149</v>
      </c>
      <c r="L381" s="216"/>
      <c r="M381" s="216"/>
      <c r="N381" s="227"/>
      <c r="O381" s="228"/>
    </row>
    <row r="382" spans="2:15" s="229" customFormat="1" ht="12.75">
      <c r="B382" s="213">
        <v>41852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38</v>
      </c>
      <c r="I382" s="216">
        <v>292.1246</v>
      </c>
      <c r="J382" s="216">
        <v>2946</v>
      </c>
      <c r="K382" s="216">
        <v>917.5021</v>
      </c>
      <c r="L382" s="216"/>
      <c r="M382" s="216"/>
      <c r="N382" s="227"/>
      <c r="O382" s="228"/>
    </row>
    <row r="383" spans="2:15" s="229" customFormat="1" ht="12.75">
      <c r="B383" s="213">
        <v>41883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38</v>
      </c>
      <c r="I383" s="216">
        <v>299.6838</v>
      </c>
      <c r="J383" s="216">
        <v>2945</v>
      </c>
      <c r="K383" s="216">
        <v>921.3558</v>
      </c>
      <c r="L383" s="216"/>
      <c r="M383" s="216"/>
      <c r="N383" s="227"/>
      <c r="O383" s="228"/>
    </row>
    <row r="384" spans="2:15" s="229" customFormat="1" ht="12.75">
      <c r="B384" s="213">
        <v>41913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37</v>
      </c>
      <c r="I384" s="216">
        <v>299.8355</v>
      </c>
      <c r="J384" s="216">
        <v>2942</v>
      </c>
      <c r="K384" s="216">
        <v>927.2238</v>
      </c>
      <c r="L384" s="216"/>
      <c r="M384" s="216"/>
      <c r="N384" s="227"/>
      <c r="O384" s="228"/>
    </row>
    <row r="385" spans="2:15" s="229" customFormat="1" ht="12.75">
      <c r="B385" s="213">
        <v>41944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37</v>
      </c>
      <c r="I385" s="216">
        <v>145.0788</v>
      </c>
      <c r="J385" s="216">
        <v>2941</v>
      </c>
      <c r="K385" s="216">
        <v>931.3083</v>
      </c>
      <c r="L385" s="216"/>
      <c r="M385" s="216"/>
      <c r="N385" s="227"/>
      <c r="O385" s="228"/>
    </row>
    <row r="386" spans="2:15" s="229" customFormat="1" ht="12.75">
      <c r="B386" s="213">
        <v>41974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37</v>
      </c>
      <c r="I386" s="216">
        <v>145.2725</v>
      </c>
      <c r="J386" s="216">
        <v>2939</v>
      </c>
      <c r="K386" s="216">
        <v>932.2582</v>
      </c>
      <c r="L386" s="216"/>
      <c r="M386" s="216"/>
      <c r="N386" s="227"/>
      <c r="O386" s="228"/>
    </row>
    <row r="387" spans="2:15" s="229" customFormat="1" ht="12.75">
      <c r="B387" s="213">
        <v>42005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24</v>
      </c>
      <c r="I387" s="216">
        <v>139.2511</v>
      </c>
      <c r="J387" s="216">
        <v>2939</v>
      </c>
      <c r="K387" s="216">
        <v>906.5649</v>
      </c>
      <c r="L387" s="216"/>
      <c r="M387" s="216"/>
      <c r="N387" s="227"/>
      <c r="O387" s="228"/>
    </row>
    <row r="388" spans="2:15" s="229" customFormat="1" ht="12.75">
      <c r="B388" s="213">
        <v>42036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142.4313</v>
      </c>
      <c r="J388" s="216">
        <v>2939</v>
      </c>
      <c r="K388" s="216">
        <v>908.7766</v>
      </c>
      <c r="L388" s="216"/>
      <c r="M388" s="216"/>
      <c r="N388" s="227"/>
      <c r="O388" s="228"/>
    </row>
    <row r="389" spans="2:15" s="229" customFormat="1" ht="12.75">
      <c r="B389" s="213">
        <v>42064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37</v>
      </c>
      <c r="I389" s="216">
        <v>142.6249</v>
      </c>
      <c r="J389" s="216">
        <v>2939</v>
      </c>
      <c r="K389" s="216">
        <v>921.296</v>
      </c>
      <c r="L389" s="216"/>
      <c r="M389" s="216"/>
      <c r="N389" s="227"/>
      <c r="O389" s="228"/>
    </row>
    <row r="390" spans="2:15" s="229" customFormat="1" ht="12.75">
      <c r="B390" s="213">
        <v>42095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37</v>
      </c>
      <c r="I390" s="216">
        <v>142.893</v>
      </c>
      <c r="J390" s="216">
        <v>2939</v>
      </c>
      <c r="K390" s="216">
        <v>933.7958</v>
      </c>
      <c r="L390" s="216"/>
      <c r="M390" s="216"/>
      <c r="N390" s="227"/>
      <c r="O390" s="228"/>
    </row>
    <row r="391" spans="2:15" s="229" customFormat="1" ht="12.75">
      <c r="B391" s="213">
        <v>42125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143.1702</v>
      </c>
      <c r="J391" s="216">
        <v>2936</v>
      </c>
      <c r="K391" s="216">
        <v>933.6505</v>
      </c>
      <c r="L391" s="216"/>
      <c r="M391" s="216"/>
      <c r="N391" s="227"/>
      <c r="O391" s="228"/>
    </row>
    <row r="392" spans="2:15" s="229" customFormat="1" ht="12.75">
      <c r="B392" s="213">
        <v>42156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143.8116</v>
      </c>
      <c r="J392" s="216">
        <v>2933</v>
      </c>
      <c r="K392" s="216">
        <v>944.114</v>
      </c>
      <c r="L392" s="216"/>
      <c r="M392" s="216"/>
      <c r="N392" s="227"/>
      <c r="O392" s="228"/>
    </row>
    <row r="393" spans="2:15" s="229" customFormat="1" ht="12.75">
      <c r="B393" s="213">
        <v>42186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150.9257</v>
      </c>
      <c r="J393" s="216">
        <v>2931</v>
      </c>
      <c r="K393" s="216">
        <v>952.1779</v>
      </c>
      <c r="L393" s="216"/>
      <c r="M393" s="216"/>
      <c r="N393" s="227"/>
      <c r="O393" s="228"/>
    </row>
    <row r="394" spans="2:15" s="229" customFormat="1" ht="12.75">
      <c r="B394" s="213">
        <v>42217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151.256</v>
      </c>
      <c r="J394" s="216">
        <v>2930</v>
      </c>
      <c r="K394" s="216">
        <v>903.3021</v>
      </c>
      <c r="L394" s="216"/>
      <c r="M394" s="216"/>
      <c r="N394" s="227"/>
      <c r="O394" s="228"/>
    </row>
    <row r="395" spans="2:15" s="229" customFormat="1" ht="12.75">
      <c r="B395" s="213">
        <v>42248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155.4093</v>
      </c>
      <c r="J395" s="216">
        <v>2929</v>
      </c>
      <c r="K395" s="216">
        <v>913.1445</v>
      </c>
      <c r="L395" s="216"/>
      <c r="M395" s="216"/>
      <c r="N395" s="227"/>
      <c r="O395" s="228"/>
    </row>
    <row r="396" spans="2:15" s="229" customFormat="1" ht="12.75">
      <c r="B396" s="213">
        <v>42278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156.6916</v>
      </c>
      <c r="J396" s="216">
        <v>2929</v>
      </c>
      <c r="K396" s="216">
        <v>919.3248</v>
      </c>
      <c r="L396" s="216"/>
      <c r="M396" s="216"/>
      <c r="N396" s="227"/>
      <c r="O396" s="228"/>
    </row>
    <row r="397" spans="2:15" s="229" customFormat="1" ht="12.75">
      <c r="B397" s="213">
        <v>42309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159.9414</v>
      </c>
      <c r="J397" s="216">
        <v>2929</v>
      </c>
      <c r="K397" s="216">
        <v>920.8771</v>
      </c>
      <c r="L397" s="216"/>
      <c r="M397" s="216"/>
      <c r="N397" s="227"/>
      <c r="O397" s="228"/>
    </row>
    <row r="398" spans="2:15" s="229" customFormat="1" ht="12.75">
      <c r="B398" s="213">
        <v>42339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163.1913</v>
      </c>
      <c r="J398" s="216">
        <v>2928</v>
      </c>
      <c r="K398" s="216">
        <v>923.5994</v>
      </c>
      <c r="L398" s="216"/>
      <c r="M398" s="216"/>
      <c r="N398" s="227"/>
      <c r="O398" s="228"/>
    </row>
    <row r="399" spans="2:15" s="229" customFormat="1" ht="12.75">
      <c r="B399" s="213">
        <v>42370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165.4411</v>
      </c>
      <c r="J399" s="216">
        <v>2926</v>
      </c>
      <c r="K399" s="216">
        <v>927.2753</v>
      </c>
      <c r="L399" s="216"/>
      <c r="M399" s="216"/>
      <c r="N399" s="227"/>
      <c r="O399" s="228"/>
    </row>
    <row r="400" spans="2:15" s="229" customFormat="1" ht="12.75">
      <c r="B400" s="213">
        <v>42401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168.491</v>
      </c>
      <c r="J400" s="216">
        <v>2925</v>
      </c>
      <c r="K400" s="216">
        <v>914.6464</v>
      </c>
      <c r="L400" s="216"/>
      <c r="M400" s="216"/>
      <c r="N400" s="227"/>
      <c r="O400" s="228"/>
    </row>
    <row r="401" spans="2:15" s="229" customFormat="1" ht="12.75">
      <c r="B401" s="213">
        <v>42430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169.741</v>
      </c>
      <c r="J401" s="216">
        <v>2924</v>
      </c>
      <c r="K401" s="216">
        <v>918.5362</v>
      </c>
      <c r="L401" s="216"/>
      <c r="M401" s="216"/>
      <c r="N401" s="227"/>
      <c r="O401" s="228"/>
    </row>
    <row r="402" spans="2:15" s="229" customFormat="1" ht="12.75">
      <c r="B402" s="213">
        <v>42461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174.1024</v>
      </c>
      <c r="J402" s="216">
        <v>2923</v>
      </c>
      <c r="K402" s="216">
        <v>906.0995</v>
      </c>
      <c r="L402" s="216"/>
      <c r="M402" s="216"/>
      <c r="N402" s="227"/>
      <c r="O402" s="228"/>
    </row>
    <row r="403" spans="2:15" s="229" customFormat="1" ht="12.75">
      <c r="B403" s="213">
        <v>42491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176.3712</v>
      </c>
      <c r="J403" s="216">
        <v>2921</v>
      </c>
      <c r="K403" s="216">
        <v>909.3286</v>
      </c>
      <c r="L403" s="216"/>
      <c r="M403" s="216"/>
      <c r="N403" s="227"/>
      <c r="O403" s="228"/>
    </row>
    <row r="404" spans="2:15" s="229" customFormat="1" ht="12.75">
      <c r="B404" s="213">
        <v>42522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180.9942</v>
      </c>
      <c r="J404" s="216">
        <v>2918</v>
      </c>
      <c r="K404" s="216">
        <v>919.3749</v>
      </c>
      <c r="L404" s="216"/>
      <c r="M404" s="216"/>
      <c r="N404" s="227"/>
      <c r="O404" s="228"/>
    </row>
    <row r="405" spans="2:15" s="229" customFormat="1" ht="12.75">
      <c r="B405" s="213">
        <v>42552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191.5417</v>
      </c>
      <c r="J405" s="216">
        <v>2915</v>
      </c>
      <c r="K405" s="216">
        <v>905.0467</v>
      </c>
      <c r="L405" s="216"/>
      <c r="M405" s="216"/>
      <c r="N405" s="227"/>
      <c r="O405" s="228"/>
    </row>
    <row r="406" spans="2:15" s="229" customFormat="1" ht="12.75">
      <c r="B406" s="213">
        <v>42583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194.3402</v>
      </c>
      <c r="J406" s="216">
        <v>2915</v>
      </c>
      <c r="K406" s="216">
        <v>910.0279</v>
      </c>
      <c r="L406" s="216"/>
      <c r="M406" s="216"/>
      <c r="N406" s="227"/>
      <c r="O406" s="228"/>
    </row>
    <row r="407" spans="2:15" s="229" customFormat="1" ht="12.75">
      <c r="B407" s="213">
        <v>42614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195.0043</v>
      </c>
      <c r="J407" s="216">
        <v>2915</v>
      </c>
      <c r="K407" s="216">
        <v>914.6133</v>
      </c>
      <c r="L407" s="216"/>
      <c r="M407" s="216"/>
      <c r="N407" s="227"/>
      <c r="O407" s="228"/>
    </row>
    <row r="408" spans="2:15" s="229" customFormat="1" ht="12.75">
      <c r="B408" s="213">
        <v>42644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195.2537</v>
      </c>
      <c r="J408" s="216">
        <v>2913</v>
      </c>
      <c r="K408" s="216">
        <v>905.9716</v>
      </c>
      <c r="L408" s="216"/>
      <c r="M408" s="216"/>
      <c r="N408" s="227"/>
      <c r="O408" s="228"/>
    </row>
    <row r="409" spans="2:15" s="229" customFormat="1" ht="12.75">
      <c r="B409" s="213">
        <v>42675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198.5303</v>
      </c>
      <c r="J409" s="216">
        <v>2912</v>
      </c>
      <c r="K409" s="216">
        <v>907.0868</v>
      </c>
      <c r="L409" s="216"/>
      <c r="M409" s="216"/>
      <c r="N409" s="227"/>
      <c r="O409" s="228"/>
    </row>
    <row r="410" spans="2:15" s="229" customFormat="1" ht="12.75">
      <c r="B410" s="213">
        <v>42705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204.3807</v>
      </c>
      <c r="J410" s="216">
        <v>2910</v>
      </c>
      <c r="K410" s="216">
        <v>912.3329</v>
      </c>
      <c r="L410" s="216"/>
      <c r="M410" s="216"/>
      <c r="N410" s="227"/>
      <c r="O410" s="228"/>
    </row>
    <row r="411" spans="2:15" s="229" customFormat="1" ht="12.75">
      <c r="B411" s="213">
        <v>42736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204.6311</v>
      </c>
      <c r="J411" s="216">
        <v>2910</v>
      </c>
      <c r="K411" s="216">
        <v>915.3652</v>
      </c>
      <c r="L411" s="216"/>
      <c r="M411" s="216"/>
      <c r="N411" s="227"/>
      <c r="O411" s="228"/>
    </row>
    <row r="412" spans="2:15" s="229" customFormat="1" ht="12.75">
      <c r="B412" s="213">
        <v>42767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204.8552</v>
      </c>
      <c r="J412" s="216">
        <v>2910</v>
      </c>
      <c r="K412" s="216">
        <v>917.29</v>
      </c>
      <c r="L412" s="216"/>
      <c r="M412" s="216"/>
      <c r="N412" s="227"/>
      <c r="O412" s="228"/>
    </row>
    <row r="413" spans="2:15" s="229" customFormat="1" ht="12.75">
      <c r="B413" s="213">
        <v>42795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213.3321</v>
      </c>
      <c r="J413" s="216">
        <v>2909</v>
      </c>
      <c r="K413" s="216">
        <v>926.1497</v>
      </c>
      <c r="L413" s="216"/>
      <c r="M413" s="216"/>
      <c r="N413" s="227"/>
      <c r="O413" s="228"/>
    </row>
    <row r="414" spans="2:15" s="229" customFormat="1" ht="12.75">
      <c r="B414" s="213">
        <v>42826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213.8204</v>
      </c>
      <c r="J414" s="216">
        <v>2905</v>
      </c>
      <c r="K414" s="216">
        <v>920.1202</v>
      </c>
      <c r="L414" s="216"/>
      <c r="M414" s="216"/>
      <c r="N414" s="227"/>
      <c r="O414" s="228"/>
    </row>
    <row r="415" spans="2:15" s="229" customFormat="1" ht="12.75">
      <c r="B415" s="213">
        <v>42856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224.1091</v>
      </c>
      <c r="J415" s="216">
        <v>2902</v>
      </c>
      <c r="K415" s="216">
        <v>919.6408</v>
      </c>
      <c r="L415" s="216"/>
      <c r="M415" s="216"/>
      <c r="N415" s="227"/>
      <c r="O415" s="228"/>
    </row>
    <row r="416" spans="2:15" s="229" customFormat="1" ht="12.75">
      <c r="B416" s="213">
        <v>42887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227.6228</v>
      </c>
      <c r="J416" s="216">
        <v>2899</v>
      </c>
      <c r="K416" s="216">
        <v>928.1639</v>
      </c>
      <c r="L416" s="216"/>
      <c r="M416" s="216"/>
      <c r="N416" s="227"/>
      <c r="O416" s="228"/>
    </row>
    <row r="417" spans="2:15" s="229" customFormat="1" ht="12.75">
      <c r="B417" s="213">
        <v>42917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236.1024</v>
      </c>
      <c r="J417" s="216">
        <v>2896</v>
      </c>
      <c r="K417" s="216">
        <v>923.5742</v>
      </c>
      <c r="L417" s="216"/>
      <c r="M417" s="216"/>
      <c r="N417" s="227"/>
      <c r="O417" s="228"/>
    </row>
    <row r="418" spans="2:15" s="229" customFormat="1" ht="12.75">
      <c r="B418" s="213">
        <v>42948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237.7415</v>
      </c>
      <c r="J418" s="216">
        <v>2892</v>
      </c>
      <c r="K418" s="216">
        <v>930.7724</v>
      </c>
      <c r="L418" s="216"/>
      <c r="M418" s="216"/>
      <c r="N418" s="227"/>
      <c r="O418" s="228"/>
    </row>
    <row r="419" spans="2:15" s="229" customFormat="1" ht="12.75">
      <c r="B419" s="213">
        <v>42979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238.3684</v>
      </c>
      <c r="J419" s="216">
        <v>2891</v>
      </c>
      <c r="K419" s="216">
        <v>932.1281</v>
      </c>
      <c r="L419" s="216"/>
      <c r="M419" s="216"/>
      <c r="N419" s="227"/>
      <c r="O419" s="228"/>
    </row>
    <row r="420" spans="2:15" s="229" customFormat="1" ht="12.75">
      <c r="B420" s="213">
        <v>43009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241.2963</v>
      </c>
      <c r="J420" s="216">
        <v>2888</v>
      </c>
      <c r="K420" s="216">
        <v>928.0237</v>
      </c>
      <c r="L420" s="216"/>
      <c r="M420" s="216"/>
      <c r="N420" s="227"/>
      <c r="O420" s="228"/>
    </row>
    <row r="421" spans="2:15" s="229" customFormat="1" ht="12.75">
      <c r="B421" s="213">
        <v>43040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242.8787</v>
      </c>
      <c r="J421" s="216">
        <v>2886</v>
      </c>
      <c r="K421" s="216">
        <v>931.622</v>
      </c>
      <c r="L421" s="216"/>
      <c r="M421" s="216"/>
      <c r="N421" s="227"/>
      <c r="O421" s="228"/>
    </row>
    <row r="422" spans="2:15" s="229" customFormat="1" ht="12.75">
      <c r="B422" s="213">
        <v>43070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245.266</v>
      </c>
      <c r="J422" s="216">
        <v>2886</v>
      </c>
      <c r="K422" s="216">
        <v>937.3931</v>
      </c>
      <c r="L422" s="216"/>
      <c r="M422" s="216"/>
      <c r="N422" s="227"/>
      <c r="O422" s="228"/>
    </row>
    <row r="423" spans="2:15" s="229" customFormat="1" ht="12.75">
      <c r="B423" s="213">
        <v>43101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247.2567</v>
      </c>
      <c r="J423" s="216">
        <v>2884</v>
      </c>
      <c r="K423" s="216">
        <v>943.7239</v>
      </c>
      <c r="L423" s="216"/>
      <c r="M423" s="216"/>
      <c r="N423" s="227"/>
      <c r="O423" s="228"/>
    </row>
    <row r="424" spans="2:15" s="229" customFormat="1" ht="12.75">
      <c r="B424" s="213">
        <v>43132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248.7219</v>
      </c>
      <c r="J424" s="216">
        <v>2882</v>
      </c>
      <c r="K424" s="216">
        <v>947.9545</v>
      </c>
      <c r="L424" s="216"/>
      <c r="M424" s="216"/>
      <c r="N424" s="227"/>
      <c r="O424" s="228"/>
    </row>
    <row r="425" spans="2:15" s="229" customFormat="1" ht="12.75">
      <c r="B425" s="213">
        <v>43160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250.2459</v>
      </c>
      <c r="J425" s="216">
        <v>2881</v>
      </c>
      <c r="K425" s="216">
        <v>948.6376</v>
      </c>
      <c r="L425" s="216"/>
      <c r="M425" s="216"/>
      <c r="N425" s="227"/>
      <c r="O425" s="228"/>
    </row>
    <row r="426" spans="2:15" s="229" customFormat="1" ht="12.75">
      <c r="B426" s="213">
        <v>43191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251.767</v>
      </c>
      <c r="J426" s="216">
        <v>2878</v>
      </c>
      <c r="K426" s="216">
        <v>952.9514</v>
      </c>
      <c r="L426" s="216"/>
      <c r="M426" s="216"/>
      <c r="N426" s="227"/>
      <c r="O426" s="228"/>
    </row>
    <row r="427" spans="2:15" s="229" customFormat="1" ht="12.75">
      <c r="B427" s="213">
        <v>43221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251.8994</v>
      </c>
      <c r="J427" s="216">
        <v>2876</v>
      </c>
      <c r="K427" s="216">
        <v>955.1118</v>
      </c>
      <c r="L427" s="216"/>
      <c r="M427" s="216"/>
      <c r="N427" s="227"/>
      <c r="O427" s="228"/>
    </row>
    <row r="428" spans="2:15" s="229" customFormat="1" ht="12.75">
      <c r="B428" s="213">
        <v>43252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252.278</v>
      </c>
      <c r="J428" s="216">
        <v>2876</v>
      </c>
      <c r="K428" s="216">
        <v>943.7465</v>
      </c>
      <c r="L428" s="216"/>
      <c r="M428" s="216"/>
      <c r="N428" s="227"/>
      <c r="O428" s="228"/>
    </row>
    <row r="429" spans="2:15" s="229" customFormat="1" ht="12.75">
      <c r="B429" s="213">
        <v>43282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257.1606</v>
      </c>
      <c r="J429" s="216">
        <v>2874</v>
      </c>
      <c r="K429" s="216">
        <v>942.884</v>
      </c>
      <c r="L429" s="216"/>
      <c r="M429" s="216"/>
      <c r="N429" s="227"/>
      <c r="O429" s="228"/>
    </row>
    <row r="430" spans="2:15" s="229" customFormat="1" ht="12.75">
      <c r="B430" s="213">
        <v>43313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258.5687</v>
      </c>
      <c r="J430" s="216">
        <v>2874</v>
      </c>
      <c r="K430" s="216">
        <v>945.0857</v>
      </c>
      <c r="L430" s="216"/>
      <c r="M430" s="216"/>
      <c r="N430" s="227"/>
      <c r="O430" s="228"/>
    </row>
    <row r="431" spans="2:15" s="229" customFormat="1" ht="12.75">
      <c r="B431" s="213">
        <v>43344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259.6716</v>
      </c>
      <c r="J431" s="216"/>
      <c r="K431" s="216"/>
      <c r="L431" s="216">
        <v>2874</v>
      </c>
      <c r="M431" s="216">
        <v>949.6272</v>
      </c>
      <c r="N431" s="227"/>
      <c r="O431" s="228"/>
    </row>
    <row r="432" spans="2:15" s="229" customFormat="1" ht="12.75">
      <c r="B432" s="213">
        <v>43374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259.8166</v>
      </c>
      <c r="J432" s="216"/>
      <c r="K432" s="216"/>
      <c r="L432" s="216">
        <v>2873</v>
      </c>
      <c r="M432" s="216">
        <v>953.4684</v>
      </c>
      <c r="N432" s="227"/>
      <c r="O432" s="228"/>
    </row>
    <row r="433" spans="2:15" s="229" customFormat="1" ht="12.75">
      <c r="B433" s="213">
        <v>43405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259.9404</v>
      </c>
      <c r="J433" s="216"/>
      <c r="K433" s="216"/>
      <c r="L433" s="216">
        <v>2872</v>
      </c>
      <c r="M433" s="216">
        <v>949.0943</v>
      </c>
      <c r="N433" s="227"/>
      <c r="O433" s="228"/>
    </row>
    <row r="434" spans="2:15" s="229" customFormat="1" ht="12.75">
      <c r="B434" s="213">
        <v>43435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260.3142</v>
      </c>
      <c r="J434" s="216"/>
      <c r="K434" s="216"/>
      <c r="L434" s="216">
        <v>2872</v>
      </c>
      <c r="M434" s="216">
        <v>955.9774</v>
      </c>
      <c r="N434" s="227"/>
      <c r="O434" s="228"/>
    </row>
    <row r="435" spans="2:15" s="229" customFormat="1" ht="12.75">
      <c r="B435" s="213">
        <v>43466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263.438</v>
      </c>
      <c r="J435" s="216"/>
      <c r="K435" s="216"/>
      <c r="L435" s="216">
        <v>2871</v>
      </c>
      <c r="M435" s="216">
        <v>950.035</v>
      </c>
      <c r="N435" s="227"/>
      <c r="O435" s="228"/>
    </row>
    <row r="436" spans="2:15" s="229" customFormat="1" ht="12.75">
      <c r="B436" s="213">
        <v>43497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263.5618</v>
      </c>
      <c r="J436" s="216"/>
      <c r="K436" s="216"/>
      <c r="L436" s="216">
        <v>2013</v>
      </c>
      <c r="M436" s="216">
        <v>947.0447</v>
      </c>
      <c r="N436" s="227"/>
      <c r="O436" s="228"/>
    </row>
    <row r="437" spans="2:15" s="229" customFormat="1" ht="12.75">
      <c r="B437" s="213">
        <v>43525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263.6855</v>
      </c>
      <c r="J437" s="216"/>
      <c r="K437" s="216"/>
      <c r="L437" s="216">
        <v>2013</v>
      </c>
      <c r="M437" s="216">
        <v>953.769</v>
      </c>
      <c r="N437" s="227"/>
      <c r="O437" s="228"/>
    </row>
    <row r="438" spans="2:15" s="229" customFormat="1" ht="12.75">
      <c r="B438" s="213">
        <v>43556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269.865</v>
      </c>
      <c r="J438" s="216"/>
      <c r="K438" s="216"/>
      <c r="L438" s="216">
        <v>1783</v>
      </c>
      <c r="M438" s="216">
        <v>960.7585</v>
      </c>
      <c r="N438" s="227"/>
      <c r="O438" s="228"/>
    </row>
    <row r="439" spans="2:15" s="229" customFormat="1" ht="12.75">
      <c r="B439" s="213">
        <v>43586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274.0755</v>
      </c>
      <c r="J439" s="216"/>
      <c r="K439" s="216"/>
      <c r="L439" s="216">
        <v>1782</v>
      </c>
      <c r="M439" s="216">
        <v>928.2526</v>
      </c>
      <c r="N439" s="227"/>
      <c r="O439" s="228"/>
    </row>
    <row r="440" spans="2:15" s="229" customFormat="1" ht="12.75">
      <c r="B440" s="213">
        <v>43617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274.5723</v>
      </c>
      <c r="J440" s="216"/>
      <c r="K440" s="216"/>
      <c r="L440" s="216">
        <v>1778</v>
      </c>
      <c r="M440" s="216">
        <v>926.2489</v>
      </c>
      <c r="N440" s="227"/>
      <c r="O440" s="228"/>
    </row>
    <row r="441" spans="2:15" s="229" customFormat="1" ht="12.75">
      <c r="B441" s="213">
        <v>43647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281.3347</v>
      </c>
      <c r="J441" s="216"/>
      <c r="K441" s="216"/>
      <c r="L441" s="216">
        <v>1773</v>
      </c>
      <c r="M441" s="216">
        <v>919.6272</v>
      </c>
      <c r="N441" s="227"/>
      <c r="O441" s="228"/>
    </row>
    <row r="442" spans="2:15" s="229" customFormat="1" ht="12.75">
      <c r="B442" s="213">
        <v>43678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283.4906</v>
      </c>
      <c r="J442" s="216"/>
      <c r="K442" s="216"/>
      <c r="L442" s="216">
        <v>1767</v>
      </c>
      <c r="M442" s="216">
        <v>890.8328</v>
      </c>
      <c r="N442" s="227"/>
      <c r="O442" s="228"/>
    </row>
    <row r="443" spans="2:15" s="229" customFormat="1" ht="12.75">
      <c r="B443" s="213">
        <v>43709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284.9967</v>
      </c>
      <c r="J443" s="216"/>
      <c r="K443" s="216"/>
      <c r="L443" s="216">
        <v>392</v>
      </c>
      <c r="M443" s="216">
        <v>797.8376</v>
      </c>
      <c r="N443" s="227"/>
      <c r="O443" s="228"/>
    </row>
    <row r="444" spans="2:15" s="229" customFormat="1" ht="12.75">
      <c r="B444" s="213">
        <v>43739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284.914</v>
      </c>
      <c r="J444" s="216"/>
      <c r="K444" s="216"/>
      <c r="L444" s="216">
        <v>390</v>
      </c>
      <c r="M444" s="216">
        <v>442.5555</v>
      </c>
      <c r="N444" s="227"/>
      <c r="O444" s="228"/>
    </row>
    <row r="445" spans="2:15" s="229" customFormat="1" ht="12.75">
      <c r="B445" s="213">
        <v>43770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275.6259</v>
      </c>
      <c r="J445" s="216"/>
      <c r="K445" s="216"/>
      <c r="L445" s="216">
        <v>369</v>
      </c>
      <c r="M445" s="216">
        <v>452.2127</v>
      </c>
      <c r="N445" s="227"/>
      <c r="O445" s="228"/>
    </row>
    <row r="446" spans="2:15" s="229" customFormat="1" ht="12.75">
      <c r="B446" s="213">
        <v>43800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287.7495</v>
      </c>
      <c r="J446" s="216"/>
      <c r="K446" s="216"/>
      <c r="L446" s="216">
        <v>365</v>
      </c>
      <c r="M446" s="216">
        <v>451.9822</v>
      </c>
      <c r="N446" s="227"/>
      <c r="O446" s="228"/>
    </row>
    <row r="447" spans="2:15" s="229" customFormat="1" ht="12.75">
      <c r="B447" s="213">
        <v>43831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287.7771</v>
      </c>
      <c r="J447" s="216"/>
      <c r="K447" s="216"/>
      <c r="L447" s="216">
        <v>361</v>
      </c>
      <c r="M447" s="216">
        <v>448.9064</v>
      </c>
      <c r="N447" s="227"/>
      <c r="O447" s="228"/>
    </row>
    <row r="448" spans="2:15" s="229" customFormat="1" ht="12.75">
      <c r="B448" s="213">
        <v>43862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34</v>
      </c>
      <c r="I448" s="216">
        <v>287.9006</v>
      </c>
      <c r="J448" s="216"/>
      <c r="K448" s="216"/>
      <c r="L448" s="216">
        <v>358</v>
      </c>
      <c r="M448" s="216">
        <v>451.1365</v>
      </c>
      <c r="N448" s="227"/>
      <c r="O448" s="228"/>
    </row>
    <row r="449" spans="2:15" s="229" customFormat="1" ht="12.75">
      <c r="B449" s="213">
        <v>43891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34</v>
      </c>
      <c r="I449" s="216">
        <v>288.0242</v>
      </c>
      <c r="J449" s="216"/>
      <c r="K449" s="216"/>
      <c r="L449" s="216">
        <v>359</v>
      </c>
      <c r="M449" s="216">
        <v>457.3559</v>
      </c>
      <c r="N449" s="227"/>
      <c r="O449" s="228"/>
    </row>
    <row r="450" spans="2:15" s="229" customFormat="1" ht="12.75">
      <c r="B450" s="213">
        <v>43922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34</v>
      </c>
      <c r="I450" s="216">
        <v>288.8333</v>
      </c>
      <c r="J450" s="216"/>
      <c r="K450" s="216"/>
      <c r="L450" s="216">
        <v>357</v>
      </c>
      <c r="M450" s="216">
        <v>469.281</v>
      </c>
      <c r="N450" s="227"/>
      <c r="O450" s="228"/>
    </row>
    <row r="451" spans="2:15" s="229" customFormat="1" ht="12.75">
      <c r="B451" s="213">
        <v>43952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288.9742</v>
      </c>
      <c r="J451" s="216"/>
      <c r="K451" s="216"/>
      <c r="L451" s="216">
        <v>358</v>
      </c>
      <c r="M451" s="216">
        <v>478.082</v>
      </c>
      <c r="N451" s="227"/>
      <c r="O451" s="228"/>
    </row>
    <row r="452" spans="2:15" s="229" customFormat="1" ht="12.75">
      <c r="B452" s="213">
        <v>43983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289.6658</v>
      </c>
      <c r="J452" s="216"/>
      <c r="K452" s="216"/>
      <c r="L452" s="216">
        <v>357</v>
      </c>
      <c r="M452" s="216">
        <v>482.258</v>
      </c>
      <c r="N452" s="227"/>
      <c r="O452" s="228"/>
    </row>
    <row r="453" spans="2:15" s="229" customFormat="1" ht="12.75">
      <c r="B453" s="213">
        <v>44013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34</v>
      </c>
      <c r="I453" s="216">
        <v>297.0578</v>
      </c>
      <c r="J453" s="216"/>
      <c r="K453" s="216"/>
      <c r="L453" s="216">
        <v>356</v>
      </c>
      <c r="M453" s="216">
        <v>490.4488</v>
      </c>
      <c r="N453" s="227"/>
      <c r="O453" s="228"/>
    </row>
    <row r="454" spans="2:15" s="229" customFormat="1" ht="12.75">
      <c r="B454" s="213">
        <v>44044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297.3018</v>
      </c>
      <c r="J454" s="216"/>
      <c r="K454" s="216"/>
      <c r="L454" s="216">
        <v>356</v>
      </c>
      <c r="M454" s="216">
        <v>496.3358</v>
      </c>
      <c r="N454" s="227"/>
      <c r="O454" s="228"/>
    </row>
    <row r="455" spans="2:15" s="229" customFormat="1" ht="12.75">
      <c r="B455" s="213">
        <v>44075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298.8174</v>
      </c>
      <c r="J455" s="216"/>
      <c r="K455" s="216"/>
      <c r="L455" s="216">
        <v>356</v>
      </c>
      <c r="M455" s="216">
        <v>503.7922</v>
      </c>
      <c r="N455" s="227"/>
      <c r="O455" s="228"/>
    </row>
    <row r="456" spans="2:15" s="229" customFormat="1" ht="12.75">
      <c r="B456" s="213">
        <v>44105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298.9614</v>
      </c>
      <c r="J456" s="216"/>
      <c r="K456" s="216"/>
      <c r="L456" s="216">
        <v>356</v>
      </c>
      <c r="M456" s="216">
        <v>502.287</v>
      </c>
      <c r="N456" s="227"/>
      <c r="O456" s="228"/>
    </row>
    <row r="457" spans="2:15" s="229" customFormat="1" ht="12.75">
      <c r="B457" s="213">
        <v>44136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299.0849</v>
      </c>
      <c r="J457" s="216"/>
      <c r="K457" s="216"/>
      <c r="L457" s="216">
        <v>355</v>
      </c>
      <c r="M457" s="216">
        <v>533.98</v>
      </c>
      <c r="N457" s="227"/>
      <c r="O457" s="228"/>
    </row>
    <row r="458" spans="2:15" s="229" customFormat="1" ht="12.75">
      <c r="B458" s="213">
        <v>44166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299.2084</v>
      </c>
      <c r="J458" s="216"/>
      <c r="K458" s="216"/>
      <c r="L458" s="216">
        <v>352</v>
      </c>
      <c r="M458" s="216">
        <v>575.2918</v>
      </c>
      <c r="N458" s="227"/>
      <c r="O458" s="228"/>
    </row>
    <row r="459" spans="2:15" s="229" customFormat="1" ht="12.75">
      <c r="B459" s="230"/>
      <c r="C459" s="222"/>
      <c r="D459" s="222"/>
      <c r="E459" s="222"/>
      <c r="F459" s="222"/>
      <c r="G459" s="222"/>
      <c r="H459" s="222"/>
      <c r="I459" s="222"/>
      <c r="J459" s="222"/>
      <c r="K459" s="222"/>
      <c r="L459" s="231"/>
      <c r="M459" s="227"/>
      <c r="N459" s="227"/>
      <c r="O459" s="228"/>
    </row>
    <row r="460" spans="2:14" ht="12.75">
      <c r="B460" s="219"/>
      <c r="C460" s="220"/>
      <c r="D460" s="203"/>
      <c r="E460" s="203"/>
      <c r="F460" s="203"/>
      <c r="G460" s="203"/>
      <c r="H460" s="203"/>
      <c r="I460" s="203"/>
      <c r="J460" s="203"/>
      <c r="K460" s="203"/>
      <c r="L460" s="221"/>
      <c r="M460" s="9"/>
      <c r="N460" s="9"/>
    </row>
    <row r="461" spans="3:14" s="209" customFormat="1" ht="12.75">
      <c r="C461" s="206"/>
      <c r="D461" s="206"/>
      <c r="E461" s="224"/>
      <c r="F461" s="206"/>
      <c r="G461" s="206"/>
      <c r="H461" s="206"/>
      <c r="I461" s="206"/>
      <c r="J461" s="206"/>
      <c r="K461" s="206"/>
      <c r="L461" s="225"/>
      <c r="M461" s="182"/>
      <c r="N461" s="182"/>
    </row>
    <row r="462" spans="2:14" s="201" customFormat="1" ht="12.75">
      <c r="B462" s="210" t="s">
        <v>141</v>
      </c>
      <c r="C462" s="211"/>
      <c r="D462" s="211" t="s">
        <v>56</v>
      </c>
      <c r="E462" s="211"/>
      <c r="F462" s="211" t="s">
        <v>57</v>
      </c>
      <c r="G462" s="211"/>
      <c r="H462" s="211" t="s">
        <v>58</v>
      </c>
      <c r="I462" s="211"/>
      <c r="J462" s="211" t="s">
        <v>59</v>
      </c>
      <c r="K462" s="211"/>
      <c r="L462" s="211" t="s">
        <v>153</v>
      </c>
      <c r="M462" s="211"/>
      <c r="N462" s="9"/>
    </row>
    <row r="463" spans="2:14" s="209" customFormat="1" ht="12.75">
      <c r="B463" s="212"/>
      <c r="C463" s="207"/>
      <c r="D463" s="207" t="s">
        <v>28</v>
      </c>
      <c r="E463" s="208" t="s">
        <v>0</v>
      </c>
      <c r="F463" s="207" t="s">
        <v>28</v>
      </c>
      <c r="G463" s="207" t="s">
        <v>0</v>
      </c>
      <c r="H463" s="207" t="s">
        <v>28</v>
      </c>
      <c r="I463" s="207" t="s">
        <v>0</v>
      </c>
      <c r="J463" s="207" t="s">
        <v>28</v>
      </c>
      <c r="K463" s="207" t="s">
        <v>0</v>
      </c>
      <c r="L463" s="207" t="s">
        <v>28</v>
      </c>
      <c r="M463" s="207" t="s">
        <v>0</v>
      </c>
      <c r="N463" s="182"/>
    </row>
    <row r="464" spans="2:14" s="201" customFormat="1" ht="12.75" hidden="1">
      <c r="B464" s="213">
        <v>37469</v>
      </c>
      <c r="C464" s="203"/>
      <c r="D464" s="203">
        <v>5</v>
      </c>
      <c r="E464" s="203">
        <v>1.7999</v>
      </c>
      <c r="F464" s="203">
        <v>0</v>
      </c>
      <c r="G464" s="203">
        <v>0</v>
      </c>
      <c r="H464" s="203">
        <v>6</v>
      </c>
      <c r="I464" s="203">
        <v>9.583825</v>
      </c>
      <c r="J464" s="203">
        <v>0</v>
      </c>
      <c r="K464" s="203">
        <v>0</v>
      </c>
      <c r="L464" s="203">
        <v>0</v>
      </c>
      <c r="M464" s="203">
        <v>0</v>
      </c>
      <c r="N464" s="9"/>
    </row>
    <row r="465" spans="2:14" s="201" customFormat="1" ht="12.75" hidden="1">
      <c r="B465" s="213">
        <v>37500</v>
      </c>
      <c r="C465" s="214"/>
      <c r="D465" s="214">
        <v>17</v>
      </c>
      <c r="E465" s="214">
        <v>13.426674000000002</v>
      </c>
      <c r="F465" s="214">
        <v>0</v>
      </c>
      <c r="G465" s="214">
        <v>0</v>
      </c>
      <c r="H465" s="214">
        <v>6</v>
      </c>
      <c r="I465" s="214">
        <v>10.919831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37530</v>
      </c>
      <c r="C466" s="214"/>
      <c r="D466" s="214">
        <v>31</v>
      </c>
      <c r="E466" s="214">
        <v>36.24218100000001</v>
      </c>
      <c r="F466" s="214">
        <v>0</v>
      </c>
      <c r="G466" s="214">
        <v>0</v>
      </c>
      <c r="H466" s="214">
        <v>6</v>
      </c>
      <c r="I466" s="214">
        <v>11.842583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37561</v>
      </c>
      <c r="C467" s="214"/>
      <c r="D467" s="214">
        <v>39</v>
      </c>
      <c r="E467" s="214">
        <v>46.433049</v>
      </c>
      <c r="F467" s="214">
        <v>0</v>
      </c>
      <c r="G467" s="214">
        <v>0</v>
      </c>
      <c r="H467" s="214">
        <v>6</v>
      </c>
      <c r="I467" s="214">
        <v>12.770992000000001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.75" hidden="1">
      <c r="B468" s="213">
        <v>37591</v>
      </c>
      <c r="C468" s="214"/>
      <c r="D468" s="214">
        <v>48</v>
      </c>
      <c r="E468" s="214">
        <v>75.334461</v>
      </c>
      <c r="F468" s="214">
        <v>0</v>
      </c>
      <c r="G468" s="214">
        <v>0</v>
      </c>
      <c r="H468" s="214">
        <v>6</v>
      </c>
      <c r="I468" s="214">
        <v>15.407025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.75" hidden="1">
      <c r="B469" s="213">
        <v>37622</v>
      </c>
      <c r="C469" s="214"/>
      <c r="D469" s="214">
        <v>53</v>
      </c>
      <c r="E469" s="214">
        <v>103.94905700000001</v>
      </c>
      <c r="F469" s="214">
        <v>0</v>
      </c>
      <c r="G469" s="214">
        <v>0</v>
      </c>
      <c r="H469" s="214">
        <v>6</v>
      </c>
      <c r="I469" s="214">
        <v>17.421433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.75" hidden="1">
      <c r="B470" s="213">
        <v>37653</v>
      </c>
      <c r="C470" s="214"/>
      <c r="D470" s="214">
        <v>53</v>
      </c>
      <c r="E470" s="214">
        <v>124.683009</v>
      </c>
      <c r="F470" s="214">
        <v>0</v>
      </c>
      <c r="G470" s="214">
        <v>0</v>
      </c>
      <c r="H470" s="214">
        <v>6</v>
      </c>
      <c r="I470" s="214">
        <v>18.081112000000005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.75" hidden="1">
      <c r="B471" s="213">
        <v>37681</v>
      </c>
      <c r="C471" s="214"/>
      <c r="D471" s="214">
        <v>60</v>
      </c>
      <c r="E471" s="214">
        <v>133.977325</v>
      </c>
      <c r="F471" s="214">
        <v>0</v>
      </c>
      <c r="G471" s="214">
        <v>0</v>
      </c>
      <c r="H471" s="214">
        <v>6</v>
      </c>
      <c r="I471" s="214">
        <v>19.615864000000002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37712</v>
      </c>
      <c r="C472" s="214"/>
      <c r="D472" s="214">
        <v>67</v>
      </c>
      <c r="E472" s="214">
        <v>146.831815</v>
      </c>
      <c r="F472" s="214">
        <v>0</v>
      </c>
      <c r="G472" s="214">
        <v>0</v>
      </c>
      <c r="H472" s="214">
        <v>7</v>
      </c>
      <c r="I472" s="214">
        <v>20.756744000000005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37742</v>
      </c>
      <c r="C473" s="214"/>
      <c r="D473" s="214">
        <v>68</v>
      </c>
      <c r="E473" s="214">
        <v>152.63130300000003</v>
      </c>
      <c r="F473" s="214">
        <v>0</v>
      </c>
      <c r="G473" s="214">
        <v>0</v>
      </c>
      <c r="H473" s="214">
        <v>9</v>
      </c>
      <c r="I473" s="214">
        <v>23.407011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256" s="201" customFormat="1" ht="12.75" hidden="1">
      <c r="B474" s="213">
        <v>37773</v>
      </c>
      <c r="C474" s="214"/>
      <c r="D474" s="214">
        <v>70</v>
      </c>
      <c r="E474" s="214">
        <v>141.887308</v>
      </c>
      <c r="F474" s="214">
        <v>0</v>
      </c>
      <c r="G474" s="214">
        <v>0</v>
      </c>
      <c r="H474" s="214">
        <v>9</v>
      </c>
      <c r="I474" s="214">
        <v>25.448309</v>
      </c>
      <c r="J474" s="214">
        <v>0</v>
      </c>
      <c r="K474" s="214">
        <v>0</v>
      </c>
      <c r="L474" s="214">
        <v>0</v>
      </c>
      <c r="M474" s="214">
        <v>0</v>
      </c>
      <c r="N474" s="9"/>
      <c r="T474" s="232"/>
      <c r="U474" s="233"/>
      <c r="V474" s="233"/>
      <c r="W474" s="234"/>
      <c r="X474" s="233"/>
      <c r="Y474" s="234"/>
      <c r="Z474" s="233"/>
      <c r="AA474" s="234"/>
      <c r="AB474" s="233"/>
      <c r="AC474" s="234"/>
      <c r="AM474" s="232"/>
      <c r="AN474" s="233"/>
      <c r="AO474" s="233"/>
      <c r="AP474" s="234"/>
      <c r="AQ474" s="233"/>
      <c r="AR474" s="234"/>
      <c r="AS474" s="233"/>
      <c r="AT474" s="234"/>
      <c r="AU474" s="233"/>
      <c r="AV474" s="234"/>
      <c r="BF474" s="232"/>
      <c r="BG474" s="233"/>
      <c r="BH474" s="233"/>
      <c r="BI474" s="234"/>
      <c r="BJ474" s="233"/>
      <c r="BK474" s="234"/>
      <c r="BL474" s="233"/>
      <c r="BM474" s="234"/>
      <c r="BN474" s="233"/>
      <c r="BO474" s="234"/>
      <c r="BY474" s="232"/>
      <c r="BZ474" s="233"/>
      <c r="CA474" s="233"/>
      <c r="CB474" s="234"/>
      <c r="CC474" s="233"/>
      <c r="CD474" s="234"/>
      <c r="CE474" s="233"/>
      <c r="CF474" s="234"/>
      <c r="CG474" s="233"/>
      <c r="CH474" s="234"/>
      <c r="CR474" s="232"/>
      <c r="CS474" s="233"/>
      <c r="CT474" s="233"/>
      <c r="CU474" s="234"/>
      <c r="CV474" s="233"/>
      <c r="CW474" s="234"/>
      <c r="CX474" s="233"/>
      <c r="CY474" s="234"/>
      <c r="CZ474" s="233"/>
      <c r="DA474" s="234"/>
      <c r="DK474" s="232"/>
      <c r="DL474" s="233"/>
      <c r="DM474" s="233"/>
      <c r="DN474" s="234"/>
      <c r="DO474" s="233"/>
      <c r="DP474" s="234"/>
      <c r="DQ474" s="233"/>
      <c r="DR474" s="234"/>
      <c r="DS474" s="233"/>
      <c r="DT474" s="234"/>
      <c r="ED474" s="232"/>
      <c r="EE474" s="233"/>
      <c r="EF474" s="233"/>
      <c r="EG474" s="234"/>
      <c r="EH474" s="233"/>
      <c r="EI474" s="234"/>
      <c r="EJ474" s="233"/>
      <c r="EK474" s="234"/>
      <c r="EL474" s="233"/>
      <c r="EM474" s="234"/>
      <c r="EW474" s="232"/>
      <c r="EX474" s="233"/>
      <c r="EY474" s="233"/>
      <c r="EZ474" s="234"/>
      <c r="FA474" s="233"/>
      <c r="FB474" s="234"/>
      <c r="FC474" s="233"/>
      <c r="FD474" s="234"/>
      <c r="FE474" s="233"/>
      <c r="FF474" s="234"/>
      <c r="FP474" s="232"/>
      <c r="FQ474" s="233"/>
      <c r="FR474" s="233"/>
      <c r="FS474" s="234"/>
      <c r="FT474" s="233"/>
      <c r="FU474" s="234"/>
      <c r="FV474" s="233"/>
      <c r="FW474" s="234"/>
      <c r="FX474" s="233"/>
      <c r="FY474" s="234"/>
      <c r="GI474" s="232"/>
      <c r="GJ474" s="233"/>
      <c r="GK474" s="233"/>
      <c r="GL474" s="234"/>
      <c r="GM474" s="233"/>
      <c r="GN474" s="234"/>
      <c r="GO474" s="233"/>
      <c r="GP474" s="234"/>
      <c r="GQ474" s="233"/>
      <c r="GR474" s="234"/>
      <c r="HB474" s="232"/>
      <c r="HC474" s="233"/>
      <c r="HD474" s="233"/>
      <c r="HE474" s="234"/>
      <c r="HF474" s="233"/>
      <c r="HG474" s="234"/>
      <c r="HH474" s="233"/>
      <c r="HI474" s="234"/>
      <c r="HJ474" s="233"/>
      <c r="HK474" s="234"/>
      <c r="HU474" s="232"/>
      <c r="HV474" s="233"/>
      <c r="HW474" s="233"/>
      <c r="HX474" s="234"/>
      <c r="HY474" s="233"/>
      <c r="HZ474" s="234"/>
      <c r="IA474" s="233"/>
      <c r="IB474" s="234"/>
      <c r="IC474" s="233"/>
      <c r="ID474" s="234"/>
      <c r="IN474" s="232"/>
      <c r="IO474" s="233"/>
      <c r="IP474" s="233"/>
      <c r="IQ474" s="234"/>
      <c r="IR474" s="233"/>
      <c r="IS474" s="234"/>
      <c r="IT474" s="233"/>
      <c r="IU474" s="234"/>
      <c r="IV474" s="233"/>
    </row>
    <row r="475" spans="2:256" s="201" customFormat="1" ht="12.75" hidden="1">
      <c r="B475" s="213">
        <v>37803</v>
      </c>
      <c r="C475" s="214"/>
      <c r="D475" s="214">
        <v>70</v>
      </c>
      <c r="E475" s="214">
        <v>150.938817</v>
      </c>
      <c r="F475" s="214">
        <v>0</v>
      </c>
      <c r="G475" s="214">
        <v>0</v>
      </c>
      <c r="H475" s="214">
        <v>9</v>
      </c>
      <c r="I475" s="214">
        <v>27.933739000000003</v>
      </c>
      <c r="J475" s="214">
        <v>0</v>
      </c>
      <c r="K475" s="214">
        <v>0</v>
      </c>
      <c r="L475" s="214">
        <v>0</v>
      </c>
      <c r="M475" s="214">
        <v>0</v>
      </c>
      <c r="N475" s="9"/>
      <c r="T475" s="232"/>
      <c r="U475" s="233"/>
      <c r="V475" s="233"/>
      <c r="W475" s="234"/>
      <c r="X475" s="233"/>
      <c r="Y475" s="234"/>
      <c r="Z475" s="233"/>
      <c r="AA475" s="234"/>
      <c r="AB475" s="233"/>
      <c r="AC475" s="234"/>
      <c r="AM475" s="232"/>
      <c r="AN475" s="233"/>
      <c r="AO475" s="233"/>
      <c r="AP475" s="234"/>
      <c r="AQ475" s="233"/>
      <c r="AR475" s="234"/>
      <c r="AS475" s="233"/>
      <c r="AT475" s="234"/>
      <c r="AU475" s="233"/>
      <c r="AV475" s="234"/>
      <c r="BF475" s="232"/>
      <c r="BG475" s="233"/>
      <c r="BH475" s="233"/>
      <c r="BI475" s="234"/>
      <c r="BJ475" s="233"/>
      <c r="BK475" s="234"/>
      <c r="BL475" s="233"/>
      <c r="BM475" s="234"/>
      <c r="BN475" s="233"/>
      <c r="BO475" s="234"/>
      <c r="BY475" s="232"/>
      <c r="BZ475" s="233"/>
      <c r="CA475" s="233"/>
      <c r="CB475" s="234"/>
      <c r="CC475" s="233"/>
      <c r="CD475" s="234"/>
      <c r="CE475" s="233"/>
      <c r="CF475" s="234"/>
      <c r="CG475" s="233"/>
      <c r="CH475" s="234"/>
      <c r="CR475" s="232"/>
      <c r="CS475" s="233"/>
      <c r="CT475" s="233"/>
      <c r="CU475" s="234"/>
      <c r="CV475" s="233"/>
      <c r="CW475" s="234"/>
      <c r="CX475" s="233"/>
      <c r="CY475" s="234"/>
      <c r="CZ475" s="233"/>
      <c r="DA475" s="234"/>
      <c r="DK475" s="232"/>
      <c r="DL475" s="233"/>
      <c r="DM475" s="233"/>
      <c r="DN475" s="234"/>
      <c r="DO475" s="233"/>
      <c r="DP475" s="234"/>
      <c r="DQ475" s="233"/>
      <c r="DR475" s="234"/>
      <c r="DS475" s="233"/>
      <c r="DT475" s="234"/>
      <c r="ED475" s="232"/>
      <c r="EE475" s="233"/>
      <c r="EF475" s="233"/>
      <c r="EG475" s="234"/>
      <c r="EH475" s="233"/>
      <c r="EI475" s="234"/>
      <c r="EJ475" s="233"/>
      <c r="EK475" s="234"/>
      <c r="EL475" s="233"/>
      <c r="EM475" s="234"/>
      <c r="EW475" s="232"/>
      <c r="EX475" s="233"/>
      <c r="EY475" s="233"/>
      <c r="EZ475" s="234"/>
      <c r="FA475" s="233"/>
      <c r="FB475" s="234"/>
      <c r="FC475" s="233"/>
      <c r="FD475" s="234"/>
      <c r="FE475" s="233"/>
      <c r="FF475" s="234"/>
      <c r="FP475" s="232"/>
      <c r="FQ475" s="233"/>
      <c r="FR475" s="233"/>
      <c r="FS475" s="234"/>
      <c r="FT475" s="233"/>
      <c r="FU475" s="234"/>
      <c r="FV475" s="233"/>
      <c r="FW475" s="234"/>
      <c r="FX475" s="233"/>
      <c r="FY475" s="234"/>
      <c r="GI475" s="232"/>
      <c r="GJ475" s="233"/>
      <c r="GK475" s="233"/>
      <c r="GL475" s="234"/>
      <c r="GM475" s="233"/>
      <c r="GN475" s="234"/>
      <c r="GO475" s="233"/>
      <c r="GP475" s="234"/>
      <c r="GQ475" s="233"/>
      <c r="GR475" s="234"/>
      <c r="HB475" s="232"/>
      <c r="HC475" s="233"/>
      <c r="HD475" s="233"/>
      <c r="HE475" s="234"/>
      <c r="HF475" s="233"/>
      <c r="HG475" s="234"/>
      <c r="HH475" s="233"/>
      <c r="HI475" s="234"/>
      <c r="HJ475" s="233"/>
      <c r="HK475" s="234"/>
      <c r="HU475" s="232"/>
      <c r="HV475" s="233"/>
      <c r="HW475" s="233"/>
      <c r="HX475" s="234"/>
      <c r="HY475" s="233"/>
      <c r="HZ475" s="234"/>
      <c r="IA475" s="233"/>
      <c r="IB475" s="234"/>
      <c r="IC475" s="233"/>
      <c r="ID475" s="234"/>
      <c r="IN475" s="232"/>
      <c r="IO475" s="233"/>
      <c r="IP475" s="233"/>
      <c r="IQ475" s="234"/>
      <c r="IR475" s="233"/>
      <c r="IS475" s="234"/>
      <c r="IT475" s="233"/>
      <c r="IU475" s="234"/>
      <c r="IV475" s="233"/>
    </row>
    <row r="476" spans="2:256" s="201" customFormat="1" ht="12.75" hidden="1">
      <c r="B476" s="213">
        <v>37834</v>
      </c>
      <c r="C476" s="214"/>
      <c r="D476" s="214">
        <v>70</v>
      </c>
      <c r="E476" s="214">
        <v>158.863325</v>
      </c>
      <c r="F476" s="214">
        <v>0</v>
      </c>
      <c r="G476" s="214">
        <v>0</v>
      </c>
      <c r="H476" s="214">
        <v>9</v>
      </c>
      <c r="I476" s="214">
        <v>30.450138</v>
      </c>
      <c r="J476" s="214">
        <v>0</v>
      </c>
      <c r="K476" s="214">
        <v>0</v>
      </c>
      <c r="L476" s="214">
        <v>0</v>
      </c>
      <c r="M476" s="214">
        <v>0</v>
      </c>
      <c r="N476" s="9"/>
      <c r="T476" s="232"/>
      <c r="U476" s="233"/>
      <c r="V476" s="233"/>
      <c r="W476" s="234"/>
      <c r="X476" s="233"/>
      <c r="Y476" s="234"/>
      <c r="Z476" s="233"/>
      <c r="AA476" s="234"/>
      <c r="AB476" s="233"/>
      <c r="AC476" s="234"/>
      <c r="AM476" s="232"/>
      <c r="AN476" s="233"/>
      <c r="AO476" s="233"/>
      <c r="AP476" s="234"/>
      <c r="AQ476" s="233"/>
      <c r="AR476" s="234"/>
      <c r="AS476" s="233"/>
      <c r="AT476" s="234"/>
      <c r="AU476" s="233"/>
      <c r="AV476" s="234"/>
      <c r="BF476" s="232"/>
      <c r="BG476" s="233"/>
      <c r="BH476" s="233"/>
      <c r="BI476" s="234"/>
      <c r="BJ476" s="233"/>
      <c r="BK476" s="234"/>
      <c r="BL476" s="233"/>
      <c r="BM476" s="234"/>
      <c r="BN476" s="233"/>
      <c r="BO476" s="234"/>
      <c r="BY476" s="232"/>
      <c r="BZ476" s="233"/>
      <c r="CA476" s="233"/>
      <c r="CB476" s="234"/>
      <c r="CC476" s="233"/>
      <c r="CD476" s="234"/>
      <c r="CE476" s="233"/>
      <c r="CF476" s="234"/>
      <c r="CG476" s="233"/>
      <c r="CH476" s="234"/>
      <c r="CR476" s="232"/>
      <c r="CS476" s="233"/>
      <c r="CT476" s="233"/>
      <c r="CU476" s="234"/>
      <c r="CV476" s="233"/>
      <c r="CW476" s="234"/>
      <c r="CX476" s="233"/>
      <c r="CY476" s="234"/>
      <c r="CZ476" s="233"/>
      <c r="DA476" s="234"/>
      <c r="DK476" s="232"/>
      <c r="DL476" s="233"/>
      <c r="DM476" s="233"/>
      <c r="DN476" s="234"/>
      <c r="DO476" s="233"/>
      <c r="DP476" s="234"/>
      <c r="DQ476" s="233"/>
      <c r="DR476" s="234"/>
      <c r="DS476" s="233"/>
      <c r="DT476" s="234"/>
      <c r="ED476" s="232"/>
      <c r="EE476" s="233"/>
      <c r="EF476" s="233"/>
      <c r="EG476" s="234"/>
      <c r="EH476" s="233"/>
      <c r="EI476" s="234"/>
      <c r="EJ476" s="233"/>
      <c r="EK476" s="234"/>
      <c r="EL476" s="233"/>
      <c r="EM476" s="234"/>
      <c r="EW476" s="232"/>
      <c r="EX476" s="233"/>
      <c r="EY476" s="233"/>
      <c r="EZ476" s="234"/>
      <c r="FA476" s="233"/>
      <c r="FB476" s="234"/>
      <c r="FC476" s="233"/>
      <c r="FD476" s="234"/>
      <c r="FE476" s="233"/>
      <c r="FF476" s="234"/>
      <c r="FP476" s="232"/>
      <c r="FQ476" s="233"/>
      <c r="FR476" s="233"/>
      <c r="FS476" s="234"/>
      <c r="FT476" s="233"/>
      <c r="FU476" s="234"/>
      <c r="FV476" s="233"/>
      <c r="FW476" s="234"/>
      <c r="FX476" s="233"/>
      <c r="FY476" s="234"/>
      <c r="GI476" s="232"/>
      <c r="GJ476" s="233"/>
      <c r="GK476" s="233"/>
      <c r="GL476" s="234"/>
      <c r="GM476" s="233"/>
      <c r="GN476" s="234"/>
      <c r="GO476" s="233"/>
      <c r="GP476" s="234"/>
      <c r="GQ476" s="233"/>
      <c r="GR476" s="234"/>
      <c r="HB476" s="232"/>
      <c r="HC476" s="233"/>
      <c r="HD476" s="233"/>
      <c r="HE476" s="234"/>
      <c r="HF476" s="233"/>
      <c r="HG476" s="234"/>
      <c r="HH476" s="233"/>
      <c r="HI476" s="234"/>
      <c r="HJ476" s="233"/>
      <c r="HK476" s="234"/>
      <c r="HU476" s="232"/>
      <c r="HV476" s="233"/>
      <c r="HW476" s="233"/>
      <c r="HX476" s="234"/>
      <c r="HY476" s="233"/>
      <c r="HZ476" s="234"/>
      <c r="IA476" s="233"/>
      <c r="IB476" s="234"/>
      <c r="IC476" s="233"/>
      <c r="ID476" s="234"/>
      <c r="IN476" s="232"/>
      <c r="IO476" s="233"/>
      <c r="IP476" s="233"/>
      <c r="IQ476" s="234"/>
      <c r="IR476" s="233"/>
      <c r="IS476" s="234"/>
      <c r="IT476" s="233"/>
      <c r="IU476" s="234"/>
      <c r="IV476" s="233"/>
    </row>
    <row r="477" spans="2:256" s="201" customFormat="1" ht="12.75" hidden="1">
      <c r="B477" s="213">
        <v>37865</v>
      </c>
      <c r="C477" s="214"/>
      <c r="D477" s="214">
        <v>70</v>
      </c>
      <c r="E477" s="214">
        <v>166.776759</v>
      </c>
      <c r="F477" s="214">
        <v>0</v>
      </c>
      <c r="G477" s="214">
        <v>0</v>
      </c>
      <c r="H477" s="214">
        <v>10</v>
      </c>
      <c r="I477" s="214">
        <v>35.693468</v>
      </c>
      <c r="J477" s="214">
        <v>0</v>
      </c>
      <c r="K477" s="214">
        <v>0</v>
      </c>
      <c r="L477" s="214">
        <v>0</v>
      </c>
      <c r="M477" s="214">
        <v>0</v>
      </c>
      <c r="N477" s="9"/>
      <c r="T477" s="232"/>
      <c r="U477" s="233"/>
      <c r="V477" s="233"/>
      <c r="W477" s="234"/>
      <c r="X477" s="233"/>
      <c r="Y477" s="234"/>
      <c r="Z477" s="233"/>
      <c r="AA477" s="234"/>
      <c r="AB477" s="233"/>
      <c r="AC477" s="234"/>
      <c r="AM477" s="232"/>
      <c r="AN477" s="233"/>
      <c r="AO477" s="233"/>
      <c r="AP477" s="234"/>
      <c r="AQ477" s="233"/>
      <c r="AR477" s="234"/>
      <c r="AS477" s="233"/>
      <c r="AT477" s="234"/>
      <c r="AU477" s="233"/>
      <c r="AV477" s="234"/>
      <c r="BF477" s="232"/>
      <c r="BG477" s="233"/>
      <c r="BH477" s="233"/>
      <c r="BI477" s="234"/>
      <c r="BJ477" s="233"/>
      <c r="BK477" s="234"/>
      <c r="BL477" s="233"/>
      <c r="BM477" s="234"/>
      <c r="BN477" s="233"/>
      <c r="BO477" s="234"/>
      <c r="BY477" s="232"/>
      <c r="BZ477" s="233"/>
      <c r="CA477" s="233"/>
      <c r="CB477" s="234"/>
      <c r="CC477" s="233"/>
      <c r="CD477" s="234"/>
      <c r="CE477" s="233"/>
      <c r="CF477" s="234"/>
      <c r="CG477" s="233"/>
      <c r="CH477" s="234"/>
      <c r="CR477" s="232"/>
      <c r="CS477" s="233"/>
      <c r="CT477" s="233"/>
      <c r="CU477" s="234"/>
      <c r="CV477" s="233"/>
      <c r="CW477" s="234"/>
      <c r="CX477" s="233"/>
      <c r="CY477" s="234"/>
      <c r="CZ477" s="233"/>
      <c r="DA477" s="234"/>
      <c r="DK477" s="232"/>
      <c r="DL477" s="233"/>
      <c r="DM477" s="233"/>
      <c r="DN477" s="234"/>
      <c r="DO477" s="233"/>
      <c r="DP477" s="234"/>
      <c r="DQ477" s="233"/>
      <c r="DR477" s="234"/>
      <c r="DS477" s="233"/>
      <c r="DT477" s="234"/>
      <c r="ED477" s="232"/>
      <c r="EE477" s="233"/>
      <c r="EF477" s="233"/>
      <c r="EG477" s="234"/>
      <c r="EH477" s="233"/>
      <c r="EI477" s="234"/>
      <c r="EJ477" s="233"/>
      <c r="EK477" s="234"/>
      <c r="EL477" s="233"/>
      <c r="EM477" s="234"/>
      <c r="EW477" s="232"/>
      <c r="EX477" s="233"/>
      <c r="EY477" s="233"/>
      <c r="EZ477" s="234"/>
      <c r="FA477" s="233"/>
      <c r="FB477" s="234"/>
      <c r="FC477" s="233"/>
      <c r="FD477" s="234"/>
      <c r="FE477" s="233"/>
      <c r="FF477" s="234"/>
      <c r="FP477" s="232"/>
      <c r="FQ477" s="233"/>
      <c r="FR477" s="233"/>
      <c r="FS477" s="234"/>
      <c r="FT477" s="233"/>
      <c r="FU477" s="234"/>
      <c r="FV477" s="233"/>
      <c r="FW477" s="234"/>
      <c r="FX477" s="233"/>
      <c r="FY477" s="234"/>
      <c r="GI477" s="232"/>
      <c r="GJ477" s="233"/>
      <c r="GK477" s="233"/>
      <c r="GL477" s="234"/>
      <c r="GM477" s="233"/>
      <c r="GN477" s="234"/>
      <c r="GO477" s="233"/>
      <c r="GP477" s="234"/>
      <c r="GQ477" s="233"/>
      <c r="GR477" s="234"/>
      <c r="HB477" s="232"/>
      <c r="HC477" s="233"/>
      <c r="HD477" s="233"/>
      <c r="HE477" s="234"/>
      <c r="HF477" s="233"/>
      <c r="HG477" s="234"/>
      <c r="HH477" s="233"/>
      <c r="HI477" s="234"/>
      <c r="HJ477" s="233"/>
      <c r="HK477" s="234"/>
      <c r="HU477" s="232"/>
      <c r="HV477" s="233"/>
      <c r="HW477" s="233"/>
      <c r="HX477" s="234"/>
      <c r="HY477" s="233"/>
      <c r="HZ477" s="234"/>
      <c r="IA477" s="233"/>
      <c r="IB477" s="234"/>
      <c r="IC477" s="233"/>
      <c r="ID477" s="234"/>
      <c r="IN477" s="232"/>
      <c r="IO477" s="233"/>
      <c r="IP477" s="233"/>
      <c r="IQ477" s="234"/>
      <c r="IR477" s="233"/>
      <c r="IS477" s="234"/>
      <c r="IT477" s="233"/>
      <c r="IU477" s="234"/>
      <c r="IV477" s="233"/>
    </row>
    <row r="478" spans="2:14" s="201" customFormat="1" ht="12.75" hidden="1">
      <c r="B478" s="213">
        <v>37895</v>
      </c>
      <c r="C478" s="214"/>
      <c r="D478" s="214">
        <v>70</v>
      </c>
      <c r="E478" s="214">
        <v>171.23694</v>
      </c>
      <c r="F478" s="214">
        <v>0</v>
      </c>
      <c r="G478" s="214">
        <v>0</v>
      </c>
      <c r="H478" s="214">
        <v>9</v>
      </c>
      <c r="I478" s="214">
        <v>37.933798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37926</v>
      </c>
      <c r="C479" s="214"/>
      <c r="D479" s="214">
        <v>69</v>
      </c>
      <c r="E479" s="214">
        <v>176.77665300000004</v>
      </c>
      <c r="F479" s="214">
        <v>0</v>
      </c>
      <c r="G479" s="214">
        <v>0</v>
      </c>
      <c r="H479" s="214">
        <v>9</v>
      </c>
      <c r="I479" s="214">
        <v>39.06431400000001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37956</v>
      </c>
      <c r="C480" s="214"/>
      <c r="D480" s="214">
        <v>69</v>
      </c>
      <c r="E480" s="214">
        <v>188.451858</v>
      </c>
      <c r="F480" s="214">
        <v>0</v>
      </c>
      <c r="G480" s="214">
        <v>0</v>
      </c>
      <c r="H480" s="214">
        <v>10</v>
      </c>
      <c r="I480" s="214">
        <v>42.452977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37987</v>
      </c>
      <c r="C481" s="214"/>
      <c r="D481" s="214">
        <v>69</v>
      </c>
      <c r="E481" s="214">
        <v>191.50907900000004</v>
      </c>
      <c r="F481" s="214">
        <v>0</v>
      </c>
      <c r="G481" s="214">
        <v>0</v>
      </c>
      <c r="H481" s="214">
        <v>9</v>
      </c>
      <c r="I481" s="214">
        <v>44.69083400000001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38018</v>
      </c>
      <c r="C482" s="214"/>
      <c r="D482" s="214">
        <v>69</v>
      </c>
      <c r="E482" s="214">
        <v>168.002334</v>
      </c>
      <c r="F482" s="214">
        <v>0</v>
      </c>
      <c r="G482" s="214">
        <v>0</v>
      </c>
      <c r="H482" s="214">
        <v>9</v>
      </c>
      <c r="I482" s="214">
        <v>45.97456400000001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38047</v>
      </c>
      <c r="C483" s="214"/>
      <c r="D483" s="214">
        <v>69</v>
      </c>
      <c r="E483" s="214">
        <v>167.817808</v>
      </c>
      <c r="F483" s="214">
        <v>0</v>
      </c>
      <c r="G483" s="214">
        <v>0</v>
      </c>
      <c r="H483" s="214">
        <v>9</v>
      </c>
      <c r="I483" s="214">
        <v>47.45580600000001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38078</v>
      </c>
      <c r="C484" s="214"/>
      <c r="D484" s="214">
        <v>62</v>
      </c>
      <c r="E484" s="214">
        <v>90.726736</v>
      </c>
      <c r="F484" s="214">
        <v>0</v>
      </c>
      <c r="G484" s="214">
        <v>0</v>
      </c>
      <c r="H484" s="214">
        <v>9</v>
      </c>
      <c r="I484" s="214">
        <v>48.910165000000006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38108</v>
      </c>
      <c r="C485" s="214"/>
      <c r="D485" s="214">
        <v>62</v>
      </c>
      <c r="E485" s="214">
        <v>89.232616</v>
      </c>
      <c r="F485" s="214">
        <v>0</v>
      </c>
      <c r="G485" s="214">
        <v>0</v>
      </c>
      <c r="H485" s="214">
        <v>9</v>
      </c>
      <c r="I485" s="214">
        <v>46.747159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38139</v>
      </c>
      <c r="C486" s="214"/>
      <c r="D486" s="214">
        <v>62</v>
      </c>
      <c r="E486" s="214">
        <v>78.724827</v>
      </c>
      <c r="F486" s="214">
        <v>0</v>
      </c>
      <c r="G486" s="214">
        <v>0</v>
      </c>
      <c r="H486" s="214">
        <v>9</v>
      </c>
      <c r="I486" s="214">
        <v>49.284624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38169</v>
      </c>
      <c r="C487" s="214"/>
      <c r="D487" s="214">
        <v>62</v>
      </c>
      <c r="E487" s="214">
        <v>78.819145</v>
      </c>
      <c r="F487" s="214">
        <v>0</v>
      </c>
      <c r="G487" s="214">
        <v>0</v>
      </c>
      <c r="H487" s="214">
        <v>9</v>
      </c>
      <c r="I487" s="214">
        <v>49.284624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38200</v>
      </c>
      <c r="C488" s="214"/>
      <c r="D488" s="214">
        <v>62</v>
      </c>
      <c r="E488" s="214">
        <v>82.179315</v>
      </c>
      <c r="F488" s="214">
        <v>0</v>
      </c>
      <c r="G488" s="214">
        <v>0</v>
      </c>
      <c r="H488" s="214">
        <v>8</v>
      </c>
      <c r="I488" s="214">
        <v>50.825698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38231</v>
      </c>
      <c r="C489" s="214"/>
      <c r="D489" s="214">
        <v>61</v>
      </c>
      <c r="E489" s="214">
        <v>72.972135</v>
      </c>
      <c r="F489" s="214">
        <v>0</v>
      </c>
      <c r="G489" s="214">
        <v>0</v>
      </c>
      <c r="H489" s="214">
        <v>8</v>
      </c>
      <c r="I489" s="214">
        <v>51.372011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38261</v>
      </c>
      <c r="C490" s="214"/>
      <c r="D490" s="214">
        <v>61</v>
      </c>
      <c r="E490" s="214">
        <v>78.143812</v>
      </c>
      <c r="F490" s="214">
        <v>0</v>
      </c>
      <c r="G490" s="214">
        <v>0</v>
      </c>
      <c r="H490" s="214">
        <v>7</v>
      </c>
      <c r="I490" s="214">
        <v>44.237673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38292</v>
      </c>
      <c r="C491" s="214"/>
      <c r="D491" s="214">
        <v>60</v>
      </c>
      <c r="E491" s="214">
        <v>78.786986</v>
      </c>
      <c r="F491" s="214">
        <v>0</v>
      </c>
      <c r="G491" s="214">
        <v>0</v>
      </c>
      <c r="H491" s="214">
        <v>7</v>
      </c>
      <c r="I491" s="214">
        <v>49.064665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38322</v>
      </c>
      <c r="C492" s="214"/>
      <c r="D492" s="214">
        <v>57</v>
      </c>
      <c r="E492" s="214">
        <v>80.12067</v>
      </c>
      <c r="F492" s="214">
        <v>0</v>
      </c>
      <c r="G492" s="214">
        <v>0</v>
      </c>
      <c r="H492" s="214">
        <v>7</v>
      </c>
      <c r="I492" s="214">
        <v>51.089799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38353</v>
      </c>
      <c r="C493" s="214"/>
      <c r="D493" s="214">
        <v>49</v>
      </c>
      <c r="E493" s="214">
        <v>84.721282</v>
      </c>
      <c r="F493" s="214">
        <v>0</v>
      </c>
      <c r="G493" s="214">
        <v>0</v>
      </c>
      <c r="H493" s="214">
        <v>7</v>
      </c>
      <c r="I493" s="214">
        <v>53.464738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38384</v>
      </c>
      <c r="C494" s="214"/>
      <c r="D494" s="214">
        <v>49</v>
      </c>
      <c r="E494" s="214">
        <v>80.400745</v>
      </c>
      <c r="F494" s="214">
        <v>0</v>
      </c>
      <c r="G494" s="214">
        <v>0</v>
      </c>
      <c r="H494" s="214">
        <v>7</v>
      </c>
      <c r="I494" s="214">
        <v>31.292994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38412</v>
      </c>
      <c r="C495" s="214"/>
      <c r="D495" s="214">
        <v>48</v>
      </c>
      <c r="E495" s="214">
        <v>81.966559</v>
      </c>
      <c r="F495" s="214">
        <v>0</v>
      </c>
      <c r="G495" s="214">
        <v>0</v>
      </c>
      <c r="H495" s="214">
        <v>7</v>
      </c>
      <c r="I495" s="214">
        <v>31.592994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38443</v>
      </c>
      <c r="C496" s="214"/>
      <c r="D496" s="214">
        <v>50</v>
      </c>
      <c r="E496" s="214">
        <v>78.871161</v>
      </c>
      <c r="F496" s="214">
        <v>0</v>
      </c>
      <c r="G496" s="214">
        <v>0</v>
      </c>
      <c r="H496" s="214">
        <v>8</v>
      </c>
      <c r="I496" s="214">
        <v>32.960045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38473</v>
      </c>
      <c r="C497" s="214"/>
      <c r="D497" s="214">
        <v>49</v>
      </c>
      <c r="E497" s="214">
        <v>80.136973</v>
      </c>
      <c r="F497" s="214">
        <v>0</v>
      </c>
      <c r="G497" s="214">
        <v>0</v>
      </c>
      <c r="H497" s="214">
        <v>8</v>
      </c>
      <c r="I497" s="214">
        <v>33.234045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38504</v>
      </c>
      <c r="C498" s="214"/>
      <c r="D498" s="214">
        <v>51</v>
      </c>
      <c r="E498" s="214">
        <v>78.854916</v>
      </c>
      <c r="F498" s="214">
        <v>0</v>
      </c>
      <c r="G498" s="214">
        <v>0</v>
      </c>
      <c r="H498" s="214">
        <v>8</v>
      </c>
      <c r="I498" s="214">
        <v>35.340672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1:13" ht="12.75" hidden="1">
      <c r="A499" s="201"/>
      <c r="B499" s="213">
        <v>38534</v>
      </c>
      <c r="C499" s="214"/>
      <c r="D499" s="214">
        <v>48</v>
      </c>
      <c r="E499" s="214">
        <v>80.021722</v>
      </c>
      <c r="F499" s="214">
        <v>0</v>
      </c>
      <c r="G499" s="214">
        <v>0</v>
      </c>
      <c r="H499" s="214">
        <v>8</v>
      </c>
      <c r="I499" s="214">
        <v>35.802231</v>
      </c>
      <c r="J499" s="214">
        <v>0</v>
      </c>
      <c r="K499" s="214">
        <v>0</v>
      </c>
      <c r="L499" s="214">
        <v>0</v>
      </c>
      <c r="M499" s="214">
        <v>0</v>
      </c>
    </row>
    <row r="500" spans="1:13" ht="12.75" hidden="1">
      <c r="A500" s="201"/>
      <c r="B500" s="213">
        <v>38565</v>
      </c>
      <c r="C500" s="214"/>
      <c r="D500" s="214">
        <v>46</v>
      </c>
      <c r="E500" s="214">
        <v>81.104994</v>
      </c>
      <c r="F500" s="214">
        <v>0</v>
      </c>
      <c r="G500" s="214">
        <v>0</v>
      </c>
      <c r="H500" s="214">
        <v>7</v>
      </c>
      <c r="I500" s="214">
        <v>36.475382</v>
      </c>
      <c r="J500" s="214">
        <v>0</v>
      </c>
      <c r="K500" s="214">
        <v>0</v>
      </c>
      <c r="L500" s="214">
        <v>0</v>
      </c>
      <c r="M500" s="214">
        <v>0</v>
      </c>
    </row>
    <row r="501" spans="1:13" ht="12.75" hidden="1">
      <c r="A501" s="201"/>
      <c r="B501" s="213">
        <v>38596</v>
      </c>
      <c r="C501" s="214"/>
      <c r="D501" s="214">
        <v>48</v>
      </c>
      <c r="E501" s="214">
        <v>82.346791</v>
      </c>
      <c r="F501" s="214">
        <v>0</v>
      </c>
      <c r="G501" s="214">
        <v>0</v>
      </c>
      <c r="H501" s="214">
        <v>7</v>
      </c>
      <c r="I501" s="214">
        <v>36.675382</v>
      </c>
      <c r="J501" s="214">
        <v>0</v>
      </c>
      <c r="K501" s="214">
        <v>0</v>
      </c>
      <c r="L501" s="214">
        <v>0</v>
      </c>
      <c r="M501" s="214">
        <v>0</v>
      </c>
    </row>
    <row r="502" spans="2:14" s="201" customFormat="1" ht="12.75" hidden="1">
      <c r="B502" s="213">
        <v>38626</v>
      </c>
      <c r="C502" s="214"/>
      <c r="D502" s="214">
        <v>50</v>
      </c>
      <c r="E502" s="214">
        <v>85.91347</v>
      </c>
      <c r="F502" s="214">
        <v>0</v>
      </c>
      <c r="G502" s="214">
        <v>0</v>
      </c>
      <c r="H502" s="214">
        <v>7</v>
      </c>
      <c r="I502" s="214">
        <v>36.875382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38657</v>
      </c>
      <c r="C503" s="214"/>
      <c r="D503" s="214">
        <v>51</v>
      </c>
      <c r="E503" s="214">
        <v>87.418907</v>
      </c>
      <c r="F503" s="214">
        <v>0</v>
      </c>
      <c r="G503" s="214">
        <v>0</v>
      </c>
      <c r="H503" s="214">
        <v>7</v>
      </c>
      <c r="I503" s="214">
        <v>37.575382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38687</v>
      </c>
      <c r="C504" s="214"/>
      <c r="D504" s="214">
        <v>50</v>
      </c>
      <c r="E504" s="214">
        <v>88.376182</v>
      </c>
      <c r="F504" s="214">
        <v>0</v>
      </c>
      <c r="G504" s="214">
        <v>0</v>
      </c>
      <c r="H504" s="214">
        <v>7</v>
      </c>
      <c r="I504" s="214">
        <v>43.089146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38718</v>
      </c>
      <c r="C505" s="214"/>
      <c r="D505" s="214">
        <v>52</v>
      </c>
      <c r="E505" s="214">
        <v>88.376142</v>
      </c>
      <c r="F505" s="214">
        <v>0</v>
      </c>
      <c r="G505" s="214">
        <v>0</v>
      </c>
      <c r="H505" s="214">
        <v>7</v>
      </c>
      <c r="I505" s="214">
        <v>44.058631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38749</v>
      </c>
      <c r="C506" s="214"/>
      <c r="D506" s="214">
        <v>50</v>
      </c>
      <c r="E506" s="214">
        <v>54.306759</v>
      </c>
      <c r="F506" s="214">
        <v>0</v>
      </c>
      <c r="G506" s="214">
        <v>0</v>
      </c>
      <c r="H506" s="214">
        <v>7</v>
      </c>
      <c r="I506" s="214">
        <v>45.084193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38777</v>
      </c>
      <c r="C507" s="214"/>
      <c r="D507" s="214">
        <v>49</v>
      </c>
      <c r="E507" s="214">
        <v>54.517681</v>
      </c>
      <c r="F507" s="214">
        <v>0</v>
      </c>
      <c r="G507" s="214">
        <v>0</v>
      </c>
      <c r="H507" s="214">
        <v>7</v>
      </c>
      <c r="I507" s="214">
        <v>46.080325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38808</v>
      </c>
      <c r="C508" s="214"/>
      <c r="D508" s="214">
        <v>49</v>
      </c>
      <c r="E508" s="214">
        <v>42.157476</v>
      </c>
      <c r="F508" s="214">
        <v>0</v>
      </c>
      <c r="G508" s="214">
        <v>0</v>
      </c>
      <c r="H508" s="214">
        <v>7</v>
      </c>
      <c r="I508" s="214">
        <v>48.415171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38838</v>
      </c>
      <c r="C509" s="214"/>
      <c r="D509" s="214">
        <v>49</v>
      </c>
      <c r="E509" s="214">
        <v>42.173316</v>
      </c>
      <c r="F509" s="214">
        <v>0</v>
      </c>
      <c r="G509" s="214">
        <v>0</v>
      </c>
      <c r="H509" s="214">
        <v>7</v>
      </c>
      <c r="I509" s="214">
        <v>49.414452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38869</v>
      </c>
      <c r="C510" s="214"/>
      <c r="D510" s="214">
        <v>49</v>
      </c>
      <c r="E510" s="214">
        <v>42.708999</v>
      </c>
      <c r="F510" s="214">
        <v>0</v>
      </c>
      <c r="G510" s="214">
        <v>0</v>
      </c>
      <c r="H510" s="214">
        <v>7</v>
      </c>
      <c r="I510" s="214">
        <v>50.635585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38899</v>
      </c>
      <c r="C511" s="214"/>
      <c r="D511" s="214">
        <v>49</v>
      </c>
      <c r="E511" s="214">
        <v>42.848999</v>
      </c>
      <c r="F511" s="214">
        <v>0</v>
      </c>
      <c r="G511" s="214">
        <v>0</v>
      </c>
      <c r="H511" s="214">
        <v>7</v>
      </c>
      <c r="I511" s="214">
        <v>51.65369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38930</v>
      </c>
      <c r="C512" s="214"/>
      <c r="D512" s="214">
        <v>47</v>
      </c>
      <c r="E512" s="214">
        <v>43.222598</v>
      </c>
      <c r="F512" s="214">
        <v>0</v>
      </c>
      <c r="G512" s="214">
        <v>0</v>
      </c>
      <c r="H512" s="214">
        <v>7</v>
      </c>
      <c r="I512" s="214">
        <v>53.372643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38961</v>
      </c>
      <c r="C513" s="214"/>
      <c r="D513" s="214">
        <v>46</v>
      </c>
      <c r="E513" s="214">
        <v>43.350237</v>
      </c>
      <c r="F513" s="214">
        <v>0</v>
      </c>
      <c r="G513" s="214">
        <v>0</v>
      </c>
      <c r="H513" s="214">
        <v>7</v>
      </c>
      <c r="I513" s="214">
        <v>53.839445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38991</v>
      </c>
      <c r="C514" s="214"/>
      <c r="D514" s="214">
        <v>46</v>
      </c>
      <c r="E514" s="214">
        <v>45.218573</v>
      </c>
      <c r="F514" s="214">
        <v>0</v>
      </c>
      <c r="G514" s="214">
        <v>0</v>
      </c>
      <c r="H514" s="214">
        <v>7</v>
      </c>
      <c r="I514" s="214">
        <v>54.219503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39022</v>
      </c>
      <c r="C515" s="214"/>
      <c r="D515" s="214">
        <v>45</v>
      </c>
      <c r="E515" s="214">
        <v>45.066588</v>
      </c>
      <c r="F515" s="214">
        <v>0</v>
      </c>
      <c r="G515" s="214">
        <v>0</v>
      </c>
      <c r="H515" s="214">
        <v>7</v>
      </c>
      <c r="I515" s="214">
        <v>54.348035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39052</v>
      </c>
      <c r="C516" s="214"/>
      <c r="D516" s="214">
        <v>45</v>
      </c>
      <c r="E516" s="214">
        <v>45.346839</v>
      </c>
      <c r="F516" s="214">
        <v>0</v>
      </c>
      <c r="G516" s="214">
        <v>0</v>
      </c>
      <c r="H516" s="214">
        <v>7</v>
      </c>
      <c r="I516" s="214">
        <v>55.266985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39083</v>
      </c>
      <c r="C517" s="214"/>
      <c r="D517" s="214">
        <v>44</v>
      </c>
      <c r="E517" s="214">
        <v>45.700028</v>
      </c>
      <c r="F517" s="214">
        <v>0</v>
      </c>
      <c r="G517" s="214">
        <v>0</v>
      </c>
      <c r="H517" s="214">
        <v>7</v>
      </c>
      <c r="I517" s="214">
        <v>56.183804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39114</v>
      </c>
      <c r="C518" s="214"/>
      <c r="D518" s="214">
        <v>44</v>
      </c>
      <c r="E518" s="214">
        <v>43.618021</v>
      </c>
      <c r="F518" s="214">
        <v>0</v>
      </c>
      <c r="G518" s="214">
        <v>0</v>
      </c>
      <c r="H518" s="214">
        <v>7</v>
      </c>
      <c r="I518" s="214">
        <v>56.183804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39142</v>
      </c>
      <c r="C519" s="214"/>
      <c r="D519" s="214">
        <v>44</v>
      </c>
      <c r="E519" s="214">
        <v>43.838754</v>
      </c>
      <c r="F519" s="214">
        <v>0</v>
      </c>
      <c r="G519" s="214">
        <v>0</v>
      </c>
      <c r="H519" s="214">
        <v>7</v>
      </c>
      <c r="I519" s="214">
        <v>56.183804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39173</v>
      </c>
      <c r="C520" s="214"/>
      <c r="D520" s="214">
        <v>44</v>
      </c>
      <c r="E520" s="214">
        <v>44.023576</v>
      </c>
      <c r="F520" s="214">
        <v>0</v>
      </c>
      <c r="G520" s="214">
        <v>0</v>
      </c>
      <c r="H520" s="214">
        <v>7</v>
      </c>
      <c r="I520" s="214">
        <v>57.79923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39203</v>
      </c>
      <c r="C521" s="214"/>
      <c r="D521" s="214">
        <v>44</v>
      </c>
      <c r="E521" s="214">
        <v>44.242914</v>
      </c>
      <c r="F521" s="214">
        <v>0</v>
      </c>
      <c r="G521" s="214">
        <v>0</v>
      </c>
      <c r="H521" s="214">
        <v>7</v>
      </c>
      <c r="I521" s="214">
        <v>58.32123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39234</v>
      </c>
      <c r="C522" s="214"/>
      <c r="D522" s="214">
        <v>44</v>
      </c>
      <c r="E522" s="214">
        <v>44.644287</v>
      </c>
      <c r="F522" s="214">
        <v>0</v>
      </c>
      <c r="G522" s="214">
        <v>0</v>
      </c>
      <c r="H522" s="214">
        <v>7</v>
      </c>
      <c r="I522" s="214">
        <v>61.54639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39264</v>
      </c>
      <c r="C523" s="214"/>
      <c r="D523" s="214">
        <v>44</v>
      </c>
      <c r="E523" s="214">
        <v>44.762911</v>
      </c>
      <c r="F523" s="214">
        <v>0</v>
      </c>
      <c r="G523" s="214">
        <v>0</v>
      </c>
      <c r="H523" s="214">
        <v>7</v>
      </c>
      <c r="I523" s="214">
        <v>63.41317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39295</v>
      </c>
      <c r="C524" s="214"/>
      <c r="D524" s="214">
        <v>44</v>
      </c>
      <c r="E524" s="214">
        <v>36.773445</v>
      </c>
      <c r="F524" s="214">
        <v>0</v>
      </c>
      <c r="G524" s="214">
        <v>0</v>
      </c>
      <c r="H524" s="214">
        <v>7</v>
      </c>
      <c r="I524" s="214">
        <v>55.754614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39326</v>
      </c>
      <c r="C525" s="214"/>
      <c r="D525" s="214">
        <v>44</v>
      </c>
      <c r="E525" s="214">
        <v>37.069013</v>
      </c>
      <c r="F525" s="214">
        <v>0</v>
      </c>
      <c r="G525" s="214">
        <v>0</v>
      </c>
      <c r="H525" s="214">
        <v>7</v>
      </c>
      <c r="I525" s="214">
        <v>56.008299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39356</v>
      </c>
      <c r="C526" s="214"/>
      <c r="D526" s="214">
        <v>44</v>
      </c>
      <c r="E526" s="214">
        <v>39.760349</v>
      </c>
      <c r="F526" s="214">
        <v>0</v>
      </c>
      <c r="G526" s="214">
        <v>0</v>
      </c>
      <c r="H526" s="214">
        <v>7</v>
      </c>
      <c r="I526" s="214">
        <v>55.337711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39387</v>
      </c>
      <c r="C527" s="214"/>
      <c r="D527" s="214">
        <v>44</v>
      </c>
      <c r="E527" s="214">
        <v>40.41433</v>
      </c>
      <c r="F527" s="214">
        <v>0</v>
      </c>
      <c r="G527" s="214">
        <v>0</v>
      </c>
      <c r="H527" s="214">
        <v>7</v>
      </c>
      <c r="I527" s="214">
        <v>54.767711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3" ht="12.75" hidden="1">
      <c r="B528" s="213">
        <v>39417</v>
      </c>
      <c r="C528" s="214"/>
      <c r="D528" s="214">
        <v>44</v>
      </c>
      <c r="E528" s="214">
        <v>39.979966</v>
      </c>
      <c r="F528" s="214">
        <v>0</v>
      </c>
      <c r="G528" s="214">
        <v>0</v>
      </c>
      <c r="H528" s="214">
        <v>7</v>
      </c>
      <c r="I528" s="214">
        <v>54.183281</v>
      </c>
      <c r="J528" s="214">
        <v>0</v>
      </c>
      <c r="K528" s="214">
        <v>0</v>
      </c>
      <c r="L528" s="214">
        <v>0</v>
      </c>
      <c r="M528" s="214">
        <v>0</v>
      </c>
    </row>
    <row r="529" spans="2:13" ht="12.75">
      <c r="B529" s="213">
        <v>39448</v>
      </c>
      <c r="C529" s="214"/>
      <c r="D529" s="214">
        <v>44</v>
      </c>
      <c r="E529" s="214">
        <v>40.807158</v>
      </c>
      <c r="F529" s="214">
        <v>0</v>
      </c>
      <c r="G529" s="214">
        <v>0</v>
      </c>
      <c r="H529" s="214">
        <v>7</v>
      </c>
      <c r="I529" s="214">
        <v>53.548585</v>
      </c>
      <c r="J529" s="214">
        <v>0</v>
      </c>
      <c r="K529" s="214">
        <v>0</v>
      </c>
      <c r="L529" s="214"/>
      <c r="M529" s="214"/>
    </row>
    <row r="530" spans="2:13" ht="12.75">
      <c r="B530" s="213">
        <v>39479</v>
      </c>
      <c r="C530" s="214"/>
      <c r="D530" s="214">
        <v>43</v>
      </c>
      <c r="E530" s="214">
        <v>40.14537</v>
      </c>
      <c r="F530" s="214">
        <v>0</v>
      </c>
      <c r="G530" s="214">
        <v>0</v>
      </c>
      <c r="H530" s="214">
        <v>7</v>
      </c>
      <c r="I530" s="214">
        <v>53.548585</v>
      </c>
      <c r="J530" s="214">
        <v>0</v>
      </c>
      <c r="K530" s="214">
        <v>0</v>
      </c>
      <c r="L530" s="214"/>
      <c r="M530" s="214"/>
    </row>
    <row r="531" spans="2:13" ht="12.75">
      <c r="B531" s="213">
        <v>39508</v>
      </c>
      <c r="C531" s="214"/>
      <c r="D531" s="214">
        <v>43</v>
      </c>
      <c r="E531" s="214">
        <v>40.339216</v>
      </c>
      <c r="F531" s="214">
        <v>0</v>
      </c>
      <c r="G531" s="214">
        <v>0</v>
      </c>
      <c r="H531" s="214">
        <v>7</v>
      </c>
      <c r="I531" s="214">
        <v>54.529718</v>
      </c>
      <c r="J531" s="214">
        <v>0</v>
      </c>
      <c r="K531" s="214">
        <v>0</v>
      </c>
      <c r="L531" s="214"/>
      <c r="M531" s="214"/>
    </row>
    <row r="532" spans="2:13" ht="12.75">
      <c r="B532" s="213">
        <v>39539</v>
      </c>
      <c r="C532" s="214"/>
      <c r="D532" s="214">
        <v>43</v>
      </c>
      <c r="E532" s="214">
        <v>43.432833</v>
      </c>
      <c r="F532" s="214">
        <v>0</v>
      </c>
      <c r="G532" s="214">
        <v>0</v>
      </c>
      <c r="H532" s="214">
        <v>7</v>
      </c>
      <c r="I532" s="214">
        <v>59.475887</v>
      </c>
      <c r="J532" s="214">
        <v>0</v>
      </c>
      <c r="K532" s="214">
        <v>0</v>
      </c>
      <c r="L532" s="214"/>
      <c r="M532" s="214"/>
    </row>
    <row r="533" spans="2:13" ht="12.75">
      <c r="B533" s="213">
        <v>39569</v>
      </c>
      <c r="C533" s="214"/>
      <c r="D533" s="214">
        <v>43</v>
      </c>
      <c r="E533" s="214">
        <v>43.731983</v>
      </c>
      <c r="F533" s="214">
        <v>0</v>
      </c>
      <c r="G533" s="214">
        <v>0</v>
      </c>
      <c r="H533" s="214">
        <v>7</v>
      </c>
      <c r="I533" s="214">
        <v>59.475887</v>
      </c>
      <c r="J533" s="214">
        <v>0</v>
      </c>
      <c r="K533" s="214">
        <v>0</v>
      </c>
      <c r="L533" s="214"/>
      <c r="M533" s="214"/>
    </row>
    <row r="534" spans="2:13" ht="12.75">
      <c r="B534" s="213">
        <v>39600</v>
      </c>
      <c r="C534" s="214"/>
      <c r="D534" s="214">
        <v>43</v>
      </c>
      <c r="E534" s="214">
        <v>44.773367</v>
      </c>
      <c r="F534" s="214">
        <v>0</v>
      </c>
      <c r="G534" s="214">
        <v>0</v>
      </c>
      <c r="H534" s="214">
        <v>7</v>
      </c>
      <c r="I534" s="214">
        <v>59.773009</v>
      </c>
      <c r="J534" s="214">
        <v>0</v>
      </c>
      <c r="K534" s="214">
        <v>0</v>
      </c>
      <c r="L534" s="214"/>
      <c r="M534" s="214"/>
    </row>
    <row r="535" spans="2:13" ht="12.75">
      <c r="B535" s="213">
        <v>39630</v>
      </c>
      <c r="C535" s="216"/>
      <c r="D535" s="216">
        <v>43</v>
      </c>
      <c r="E535" s="216">
        <v>45.914037</v>
      </c>
      <c r="F535" s="214">
        <v>0</v>
      </c>
      <c r="G535" s="216">
        <v>0</v>
      </c>
      <c r="H535" s="216">
        <v>7</v>
      </c>
      <c r="I535" s="216">
        <v>69.253188</v>
      </c>
      <c r="J535" s="214">
        <v>0</v>
      </c>
      <c r="K535" s="216">
        <v>0</v>
      </c>
      <c r="L535" s="214"/>
      <c r="M535" s="216"/>
    </row>
    <row r="536" spans="2:13" ht="12.75">
      <c r="B536" s="213">
        <v>39661</v>
      </c>
      <c r="C536" s="216"/>
      <c r="D536" s="216">
        <v>43</v>
      </c>
      <c r="E536" s="216">
        <v>46.955278</v>
      </c>
      <c r="F536" s="214">
        <v>0</v>
      </c>
      <c r="G536" s="216">
        <v>0</v>
      </c>
      <c r="H536" s="216">
        <v>7</v>
      </c>
      <c r="I536" s="216">
        <v>69.404397</v>
      </c>
      <c r="J536" s="214">
        <v>0</v>
      </c>
      <c r="K536" s="216">
        <v>0</v>
      </c>
      <c r="L536" s="214"/>
      <c r="M536" s="216"/>
    </row>
    <row r="537" spans="2:13" ht="12.75">
      <c r="B537" s="213">
        <v>39692</v>
      </c>
      <c r="C537" s="216"/>
      <c r="D537" s="216">
        <v>43</v>
      </c>
      <c r="E537" s="216">
        <v>48.191552</v>
      </c>
      <c r="F537" s="214">
        <v>0</v>
      </c>
      <c r="G537" s="216">
        <v>0</v>
      </c>
      <c r="H537" s="216">
        <v>7</v>
      </c>
      <c r="I537" s="216">
        <v>60.004397</v>
      </c>
      <c r="J537" s="214">
        <v>0</v>
      </c>
      <c r="K537" s="216">
        <v>0</v>
      </c>
      <c r="L537" s="214"/>
      <c r="M537" s="216"/>
    </row>
    <row r="538" spans="2:13" ht="12.75">
      <c r="B538" s="213">
        <v>39722</v>
      </c>
      <c r="C538" s="216"/>
      <c r="D538" s="216">
        <v>43</v>
      </c>
      <c r="E538" s="216">
        <v>53.849292</v>
      </c>
      <c r="F538" s="214">
        <v>0</v>
      </c>
      <c r="G538" s="216">
        <v>0</v>
      </c>
      <c r="H538" s="216">
        <v>7</v>
      </c>
      <c r="I538" s="216">
        <v>60.004397</v>
      </c>
      <c r="J538" s="214">
        <v>0</v>
      </c>
      <c r="K538" s="216">
        <v>0</v>
      </c>
      <c r="L538" s="214"/>
      <c r="M538" s="216"/>
    </row>
    <row r="539" spans="2:13" ht="12.75">
      <c r="B539" s="213">
        <v>39753</v>
      </c>
      <c r="C539" s="216"/>
      <c r="D539" s="216">
        <v>43</v>
      </c>
      <c r="E539" s="216">
        <v>55.008602</v>
      </c>
      <c r="F539" s="214">
        <v>0</v>
      </c>
      <c r="G539" s="216">
        <v>0</v>
      </c>
      <c r="H539" s="216">
        <v>7</v>
      </c>
      <c r="I539" s="216">
        <v>60.004397</v>
      </c>
      <c r="J539" s="214">
        <v>0</v>
      </c>
      <c r="K539" s="216">
        <v>0</v>
      </c>
      <c r="L539" s="214"/>
      <c r="M539" s="216"/>
    </row>
    <row r="540" spans="2:13" ht="12.75">
      <c r="B540" s="213">
        <v>39783</v>
      </c>
      <c r="C540" s="216"/>
      <c r="D540" s="216">
        <v>43</v>
      </c>
      <c r="E540" s="216">
        <v>46.158385</v>
      </c>
      <c r="F540" s="214">
        <v>0</v>
      </c>
      <c r="G540" s="216">
        <v>0</v>
      </c>
      <c r="H540" s="216">
        <v>7</v>
      </c>
      <c r="I540" s="216">
        <v>60</v>
      </c>
      <c r="J540" s="214">
        <v>0</v>
      </c>
      <c r="K540" s="216">
        <v>0</v>
      </c>
      <c r="L540" s="214"/>
      <c r="M540" s="216"/>
    </row>
    <row r="541" spans="2:13" ht="12.75">
      <c r="B541" s="213">
        <v>39814</v>
      </c>
      <c r="C541" s="216"/>
      <c r="D541" s="216">
        <v>43</v>
      </c>
      <c r="E541" s="216">
        <v>46.815273</v>
      </c>
      <c r="F541" s="214">
        <v>0</v>
      </c>
      <c r="G541" s="216">
        <v>0</v>
      </c>
      <c r="H541" s="216">
        <v>7</v>
      </c>
      <c r="I541" s="216">
        <v>60.004397</v>
      </c>
      <c r="J541" s="214">
        <v>0</v>
      </c>
      <c r="K541" s="217">
        <v>0</v>
      </c>
      <c r="L541" s="214"/>
      <c r="M541" s="217"/>
    </row>
    <row r="542" spans="2:13" ht="12.75">
      <c r="B542" s="213">
        <v>39845</v>
      </c>
      <c r="C542" s="216"/>
      <c r="D542" s="216">
        <v>43</v>
      </c>
      <c r="E542" s="216">
        <v>47.357639</v>
      </c>
      <c r="F542" s="214">
        <v>0</v>
      </c>
      <c r="G542" s="216">
        <v>0</v>
      </c>
      <c r="H542" s="216">
        <v>7</v>
      </c>
      <c r="I542" s="216">
        <v>60.004397</v>
      </c>
      <c r="J542" s="214">
        <v>0</v>
      </c>
      <c r="K542" s="216">
        <v>0</v>
      </c>
      <c r="L542" s="214"/>
      <c r="M542" s="216"/>
    </row>
    <row r="543" spans="2:13" ht="12.75">
      <c r="B543" s="213">
        <v>39873</v>
      </c>
      <c r="C543" s="216"/>
      <c r="D543" s="216">
        <v>43</v>
      </c>
      <c r="E543" s="216">
        <v>47.500012</v>
      </c>
      <c r="F543" s="214">
        <v>0</v>
      </c>
      <c r="G543" s="216">
        <v>0</v>
      </c>
      <c r="H543" s="216">
        <v>7</v>
      </c>
      <c r="I543" s="216">
        <v>60.004397</v>
      </c>
      <c r="J543" s="214">
        <v>0</v>
      </c>
      <c r="K543" s="216">
        <v>0</v>
      </c>
      <c r="L543" s="214"/>
      <c r="M543" s="216"/>
    </row>
    <row r="544" spans="2:13" ht="12.75">
      <c r="B544" s="213">
        <v>39904</v>
      </c>
      <c r="C544" s="214"/>
      <c r="D544" s="216">
        <v>43</v>
      </c>
      <c r="E544" s="216">
        <v>27.945401</v>
      </c>
      <c r="F544" s="214">
        <v>0</v>
      </c>
      <c r="G544" s="216">
        <v>0</v>
      </c>
      <c r="H544" s="216">
        <v>7</v>
      </c>
      <c r="I544" s="216">
        <v>63.329913</v>
      </c>
      <c r="J544" s="214">
        <v>0</v>
      </c>
      <c r="K544" s="216">
        <v>0</v>
      </c>
      <c r="L544" s="214"/>
      <c r="M544" s="216"/>
    </row>
    <row r="545" spans="2:13" ht="12.75">
      <c r="B545" s="213">
        <v>39934</v>
      </c>
      <c r="C545" s="214"/>
      <c r="D545" s="216">
        <v>43</v>
      </c>
      <c r="E545" s="216">
        <v>28.25207</v>
      </c>
      <c r="F545" s="214">
        <v>0</v>
      </c>
      <c r="G545" s="216">
        <v>0</v>
      </c>
      <c r="H545" s="216">
        <v>7</v>
      </c>
      <c r="I545" s="216">
        <v>63.329913</v>
      </c>
      <c r="J545" s="214">
        <v>0</v>
      </c>
      <c r="K545" s="216">
        <v>0</v>
      </c>
      <c r="L545" s="214"/>
      <c r="M545" s="216"/>
    </row>
    <row r="546" spans="2:13" ht="12.75">
      <c r="B546" s="213">
        <v>39965</v>
      </c>
      <c r="C546" s="214"/>
      <c r="D546" s="216">
        <v>43</v>
      </c>
      <c r="E546" s="216">
        <v>28.394683</v>
      </c>
      <c r="F546" s="214">
        <v>0</v>
      </c>
      <c r="G546" s="216">
        <v>0</v>
      </c>
      <c r="H546" s="216">
        <v>7</v>
      </c>
      <c r="I546" s="216">
        <v>63.345346</v>
      </c>
      <c r="J546" s="214">
        <v>0</v>
      </c>
      <c r="K546" s="216">
        <v>0</v>
      </c>
      <c r="L546" s="214"/>
      <c r="M546" s="216"/>
    </row>
    <row r="547" spans="2:13" ht="12.75">
      <c r="B547" s="213">
        <v>39995</v>
      </c>
      <c r="C547" s="214"/>
      <c r="D547" s="216">
        <v>43</v>
      </c>
      <c r="E547" s="216">
        <v>28.436515</v>
      </c>
      <c r="F547" s="214">
        <v>0</v>
      </c>
      <c r="G547" s="216">
        <v>0</v>
      </c>
      <c r="H547" s="216">
        <v>7</v>
      </c>
      <c r="I547" s="216">
        <v>63.282149</v>
      </c>
      <c r="J547" s="214">
        <v>0</v>
      </c>
      <c r="K547" s="216">
        <v>0</v>
      </c>
      <c r="L547" s="214"/>
      <c r="M547" s="216"/>
    </row>
    <row r="548" spans="2:13" ht="12.75">
      <c r="B548" s="213">
        <v>40026</v>
      </c>
      <c r="C548" s="214"/>
      <c r="D548" s="216">
        <v>43</v>
      </c>
      <c r="E548" s="216">
        <v>28.578463</v>
      </c>
      <c r="F548" s="214">
        <v>0</v>
      </c>
      <c r="G548" s="216">
        <v>0</v>
      </c>
      <c r="H548" s="216">
        <v>7</v>
      </c>
      <c r="I548" s="216">
        <v>63.297462</v>
      </c>
      <c r="J548" s="214">
        <v>0</v>
      </c>
      <c r="K548" s="216">
        <v>0</v>
      </c>
      <c r="L548" s="214"/>
      <c r="M548" s="216"/>
    </row>
    <row r="549" spans="2:13" ht="12.75">
      <c r="B549" s="213">
        <v>40057</v>
      </c>
      <c r="C549" s="214"/>
      <c r="D549" s="216">
        <v>43</v>
      </c>
      <c r="E549" s="216">
        <v>28.631591</v>
      </c>
      <c r="F549" s="214">
        <v>0</v>
      </c>
      <c r="G549" s="216">
        <v>0</v>
      </c>
      <c r="H549" s="216">
        <v>7</v>
      </c>
      <c r="I549" s="216">
        <v>63.297462</v>
      </c>
      <c r="J549" s="214">
        <v>0</v>
      </c>
      <c r="K549" s="216">
        <v>0</v>
      </c>
      <c r="L549" s="214"/>
      <c r="M549" s="216"/>
    </row>
    <row r="550" spans="2:13" ht="12.75">
      <c r="B550" s="213">
        <v>40087</v>
      </c>
      <c r="C550" s="214"/>
      <c r="D550" s="216">
        <v>43</v>
      </c>
      <c r="E550" s="216">
        <v>29.209752</v>
      </c>
      <c r="F550" s="214">
        <v>0</v>
      </c>
      <c r="G550" s="216">
        <v>0</v>
      </c>
      <c r="H550" s="216">
        <v>7</v>
      </c>
      <c r="I550" s="216">
        <v>63.297462</v>
      </c>
      <c r="J550" s="214">
        <v>0</v>
      </c>
      <c r="K550" s="216">
        <v>0</v>
      </c>
      <c r="L550" s="214"/>
      <c r="M550" s="216"/>
    </row>
    <row r="551" spans="2:13" ht="12.75">
      <c r="B551" s="213">
        <v>40118</v>
      </c>
      <c r="C551" s="214"/>
      <c r="D551" s="216">
        <v>43</v>
      </c>
      <c r="E551" s="216">
        <v>29.371974</v>
      </c>
      <c r="F551" s="214">
        <v>0</v>
      </c>
      <c r="G551" s="216">
        <v>0</v>
      </c>
      <c r="H551" s="216">
        <v>7</v>
      </c>
      <c r="I551" s="216">
        <v>63.297462</v>
      </c>
      <c r="J551" s="214">
        <v>0</v>
      </c>
      <c r="K551" s="216">
        <v>0</v>
      </c>
      <c r="L551" s="214"/>
      <c r="M551" s="216"/>
    </row>
    <row r="552" spans="2:13" ht="12.75">
      <c r="B552" s="213">
        <v>40148</v>
      </c>
      <c r="C552" s="214"/>
      <c r="D552" s="216">
        <v>43</v>
      </c>
      <c r="E552" s="216">
        <v>8.644807</v>
      </c>
      <c r="F552" s="214">
        <v>0</v>
      </c>
      <c r="G552" s="216">
        <v>0</v>
      </c>
      <c r="H552" s="216">
        <v>7</v>
      </c>
      <c r="I552" s="216">
        <v>63.075661</v>
      </c>
      <c r="J552" s="214">
        <v>0</v>
      </c>
      <c r="K552" s="216">
        <v>0</v>
      </c>
      <c r="L552" s="214"/>
      <c r="M552" s="216"/>
    </row>
    <row r="553" spans="2:13" ht="12.75">
      <c r="B553" s="213">
        <v>40179</v>
      </c>
      <c r="C553" s="214"/>
      <c r="D553" s="216">
        <v>42</v>
      </c>
      <c r="E553" s="216">
        <v>8.736668</v>
      </c>
      <c r="F553" s="214">
        <v>0</v>
      </c>
      <c r="G553" s="216">
        <v>0</v>
      </c>
      <c r="H553" s="216">
        <v>7</v>
      </c>
      <c r="I553" s="216">
        <v>11.773455</v>
      </c>
      <c r="J553" s="214">
        <v>0</v>
      </c>
      <c r="K553" s="216">
        <v>0</v>
      </c>
      <c r="L553" s="214"/>
      <c r="M553" s="216"/>
    </row>
    <row r="554" spans="2:13" ht="12.75">
      <c r="B554" s="213">
        <v>40210</v>
      </c>
      <c r="C554" s="214"/>
      <c r="D554" s="216">
        <v>42</v>
      </c>
      <c r="E554" s="216">
        <v>8.778375</v>
      </c>
      <c r="F554" s="214">
        <v>0</v>
      </c>
      <c r="G554" s="216">
        <v>0</v>
      </c>
      <c r="H554" s="216">
        <v>7</v>
      </c>
      <c r="I554" s="216">
        <v>63.075661</v>
      </c>
      <c r="J554" s="214">
        <v>0</v>
      </c>
      <c r="K554" s="216">
        <v>0</v>
      </c>
      <c r="L554" s="214"/>
      <c r="M554" s="216"/>
    </row>
    <row r="555" spans="2:13" ht="12.75">
      <c r="B555" s="213">
        <v>40238</v>
      </c>
      <c r="C555" s="214"/>
      <c r="D555" s="216">
        <v>42</v>
      </c>
      <c r="E555" s="216">
        <v>9.012424</v>
      </c>
      <c r="F555" s="214">
        <v>0</v>
      </c>
      <c r="G555" s="216">
        <v>0</v>
      </c>
      <c r="H555" s="216">
        <v>7</v>
      </c>
      <c r="I555" s="216">
        <v>62.768124</v>
      </c>
      <c r="J555" s="214">
        <v>0</v>
      </c>
      <c r="K555" s="216">
        <v>0</v>
      </c>
      <c r="L555" s="214"/>
      <c r="M555" s="216"/>
    </row>
    <row r="556" spans="2:13" ht="12.75">
      <c r="B556" s="213">
        <v>40269</v>
      </c>
      <c r="C556" s="214"/>
      <c r="D556" s="216">
        <v>42</v>
      </c>
      <c r="E556" s="216">
        <v>9.062464</v>
      </c>
      <c r="F556" s="214">
        <v>0</v>
      </c>
      <c r="G556" s="216">
        <v>0</v>
      </c>
      <c r="H556" s="216">
        <v>7</v>
      </c>
      <c r="I556" s="216">
        <v>62.420154</v>
      </c>
      <c r="J556" s="214">
        <v>0</v>
      </c>
      <c r="K556" s="216">
        <v>0</v>
      </c>
      <c r="L556" s="214"/>
      <c r="M556" s="216"/>
    </row>
    <row r="557" spans="2:13" ht="12.75">
      <c r="B557" s="213">
        <v>40299</v>
      </c>
      <c r="C557" s="214"/>
      <c r="D557" s="216">
        <v>42</v>
      </c>
      <c r="E557" s="216">
        <v>9.273947</v>
      </c>
      <c r="F557" s="214">
        <v>0</v>
      </c>
      <c r="G557" s="216">
        <v>0</v>
      </c>
      <c r="H557" s="216">
        <v>7</v>
      </c>
      <c r="I557" s="216">
        <v>62.303809</v>
      </c>
      <c r="J557" s="214">
        <v>0</v>
      </c>
      <c r="K557" s="216">
        <v>0</v>
      </c>
      <c r="L557" s="214"/>
      <c r="M557" s="216"/>
    </row>
    <row r="558" spans="2:13" ht="12.75">
      <c r="B558" s="213">
        <v>40330</v>
      </c>
      <c r="C558" s="214"/>
      <c r="D558" s="216">
        <v>42</v>
      </c>
      <c r="E558" s="216">
        <v>9.401667</v>
      </c>
      <c r="F558" s="214">
        <v>0</v>
      </c>
      <c r="G558" s="216">
        <v>0</v>
      </c>
      <c r="H558" s="216">
        <v>7</v>
      </c>
      <c r="I558" s="216">
        <v>62.306447</v>
      </c>
      <c r="J558" s="214">
        <v>0</v>
      </c>
      <c r="K558" s="216">
        <v>0</v>
      </c>
      <c r="L558" s="214"/>
      <c r="M558" s="216"/>
    </row>
    <row r="559" spans="2:13" ht="12.75">
      <c r="B559" s="213">
        <v>40360</v>
      </c>
      <c r="C559" s="214"/>
      <c r="D559" s="216">
        <v>42</v>
      </c>
      <c r="E559" s="216">
        <v>9.544122</v>
      </c>
      <c r="F559" s="214">
        <v>0</v>
      </c>
      <c r="G559" s="216">
        <v>0</v>
      </c>
      <c r="H559" s="216">
        <v>7</v>
      </c>
      <c r="I559" s="216">
        <v>62.314307</v>
      </c>
      <c r="J559" s="214">
        <v>0</v>
      </c>
      <c r="K559" s="216">
        <v>0</v>
      </c>
      <c r="L559" s="214"/>
      <c r="M559" s="216"/>
    </row>
    <row r="560" spans="2:13" ht="12.75">
      <c r="B560" s="213">
        <v>40391</v>
      </c>
      <c r="C560" s="214"/>
      <c r="D560" s="216">
        <v>42</v>
      </c>
      <c r="E560" s="216">
        <v>9.706585</v>
      </c>
      <c r="F560" s="214">
        <v>0</v>
      </c>
      <c r="G560" s="216">
        <v>0</v>
      </c>
      <c r="H560" s="216">
        <v>8</v>
      </c>
      <c r="I560" s="216">
        <v>64.82272</v>
      </c>
      <c r="J560" s="214">
        <v>0</v>
      </c>
      <c r="K560" s="216">
        <v>0</v>
      </c>
      <c r="L560" s="214"/>
      <c r="M560" s="216"/>
    </row>
    <row r="561" spans="2:13" ht="12.75">
      <c r="B561" s="213">
        <v>40422</v>
      </c>
      <c r="C561" s="214"/>
      <c r="D561" s="216">
        <v>42</v>
      </c>
      <c r="E561" s="216">
        <v>9.920051</v>
      </c>
      <c r="F561" s="214">
        <v>0</v>
      </c>
      <c r="G561" s="216">
        <v>0</v>
      </c>
      <c r="H561" s="216">
        <v>8</v>
      </c>
      <c r="I561" s="216">
        <v>64.82272</v>
      </c>
      <c r="J561" s="214">
        <v>0</v>
      </c>
      <c r="K561" s="216">
        <v>0</v>
      </c>
      <c r="L561" s="214"/>
      <c r="M561" s="216"/>
    </row>
    <row r="562" spans="2:13" ht="12.75">
      <c r="B562" s="213">
        <v>40452</v>
      </c>
      <c r="C562" s="214"/>
      <c r="D562" s="216">
        <v>42</v>
      </c>
      <c r="E562" s="216">
        <v>10.14117</v>
      </c>
      <c r="F562" s="214">
        <v>0</v>
      </c>
      <c r="G562" s="216">
        <v>0</v>
      </c>
      <c r="H562" s="216">
        <v>8</v>
      </c>
      <c r="I562" s="216">
        <v>65.07272</v>
      </c>
      <c r="J562" s="214">
        <v>0</v>
      </c>
      <c r="K562" s="216">
        <v>0</v>
      </c>
      <c r="L562" s="214"/>
      <c r="M562" s="216"/>
    </row>
    <row r="563" spans="2:13" ht="12.75">
      <c r="B563" s="213">
        <v>40483</v>
      </c>
      <c r="C563" s="214"/>
      <c r="D563" s="216">
        <v>42</v>
      </c>
      <c r="E563" s="216">
        <v>10.238954</v>
      </c>
      <c r="F563" s="214">
        <v>0</v>
      </c>
      <c r="G563" s="216">
        <v>0</v>
      </c>
      <c r="H563" s="216">
        <v>8</v>
      </c>
      <c r="I563" s="216">
        <v>64.31272</v>
      </c>
      <c r="J563" s="214">
        <v>0</v>
      </c>
      <c r="K563" s="216">
        <v>0</v>
      </c>
      <c r="L563" s="214"/>
      <c r="M563" s="216"/>
    </row>
    <row r="564" spans="2:13" ht="12.75">
      <c r="B564" s="213">
        <v>40513</v>
      </c>
      <c r="C564" s="214"/>
      <c r="D564" s="216">
        <v>42</v>
      </c>
      <c r="E564" s="216">
        <v>4.886767</v>
      </c>
      <c r="F564" s="214">
        <v>0</v>
      </c>
      <c r="G564" s="216">
        <v>0</v>
      </c>
      <c r="H564" s="216">
        <v>7</v>
      </c>
      <c r="I564" s="216">
        <v>55.263894</v>
      </c>
      <c r="J564" s="214">
        <v>0</v>
      </c>
      <c r="K564" s="216">
        <v>0</v>
      </c>
      <c r="L564" s="214"/>
      <c r="M564" s="216"/>
    </row>
    <row r="565" spans="2:13" ht="12.75">
      <c r="B565" s="213">
        <v>40544</v>
      </c>
      <c r="C565" s="214"/>
      <c r="D565" s="216">
        <v>42</v>
      </c>
      <c r="E565" s="216">
        <v>4.930824</v>
      </c>
      <c r="F565" s="214">
        <v>0</v>
      </c>
      <c r="G565" s="216">
        <v>0</v>
      </c>
      <c r="H565" s="216">
        <v>7</v>
      </c>
      <c r="I565" s="216">
        <v>55.263894</v>
      </c>
      <c r="J565" s="214">
        <v>0</v>
      </c>
      <c r="K565" s="216">
        <v>0</v>
      </c>
      <c r="L565" s="214"/>
      <c r="M565" s="216"/>
    </row>
    <row r="566" spans="2:13" ht="12.75">
      <c r="B566" s="213">
        <v>40575</v>
      </c>
      <c r="C566" s="214"/>
      <c r="D566" s="216">
        <v>42</v>
      </c>
      <c r="E566" s="216">
        <v>5.023795</v>
      </c>
      <c r="F566" s="214">
        <v>0</v>
      </c>
      <c r="G566" s="216">
        <v>0</v>
      </c>
      <c r="H566" s="216">
        <v>7</v>
      </c>
      <c r="I566" s="216">
        <v>55.263894</v>
      </c>
      <c r="J566" s="214">
        <v>0</v>
      </c>
      <c r="K566" s="216">
        <v>0</v>
      </c>
      <c r="L566" s="214"/>
      <c r="M566" s="216"/>
    </row>
    <row r="567" spans="2:13" ht="12.75">
      <c r="B567" s="213">
        <v>40603</v>
      </c>
      <c r="C567" s="214"/>
      <c r="D567" s="216">
        <v>42</v>
      </c>
      <c r="E567" s="216">
        <v>5.117123</v>
      </c>
      <c r="F567" s="214">
        <v>0</v>
      </c>
      <c r="G567" s="216">
        <v>0</v>
      </c>
      <c r="H567" s="216">
        <v>7</v>
      </c>
      <c r="I567" s="216">
        <v>55.263894</v>
      </c>
      <c r="J567" s="214">
        <v>0</v>
      </c>
      <c r="K567" s="216">
        <v>0</v>
      </c>
      <c r="L567" s="214"/>
      <c r="M567" s="216"/>
    </row>
    <row r="568" spans="2:13" ht="12.75">
      <c r="B568" s="213">
        <v>40634</v>
      </c>
      <c r="C568" s="216"/>
      <c r="D568" s="216">
        <v>42</v>
      </c>
      <c r="E568" s="216">
        <v>5.210401</v>
      </c>
      <c r="F568" s="217">
        <v>0</v>
      </c>
      <c r="G568" s="216">
        <v>0</v>
      </c>
      <c r="H568" s="216">
        <v>7</v>
      </c>
      <c r="I568" s="216">
        <v>57.22247</v>
      </c>
      <c r="J568" s="216">
        <v>0</v>
      </c>
      <c r="K568" s="216">
        <v>0</v>
      </c>
      <c r="L568" s="216"/>
      <c r="M568" s="216"/>
    </row>
    <row r="569" spans="2:13" ht="12.75">
      <c r="B569" s="213">
        <v>40664</v>
      </c>
      <c r="C569" s="216"/>
      <c r="D569" s="216">
        <v>42</v>
      </c>
      <c r="E569" s="216">
        <v>5.456874</v>
      </c>
      <c r="F569" s="217">
        <v>0</v>
      </c>
      <c r="G569" s="216">
        <v>0</v>
      </c>
      <c r="H569" s="216">
        <v>7</v>
      </c>
      <c r="I569" s="216">
        <v>57.22247</v>
      </c>
      <c r="J569" s="216">
        <v>0</v>
      </c>
      <c r="K569" s="216">
        <v>0</v>
      </c>
      <c r="L569" s="216"/>
      <c r="M569" s="216"/>
    </row>
    <row r="570" spans="2:13" ht="12.75">
      <c r="B570" s="213">
        <v>40695</v>
      </c>
      <c r="C570" s="216"/>
      <c r="D570" s="216">
        <v>42</v>
      </c>
      <c r="E570" s="216">
        <v>5.603244</v>
      </c>
      <c r="F570" s="217">
        <v>0</v>
      </c>
      <c r="G570" s="216">
        <v>0</v>
      </c>
      <c r="H570" s="216">
        <v>7</v>
      </c>
      <c r="I570" s="216">
        <v>57.225</v>
      </c>
      <c r="J570" s="216">
        <v>0</v>
      </c>
      <c r="K570" s="216">
        <v>0</v>
      </c>
      <c r="L570" s="216"/>
      <c r="M570" s="216"/>
    </row>
    <row r="571" spans="2:15" ht="12.75">
      <c r="B571" s="213">
        <v>40725</v>
      </c>
      <c r="C571" s="216"/>
      <c r="D571" s="216">
        <v>42</v>
      </c>
      <c r="E571" s="216">
        <v>5.69707</v>
      </c>
      <c r="F571" s="217">
        <v>0</v>
      </c>
      <c r="G571" s="216">
        <v>0</v>
      </c>
      <c r="H571" s="216">
        <v>7</v>
      </c>
      <c r="I571" s="216">
        <v>57.225561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40756</v>
      </c>
      <c r="C572" s="216"/>
      <c r="D572" s="216">
        <v>42</v>
      </c>
      <c r="E572" s="216">
        <v>5.740991</v>
      </c>
      <c r="F572" s="217">
        <v>0</v>
      </c>
      <c r="G572" s="216">
        <v>0</v>
      </c>
      <c r="H572" s="216">
        <v>7</v>
      </c>
      <c r="I572" s="216">
        <v>57.242439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40787</v>
      </c>
      <c r="C573" s="216"/>
      <c r="D573" s="216">
        <v>42</v>
      </c>
      <c r="E573" s="216">
        <v>5.834187</v>
      </c>
      <c r="F573" s="217">
        <v>0</v>
      </c>
      <c r="G573" s="216">
        <v>0</v>
      </c>
      <c r="H573" s="216">
        <v>7</v>
      </c>
      <c r="I573" s="216">
        <v>57.242439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40818</v>
      </c>
      <c r="C574" s="216"/>
      <c r="D574" s="216">
        <v>42</v>
      </c>
      <c r="E574" s="216">
        <v>6.076225</v>
      </c>
      <c r="F574" s="217">
        <v>0</v>
      </c>
      <c r="G574" s="216">
        <v>0</v>
      </c>
      <c r="H574" s="216">
        <v>7</v>
      </c>
      <c r="I574" s="216">
        <v>57.242439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40850</v>
      </c>
      <c r="C575" s="216"/>
      <c r="D575" s="216">
        <v>42</v>
      </c>
      <c r="E575" s="216">
        <v>6.12767</v>
      </c>
      <c r="F575" s="217">
        <v>0</v>
      </c>
      <c r="G575" s="216">
        <v>0</v>
      </c>
      <c r="H575" s="216">
        <v>7</v>
      </c>
      <c r="I575" s="216">
        <v>57.242439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40881</v>
      </c>
      <c r="C576" s="216"/>
      <c r="D576" s="216">
        <v>42</v>
      </c>
      <c r="E576" s="216">
        <v>6.183578</v>
      </c>
      <c r="F576" s="217">
        <v>0</v>
      </c>
      <c r="G576" s="216">
        <v>0</v>
      </c>
      <c r="H576" s="216">
        <v>7</v>
      </c>
      <c r="I576" s="216">
        <v>58.442439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40909</v>
      </c>
      <c r="C577" s="214"/>
      <c r="D577" s="216">
        <v>42</v>
      </c>
      <c r="E577" s="216">
        <v>5.688895</v>
      </c>
      <c r="F577" s="217">
        <v>0</v>
      </c>
      <c r="G577" s="216">
        <v>0</v>
      </c>
      <c r="H577" s="216">
        <v>7</v>
      </c>
      <c r="I577" s="216">
        <v>58.442439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40940</v>
      </c>
      <c r="C578" s="214"/>
      <c r="D578" s="216">
        <v>42</v>
      </c>
      <c r="E578" s="216">
        <v>5.753791</v>
      </c>
      <c r="F578" s="217">
        <v>0</v>
      </c>
      <c r="G578" s="216">
        <v>0</v>
      </c>
      <c r="H578" s="216">
        <v>7</v>
      </c>
      <c r="I578" s="216">
        <v>58.442439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40969</v>
      </c>
      <c r="C579" s="214"/>
      <c r="D579" s="216">
        <v>42</v>
      </c>
      <c r="E579" s="216">
        <v>5.799058</v>
      </c>
      <c r="F579" s="217">
        <v>0</v>
      </c>
      <c r="G579" s="216">
        <v>0</v>
      </c>
      <c r="H579" s="216">
        <v>7</v>
      </c>
      <c r="I579" s="216">
        <v>61.800699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41000</v>
      </c>
      <c r="C580" s="214"/>
      <c r="D580" s="216">
        <v>42</v>
      </c>
      <c r="E580" s="216">
        <v>5.844302</v>
      </c>
      <c r="F580" s="217">
        <v>0</v>
      </c>
      <c r="G580" s="216">
        <v>0</v>
      </c>
      <c r="H580" s="216">
        <v>7</v>
      </c>
      <c r="I580" s="216">
        <v>65.737042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41030</v>
      </c>
      <c r="C581" s="214"/>
      <c r="D581" s="216">
        <v>42</v>
      </c>
      <c r="E581" s="216">
        <v>5.914831</v>
      </c>
      <c r="F581" s="217">
        <v>0</v>
      </c>
      <c r="G581" s="216">
        <v>0</v>
      </c>
      <c r="H581" s="216">
        <v>7</v>
      </c>
      <c r="I581" s="216">
        <v>66.866603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41061</v>
      </c>
      <c r="C582" s="214"/>
      <c r="D582" s="216">
        <v>42</v>
      </c>
      <c r="E582" s="216">
        <v>5.960847</v>
      </c>
      <c r="F582" s="217">
        <v>0</v>
      </c>
      <c r="G582" s="216">
        <v>0</v>
      </c>
      <c r="H582" s="216">
        <v>7</v>
      </c>
      <c r="I582" s="216">
        <v>68.000565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41091</v>
      </c>
      <c r="C583" s="216"/>
      <c r="D583" s="216">
        <v>42</v>
      </c>
      <c r="E583" s="216">
        <v>6.006097</v>
      </c>
      <c r="F583" s="217">
        <v>0</v>
      </c>
      <c r="G583" s="216">
        <v>0</v>
      </c>
      <c r="H583" s="216">
        <v>6</v>
      </c>
      <c r="I583" s="216">
        <v>69.130493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41122</v>
      </c>
      <c r="C584" s="216"/>
      <c r="D584" s="216">
        <v>42</v>
      </c>
      <c r="E584" s="216">
        <v>6.101216</v>
      </c>
      <c r="F584" s="217">
        <v>0</v>
      </c>
      <c r="G584" s="216">
        <v>0</v>
      </c>
      <c r="H584" s="216">
        <v>6</v>
      </c>
      <c r="I584" s="216">
        <v>69.259209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41153</v>
      </c>
      <c r="C585" s="216"/>
      <c r="D585" s="216">
        <v>42</v>
      </c>
      <c r="E585" s="216">
        <v>6.192916</v>
      </c>
      <c r="F585" s="217">
        <v>0</v>
      </c>
      <c r="G585" s="216">
        <v>0</v>
      </c>
      <c r="H585" s="216">
        <v>6</v>
      </c>
      <c r="I585" s="216">
        <v>69.259209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41183</v>
      </c>
      <c r="C586" s="216"/>
      <c r="D586" s="216">
        <v>42</v>
      </c>
      <c r="E586" s="216">
        <v>5</v>
      </c>
      <c r="F586" s="217">
        <v>0</v>
      </c>
      <c r="G586" s="216">
        <v>0</v>
      </c>
      <c r="H586" s="216">
        <v>6</v>
      </c>
      <c r="I586" s="216">
        <v>69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41214</v>
      </c>
      <c r="C587" s="216"/>
      <c r="D587" s="216">
        <v>42</v>
      </c>
      <c r="E587" s="216">
        <v>5</v>
      </c>
      <c r="F587" s="217">
        <v>0</v>
      </c>
      <c r="G587" s="216">
        <v>0</v>
      </c>
      <c r="H587" s="216">
        <v>6</v>
      </c>
      <c r="I587" s="216">
        <v>69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41244</v>
      </c>
      <c r="C588" s="216"/>
      <c r="D588" s="216">
        <v>42</v>
      </c>
      <c r="E588" s="216">
        <v>5</v>
      </c>
      <c r="F588" s="217">
        <v>0</v>
      </c>
      <c r="G588" s="216">
        <v>0</v>
      </c>
      <c r="H588" s="216">
        <v>6</v>
      </c>
      <c r="I588" s="216">
        <v>69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41275</v>
      </c>
      <c r="C589" s="216"/>
      <c r="D589" s="216">
        <v>42</v>
      </c>
      <c r="E589" s="216">
        <v>5.169515</v>
      </c>
      <c r="F589" s="217">
        <v>0</v>
      </c>
      <c r="G589" s="216">
        <v>0</v>
      </c>
      <c r="H589" s="216">
        <v>6</v>
      </c>
      <c r="I589" s="216">
        <v>69.259209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41306</v>
      </c>
      <c r="C590" s="216"/>
      <c r="D590" s="216">
        <v>42</v>
      </c>
      <c r="E590" s="216">
        <v>5.21513</v>
      </c>
      <c r="F590" s="217">
        <v>0</v>
      </c>
      <c r="G590" s="216">
        <v>0</v>
      </c>
      <c r="H590" s="216">
        <v>6</v>
      </c>
      <c r="I590" s="216">
        <v>69.259209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41334</v>
      </c>
      <c r="C591" s="216"/>
      <c r="D591" s="216">
        <v>42</v>
      </c>
      <c r="E591" s="216">
        <v>5.291021</v>
      </c>
      <c r="F591" s="217">
        <v>0</v>
      </c>
      <c r="G591" s="216">
        <v>0</v>
      </c>
      <c r="H591" s="216">
        <v>6</v>
      </c>
      <c r="I591" s="216">
        <v>70.401133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41365</v>
      </c>
      <c r="C592" s="216"/>
      <c r="D592" s="216">
        <v>42</v>
      </c>
      <c r="E592" s="216">
        <v>5.4368</v>
      </c>
      <c r="F592" s="217">
        <v>0</v>
      </c>
      <c r="G592" s="216">
        <v>0</v>
      </c>
      <c r="H592" s="216">
        <v>6</v>
      </c>
      <c r="I592" s="216">
        <v>72.9002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41395</v>
      </c>
      <c r="C593" s="216"/>
      <c r="D593" s="216">
        <v>42</v>
      </c>
      <c r="E593" s="216">
        <v>5.54</v>
      </c>
      <c r="F593" s="217">
        <v>0</v>
      </c>
      <c r="G593" s="216">
        <v>0</v>
      </c>
      <c r="H593" s="216">
        <v>6</v>
      </c>
      <c r="I593" s="216">
        <v>74.0472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41426</v>
      </c>
      <c r="C594" s="216"/>
      <c r="D594" s="216">
        <v>42</v>
      </c>
      <c r="E594" s="216">
        <v>5.6311</v>
      </c>
      <c r="F594" s="217">
        <v>0</v>
      </c>
      <c r="G594" s="216">
        <v>0</v>
      </c>
      <c r="H594" s="216">
        <v>6</v>
      </c>
      <c r="I594" s="216">
        <v>75.1923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41456</v>
      </c>
      <c r="C595" s="216"/>
      <c r="D595" s="216">
        <v>42</v>
      </c>
      <c r="E595" s="216">
        <v>5.7268</v>
      </c>
      <c r="F595" s="217">
        <v>0</v>
      </c>
      <c r="G595" s="216">
        <v>0</v>
      </c>
      <c r="H595" s="216">
        <v>6</v>
      </c>
      <c r="I595" s="216">
        <v>76.3351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41487</v>
      </c>
      <c r="C596" s="216"/>
      <c r="D596" s="216">
        <v>42</v>
      </c>
      <c r="E596" s="216">
        <v>5.7486</v>
      </c>
      <c r="F596" s="217">
        <v>0</v>
      </c>
      <c r="G596" s="216">
        <v>0</v>
      </c>
      <c r="H596" s="216">
        <v>6</v>
      </c>
      <c r="I596" s="216">
        <v>77.495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41518</v>
      </c>
      <c r="C597" s="216"/>
      <c r="D597" s="216">
        <v>42</v>
      </c>
      <c r="E597" s="216">
        <v>5.9133</v>
      </c>
      <c r="F597" s="217">
        <v>0</v>
      </c>
      <c r="G597" s="216">
        <v>0</v>
      </c>
      <c r="H597" s="216">
        <v>6</v>
      </c>
      <c r="I597" s="216">
        <v>78.6469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41548</v>
      </c>
      <c r="C598" s="216"/>
      <c r="D598" s="216">
        <v>40</v>
      </c>
      <c r="E598" s="216">
        <v>5.8167</v>
      </c>
      <c r="F598" s="217">
        <v>0</v>
      </c>
      <c r="G598" s="216">
        <v>0</v>
      </c>
      <c r="H598" s="216">
        <v>6</v>
      </c>
      <c r="I598" s="216">
        <v>79.8015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41579</v>
      </c>
      <c r="C599" s="216"/>
      <c r="D599" s="216">
        <v>40</v>
      </c>
      <c r="E599" s="216">
        <v>5.9165</v>
      </c>
      <c r="F599" s="217">
        <v>0</v>
      </c>
      <c r="G599" s="216">
        <v>0</v>
      </c>
      <c r="H599" s="216">
        <v>6</v>
      </c>
      <c r="I599" s="216">
        <v>80.9608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41609</v>
      </c>
      <c r="C600" s="216"/>
      <c r="D600" s="216">
        <v>40</v>
      </c>
      <c r="E600" s="216">
        <v>5.9656</v>
      </c>
      <c r="F600" s="217">
        <v>0</v>
      </c>
      <c r="G600" s="216">
        <v>0</v>
      </c>
      <c r="H600" s="216">
        <v>6</v>
      </c>
      <c r="I600" s="216">
        <v>82.1227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41640</v>
      </c>
      <c r="C601" s="216"/>
      <c r="D601" s="216">
        <v>40</v>
      </c>
      <c r="E601" s="216">
        <v>6.0636</v>
      </c>
      <c r="F601" s="217">
        <v>0</v>
      </c>
      <c r="G601" s="216">
        <v>0</v>
      </c>
      <c r="H601" s="216">
        <v>6</v>
      </c>
      <c r="I601" s="216">
        <v>83.2881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41671</v>
      </c>
      <c r="C602" s="216"/>
      <c r="D602" s="216">
        <v>40</v>
      </c>
      <c r="E602" s="216">
        <v>6.1605</v>
      </c>
      <c r="F602" s="217">
        <v>0</v>
      </c>
      <c r="G602" s="216">
        <v>0</v>
      </c>
      <c r="H602" s="216">
        <v>6</v>
      </c>
      <c r="I602" s="216">
        <v>84.4599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41699</v>
      </c>
      <c r="C603" s="216"/>
      <c r="D603" s="216">
        <v>40</v>
      </c>
      <c r="E603" s="216">
        <v>6.2079</v>
      </c>
      <c r="F603" s="217">
        <v>0</v>
      </c>
      <c r="G603" s="216">
        <v>0</v>
      </c>
      <c r="H603" s="216">
        <v>6</v>
      </c>
      <c r="I603" s="216">
        <v>85.6354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41730</v>
      </c>
      <c r="C604" s="216"/>
      <c r="D604" s="216">
        <v>40</v>
      </c>
      <c r="E604" s="216">
        <v>6.2553</v>
      </c>
      <c r="F604" s="217">
        <v>0</v>
      </c>
      <c r="G604" s="216">
        <v>0</v>
      </c>
      <c r="H604" s="216">
        <v>6</v>
      </c>
      <c r="I604" s="216">
        <v>89.7533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41760</v>
      </c>
      <c r="C605" s="216"/>
      <c r="D605" s="216">
        <v>40</v>
      </c>
      <c r="E605" s="216">
        <v>6.3986</v>
      </c>
      <c r="F605" s="217">
        <v>0</v>
      </c>
      <c r="G605" s="216">
        <v>0</v>
      </c>
      <c r="H605" s="216">
        <v>6</v>
      </c>
      <c r="I605" s="216">
        <v>90.942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41791</v>
      </c>
      <c r="C606" s="216"/>
      <c r="D606" s="216">
        <v>40</v>
      </c>
      <c r="E606" s="216">
        <v>6.4476</v>
      </c>
      <c r="F606" s="217">
        <v>0</v>
      </c>
      <c r="G606" s="216">
        <v>0</v>
      </c>
      <c r="H606" s="216">
        <v>6</v>
      </c>
      <c r="I606" s="216">
        <v>92.1409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41821</v>
      </c>
      <c r="C607" s="216"/>
      <c r="D607" s="216">
        <v>40</v>
      </c>
      <c r="E607" s="216">
        <v>6.5438</v>
      </c>
      <c r="F607" s="217">
        <v>0</v>
      </c>
      <c r="G607" s="216">
        <v>0</v>
      </c>
      <c r="H607" s="216">
        <v>6</v>
      </c>
      <c r="I607" s="216">
        <v>93.343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41852</v>
      </c>
      <c r="C608" s="216"/>
      <c r="D608" s="216">
        <v>40</v>
      </c>
      <c r="E608" s="216">
        <v>6.6048</v>
      </c>
      <c r="F608" s="217">
        <v>0</v>
      </c>
      <c r="G608" s="216">
        <v>0</v>
      </c>
      <c r="H608" s="216">
        <v>6</v>
      </c>
      <c r="I608" s="216">
        <v>94.5777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41883</v>
      </c>
      <c r="C609" s="216"/>
      <c r="D609" s="216">
        <v>40</v>
      </c>
      <c r="E609" s="216">
        <v>6.7026</v>
      </c>
      <c r="F609" s="217">
        <v>0</v>
      </c>
      <c r="G609" s="216">
        <v>0</v>
      </c>
      <c r="H609" s="216">
        <v>6</v>
      </c>
      <c r="I609" s="216">
        <v>95.7829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41913</v>
      </c>
      <c r="C610" s="216"/>
      <c r="D610" s="216">
        <v>40</v>
      </c>
      <c r="E610" s="216">
        <v>7.1201</v>
      </c>
      <c r="F610" s="217">
        <v>0</v>
      </c>
      <c r="G610" s="216">
        <v>0</v>
      </c>
      <c r="H610" s="216">
        <v>6</v>
      </c>
      <c r="I610" s="216">
        <v>96.9913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41944</v>
      </c>
      <c r="C611" s="216"/>
      <c r="D611" s="216">
        <v>40</v>
      </c>
      <c r="E611" s="216">
        <v>7.1765</v>
      </c>
      <c r="F611" s="217">
        <v>0</v>
      </c>
      <c r="G611" s="216">
        <v>0</v>
      </c>
      <c r="H611" s="216">
        <v>6</v>
      </c>
      <c r="I611" s="216">
        <v>4.2077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41974</v>
      </c>
      <c r="C612" s="216"/>
      <c r="D612" s="216">
        <v>40</v>
      </c>
      <c r="E612" s="216">
        <v>7.2309</v>
      </c>
      <c r="F612" s="217">
        <v>0</v>
      </c>
      <c r="G612" s="216">
        <v>0</v>
      </c>
      <c r="H612" s="216">
        <v>6</v>
      </c>
      <c r="I612" s="216">
        <v>5.4353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42005</v>
      </c>
      <c r="C613" s="216"/>
      <c r="D613" s="216">
        <v>40</v>
      </c>
      <c r="E613" s="216">
        <v>7.282</v>
      </c>
      <c r="F613" s="217">
        <v>0</v>
      </c>
      <c r="G613" s="216">
        <v>0</v>
      </c>
      <c r="H613" s="216">
        <v>19</v>
      </c>
      <c r="I613" s="216">
        <v>12.534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42036</v>
      </c>
      <c r="C614" s="216"/>
      <c r="D614" s="216">
        <v>40</v>
      </c>
      <c r="E614" s="216">
        <v>7.3311</v>
      </c>
      <c r="F614" s="217">
        <v>0</v>
      </c>
      <c r="G614" s="216">
        <v>0</v>
      </c>
      <c r="H614" s="216">
        <v>6</v>
      </c>
      <c r="I614" s="216">
        <v>7.8946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42064</v>
      </c>
      <c r="C615" s="216"/>
      <c r="D615" s="216">
        <v>40</v>
      </c>
      <c r="E615" s="216">
        <v>7.3806</v>
      </c>
      <c r="F615" s="217">
        <v>0</v>
      </c>
      <c r="G615" s="216">
        <v>0</v>
      </c>
      <c r="H615" s="216">
        <v>6</v>
      </c>
      <c r="I615" s="216">
        <v>9.1218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42095</v>
      </c>
      <c r="C616" s="216"/>
      <c r="D616" s="216">
        <v>39</v>
      </c>
      <c r="E616" s="216">
        <v>7.4297</v>
      </c>
      <c r="F616" s="217">
        <v>0</v>
      </c>
      <c r="G616" s="216">
        <v>0</v>
      </c>
      <c r="H616" s="216">
        <v>6</v>
      </c>
      <c r="I616" s="216">
        <v>13.6647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42125</v>
      </c>
      <c r="C617" s="216"/>
      <c r="D617" s="216">
        <v>39</v>
      </c>
      <c r="E617" s="216">
        <v>7.5389</v>
      </c>
      <c r="F617" s="217">
        <v>0</v>
      </c>
      <c r="G617" s="216">
        <v>0</v>
      </c>
      <c r="H617" s="216">
        <v>6</v>
      </c>
      <c r="I617" s="216">
        <v>14.9024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42156</v>
      </c>
      <c r="C618" s="216"/>
      <c r="D618" s="216">
        <v>39</v>
      </c>
      <c r="E618" s="216">
        <v>7.5898</v>
      </c>
      <c r="F618" s="217">
        <v>0</v>
      </c>
      <c r="G618" s="216">
        <v>0</v>
      </c>
      <c r="H618" s="216">
        <v>6</v>
      </c>
      <c r="I618" s="216">
        <v>16.1499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42186</v>
      </c>
      <c r="C619" s="216"/>
      <c r="D619" s="216">
        <v>39</v>
      </c>
      <c r="E619" s="216">
        <v>7.6398</v>
      </c>
      <c r="F619" s="217">
        <v>0</v>
      </c>
      <c r="G619" s="216">
        <v>0</v>
      </c>
      <c r="H619" s="216">
        <v>6</v>
      </c>
      <c r="I619" s="216">
        <v>17.3998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42217</v>
      </c>
      <c r="C620" s="216"/>
      <c r="D620" s="216">
        <v>39</v>
      </c>
      <c r="E620" s="216">
        <v>7.6901</v>
      </c>
      <c r="F620" s="217">
        <v>0</v>
      </c>
      <c r="G620" s="216">
        <v>0</v>
      </c>
      <c r="H620" s="216">
        <v>6</v>
      </c>
      <c r="I620" s="216">
        <v>17.4295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42248</v>
      </c>
      <c r="C621" s="216"/>
      <c r="D621" s="216">
        <v>39</v>
      </c>
      <c r="E621" s="216">
        <v>7.7951</v>
      </c>
      <c r="F621" s="217">
        <v>0</v>
      </c>
      <c r="G621" s="216">
        <v>0</v>
      </c>
      <c r="H621" s="216">
        <v>6</v>
      </c>
      <c r="I621" s="216">
        <v>17.4295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42278</v>
      </c>
      <c r="C622" s="216"/>
      <c r="D622" s="216">
        <v>39</v>
      </c>
      <c r="E622" s="216">
        <v>8.2225</v>
      </c>
      <c r="F622" s="217">
        <v>0</v>
      </c>
      <c r="G622" s="216">
        <v>0</v>
      </c>
      <c r="H622" s="216">
        <v>6</v>
      </c>
      <c r="I622" s="216">
        <v>17.4295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42309</v>
      </c>
      <c r="C623" s="216"/>
      <c r="D623" s="216">
        <v>39</v>
      </c>
      <c r="E623" s="216">
        <v>8.2802</v>
      </c>
      <c r="F623" s="217">
        <v>0</v>
      </c>
      <c r="G623" s="216">
        <v>0</v>
      </c>
      <c r="H623" s="216">
        <v>6</v>
      </c>
      <c r="I623" s="216">
        <v>17.4295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42339</v>
      </c>
      <c r="C624" s="216"/>
      <c r="D624" s="216">
        <v>39</v>
      </c>
      <c r="E624" s="216">
        <v>8.3359</v>
      </c>
      <c r="F624" s="217">
        <v>0</v>
      </c>
      <c r="G624" s="216">
        <v>0</v>
      </c>
      <c r="H624" s="216">
        <v>6</v>
      </c>
      <c r="I624" s="216">
        <v>17.4295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42370</v>
      </c>
      <c r="C625" s="216"/>
      <c r="D625" s="216">
        <v>39</v>
      </c>
      <c r="E625" s="216">
        <v>8.389</v>
      </c>
      <c r="F625" s="217">
        <v>0</v>
      </c>
      <c r="G625" s="216">
        <v>0</v>
      </c>
      <c r="H625" s="216">
        <v>6</v>
      </c>
      <c r="I625" s="216">
        <v>17.4295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42401</v>
      </c>
      <c r="C626" s="216"/>
      <c r="D626" s="216">
        <v>39</v>
      </c>
      <c r="E626" s="216">
        <v>8.4403</v>
      </c>
      <c r="F626" s="217">
        <v>0</v>
      </c>
      <c r="G626" s="216">
        <v>0</v>
      </c>
      <c r="H626" s="216">
        <v>6</v>
      </c>
      <c r="I626" s="216">
        <v>19.9924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42430</v>
      </c>
      <c r="C627" s="216"/>
      <c r="D627" s="216">
        <v>39</v>
      </c>
      <c r="E627" s="216">
        <v>8.4922</v>
      </c>
      <c r="F627" s="217">
        <v>0</v>
      </c>
      <c r="G627" s="216">
        <v>0</v>
      </c>
      <c r="H627" s="216">
        <v>6</v>
      </c>
      <c r="I627" s="216">
        <v>21.2783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42461</v>
      </c>
      <c r="C628" s="216"/>
      <c r="D628" s="216">
        <v>39</v>
      </c>
      <c r="E628" s="216">
        <v>8.5441</v>
      </c>
      <c r="F628" s="217">
        <v>0</v>
      </c>
      <c r="G628" s="216">
        <v>0</v>
      </c>
      <c r="H628" s="216">
        <v>6</v>
      </c>
      <c r="I628" s="216">
        <v>23.4183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42491</v>
      </c>
      <c r="C629" s="216"/>
      <c r="D629" s="216">
        <v>39</v>
      </c>
      <c r="E629" s="216">
        <v>8.6644</v>
      </c>
      <c r="F629" s="217">
        <v>0</v>
      </c>
      <c r="G629" s="216">
        <v>0</v>
      </c>
      <c r="H629" s="216">
        <v>6</v>
      </c>
      <c r="I629" s="216">
        <v>24.7137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42522</v>
      </c>
      <c r="C630" s="216"/>
      <c r="D630" s="216">
        <v>39</v>
      </c>
      <c r="E630" s="216">
        <v>8.7175</v>
      </c>
      <c r="F630" s="217">
        <v>0</v>
      </c>
      <c r="G630" s="216">
        <v>0</v>
      </c>
      <c r="H630" s="216">
        <v>6</v>
      </c>
      <c r="I630" s="216">
        <v>26.0158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42552</v>
      </c>
      <c r="C631" s="216"/>
      <c r="D631" s="216">
        <v>39</v>
      </c>
      <c r="E631" s="216">
        <v>8.7697</v>
      </c>
      <c r="F631" s="217">
        <v>0</v>
      </c>
      <c r="G631" s="216">
        <v>0</v>
      </c>
      <c r="H631" s="216">
        <v>6</v>
      </c>
      <c r="I631" s="216">
        <v>27.3193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42583</v>
      </c>
      <c r="C632" s="216"/>
      <c r="D632" s="216">
        <v>39</v>
      </c>
      <c r="E632" s="216">
        <v>8.822</v>
      </c>
      <c r="F632" s="217">
        <v>0</v>
      </c>
      <c r="G632" s="216">
        <v>0</v>
      </c>
      <c r="H632" s="216">
        <v>6</v>
      </c>
      <c r="I632" s="216">
        <v>28.6571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42614</v>
      </c>
      <c r="C633" s="216"/>
      <c r="D633" s="216">
        <v>39</v>
      </c>
      <c r="E633" s="216">
        <v>8.9209</v>
      </c>
      <c r="F633" s="217">
        <v>0</v>
      </c>
      <c r="G633" s="216">
        <v>0</v>
      </c>
      <c r="H633" s="216">
        <v>6</v>
      </c>
      <c r="I633" s="216">
        <v>29.9676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42644</v>
      </c>
      <c r="C634" s="216"/>
      <c r="D634" s="216">
        <v>39</v>
      </c>
      <c r="E634" s="216">
        <v>9.3026</v>
      </c>
      <c r="F634" s="217">
        <v>0</v>
      </c>
      <c r="G634" s="216">
        <v>0</v>
      </c>
      <c r="H634" s="216">
        <v>6</v>
      </c>
      <c r="I634" s="216">
        <v>31.2788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42675</v>
      </c>
      <c r="C635" s="216"/>
      <c r="D635" s="216">
        <v>39</v>
      </c>
      <c r="E635" s="216">
        <v>9.3606</v>
      </c>
      <c r="F635" s="217">
        <v>0</v>
      </c>
      <c r="G635" s="216">
        <v>0</v>
      </c>
      <c r="H635" s="216">
        <v>6</v>
      </c>
      <c r="I635" s="216">
        <v>32.5919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42705</v>
      </c>
      <c r="C636" s="216"/>
      <c r="D636" s="216">
        <v>39</v>
      </c>
      <c r="E636" s="216">
        <v>9.417</v>
      </c>
      <c r="F636" s="217">
        <v>0</v>
      </c>
      <c r="G636" s="216">
        <v>0</v>
      </c>
      <c r="H636" s="216">
        <v>6</v>
      </c>
      <c r="I636" s="216">
        <v>33.9075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42736</v>
      </c>
      <c r="C637" s="216"/>
      <c r="D637" s="216">
        <v>39</v>
      </c>
      <c r="E637" s="216">
        <v>8.4545</v>
      </c>
      <c r="F637" s="217">
        <v>0</v>
      </c>
      <c r="G637" s="216">
        <v>0</v>
      </c>
      <c r="H637" s="216">
        <v>6</v>
      </c>
      <c r="I637" s="216">
        <v>35.2249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42767</v>
      </c>
      <c r="C638" s="216"/>
      <c r="D638" s="216">
        <v>38</v>
      </c>
      <c r="E638" s="216">
        <v>8.507</v>
      </c>
      <c r="F638" s="217">
        <v>0</v>
      </c>
      <c r="G638" s="216">
        <v>0</v>
      </c>
      <c r="H638" s="216">
        <v>6</v>
      </c>
      <c r="I638" s="216">
        <v>36.5408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42795</v>
      </c>
      <c r="C639" s="216"/>
      <c r="D639" s="216">
        <v>38</v>
      </c>
      <c r="E639" s="216">
        <v>8.5603</v>
      </c>
      <c r="F639" s="217">
        <v>0</v>
      </c>
      <c r="G639" s="216">
        <v>0</v>
      </c>
      <c r="H639" s="216">
        <v>6</v>
      </c>
      <c r="I639" s="216">
        <v>37.8605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42826</v>
      </c>
      <c r="C640" s="216"/>
      <c r="D640" s="216">
        <v>38</v>
      </c>
      <c r="E640" s="216">
        <v>8.6134</v>
      </c>
      <c r="F640" s="217">
        <v>0</v>
      </c>
      <c r="G640" s="216">
        <v>0</v>
      </c>
      <c r="H640" s="216">
        <v>6</v>
      </c>
      <c r="I640" s="216">
        <v>40.055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42856</v>
      </c>
      <c r="C641" s="216"/>
      <c r="D641" s="216">
        <v>38</v>
      </c>
      <c r="E641" s="216">
        <v>8.6714</v>
      </c>
      <c r="F641" s="217">
        <v>0</v>
      </c>
      <c r="G641" s="216">
        <v>0</v>
      </c>
      <c r="H641" s="216">
        <v>6</v>
      </c>
      <c r="I641" s="216">
        <v>41.383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42887</v>
      </c>
      <c r="C642" s="216"/>
      <c r="D642" s="216">
        <v>37</v>
      </c>
      <c r="E642" s="216">
        <v>1.5589</v>
      </c>
      <c r="F642" s="217">
        <v>0</v>
      </c>
      <c r="G642" s="216">
        <v>0</v>
      </c>
      <c r="H642" s="216">
        <v>6</v>
      </c>
      <c r="I642" s="216">
        <v>5.7162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42917</v>
      </c>
      <c r="C643" s="216"/>
      <c r="D643" s="216">
        <v>37</v>
      </c>
      <c r="E643" s="216">
        <v>1.5589</v>
      </c>
      <c r="F643" s="217">
        <v>0</v>
      </c>
      <c r="G643" s="216">
        <v>0</v>
      </c>
      <c r="H643" s="216">
        <v>6</v>
      </c>
      <c r="I643" s="216">
        <v>7.05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42948</v>
      </c>
      <c r="C644" s="216"/>
      <c r="D644" s="216">
        <v>37</v>
      </c>
      <c r="E644" s="216">
        <v>1.5589</v>
      </c>
      <c r="F644" s="217">
        <v>0</v>
      </c>
      <c r="G644" s="216">
        <v>0</v>
      </c>
      <c r="H644" s="216">
        <v>6</v>
      </c>
      <c r="I644" s="216">
        <v>8.3952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42979</v>
      </c>
      <c r="C645" s="216"/>
      <c r="D645" s="216">
        <v>37</v>
      </c>
      <c r="E645" s="216">
        <v>1.5916</v>
      </c>
      <c r="F645" s="217">
        <v>0</v>
      </c>
      <c r="G645" s="216">
        <v>0</v>
      </c>
      <c r="H645" s="216">
        <v>6</v>
      </c>
      <c r="I645" s="216">
        <v>9.7254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43009</v>
      </c>
      <c r="C646" s="216"/>
      <c r="D646" s="216">
        <v>37</v>
      </c>
      <c r="E646" s="216">
        <v>1.6024</v>
      </c>
      <c r="F646" s="217">
        <v>0</v>
      </c>
      <c r="G646" s="216">
        <v>0</v>
      </c>
      <c r="H646" s="216">
        <v>6</v>
      </c>
      <c r="I646" s="216">
        <v>11.0583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43040</v>
      </c>
      <c r="C647" s="216"/>
      <c r="D647" s="216">
        <v>37</v>
      </c>
      <c r="E647" s="216">
        <v>1.6066</v>
      </c>
      <c r="F647" s="217">
        <v>0</v>
      </c>
      <c r="G647" s="216">
        <v>0</v>
      </c>
      <c r="H647" s="216">
        <v>6</v>
      </c>
      <c r="I647" s="216">
        <v>12.39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43070</v>
      </c>
      <c r="C648" s="216"/>
      <c r="D648" s="216">
        <v>40</v>
      </c>
      <c r="E648" s="216">
        <v>1.6218</v>
      </c>
      <c r="F648" s="217">
        <v>0</v>
      </c>
      <c r="G648" s="216">
        <v>0</v>
      </c>
      <c r="H648" s="216">
        <v>6</v>
      </c>
      <c r="I648" s="216">
        <v>13.7266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43101</v>
      </c>
      <c r="C649" s="216"/>
      <c r="D649" s="216">
        <v>40</v>
      </c>
      <c r="E649" s="216">
        <v>1.6231</v>
      </c>
      <c r="F649" s="217">
        <v>0</v>
      </c>
      <c r="G649" s="216">
        <v>0</v>
      </c>
      <c r="H649" s="216">
        <v>6</v>
      </c>
      <c r="I649" s="216">
        <v>15.0665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43132</v>
      </c>
      <c r="C650" s="216"/>
      <c r="D650" s="216">
        <v>40</v>
      </c>
      <c r="E650" s="216">
        <v>1.6232</v>
      </c>
      <c r="F650" s="217">
        <v>0</v>
      </c>
      <c r="G650" s="216">
        <v>0</v>
      </c>
      <c r="H650" s="216">
        <v>6</v>
      </c>
      <c r="I650" s="216">
        <v>16.4077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43160</v>
      </c>
      <c r="C651" s="216"/>
      <c r="D651" s="216">
        <v>40</v>
      </c>
      <c r="E651" s="216">
        <v>1.6234</v>
      </c>
      <c r="F651" s="217">
        <v>0</v>
      </c>
      <c r="G651" s="216">
        <v>0</v>
      </c>
      <c r="H651" s="216">
        <v>6</v>
      </c>
      <c r="I651" s="216">
        <v>17.7539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43191</v>
      </c>
      <c r="C652" s="216"/>
      <c r="D652" s="216">
        <v>40</v>
      </c>
      <c r="E652" s="216">
        <v>1.6235</v>
      </c>
      <c r="F652" s="217">
        <v>0</v>
      </c>
      <c r="G652" s="216">
        <v>0</v>
      </c>
      <c r="H652" s="216">
        <v>6</v>
      </c>
      <c r="I652" s="216">
        <v>19.5907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43221</v>
      </c>
      <c r="C653" s="216"/>
      <c r="D653" s="216">
        <v>40</v>
      </c>
      <c r="E653" s="216">
        <v>1.6277</v>
      </c>
      <c r="F653" s="217">
        <v>0</v>
      </c>
      <c r="G653" s="216">
        <v>0</v>
      </c>
      <c r="H653" s="216">
        <v>6</v>
      </c>
      <c r="I653" s="216">
        <v>20.9409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43252</v>
      </c>
      <c r="C654" s="216"/>
      <c r="D654" s="216">
        <v>40</v>
      </c>
      <c r="E654" s="216">
        <v>1.6213</v>
      </c>
      <c r="F654" s="217">
        <v>0</v>
      </c>
      <c r="G654" s="216">
        <v>0</v>
      </c>
      <c r="H654" s="216">
        <v>6</v>
      </c>
      <c r="I654" s="216">
        <v>22.2961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43282</v>
      </c>
      <c r="C655" s="216"/>
      <c r="D655" s="216">
        <v>40</v>
      </c>
      <c r="E655" s="216">
        <v>1.6213</v>
      </c>
      <c r="F655" s="217">
        <v>0</v>
      </c>
      <c r="G655" s="216">
        <v>0</v>
      </c>
      <c r="H655" s="216">
        <v>6</v>
      </c>
      <c r="I655" s="216">
        <v>23.6545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43313</v>
      </c>
      <c r="C656" s="216"/>
      <c r="D656" s="216">
        <v>40</v>
      </c>
      <c r="E656" s="216">
        <v>1.6213</v>
      </c>
      <c r="F656" s="217">
        <v>0</v>
      </c>
      <c r="G656" s="216">
        <v>0</v>
      </c>
      <c r="H656" s="216">
        <v>6</v>
      </c>
      <c r="I656" s="216">
        <v>25.034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43344</v>
      </c>
      <c r="C657" s="216"/>
      <c r="D657" s="216">
        <v>40</v>
      </c>
      <c r="E657" s="216">
        <v>1.6643</v>
      </c>
      <c r="F657" s="217">
        <v>0</v>
      </c>
      <c r="G657" s="216">
        <v>0</v>
      </c>
      <c r="H657" s="216">
        <v>6</v>
      </c>
      <c r="I657" s="216">
        <v>26.3984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3">
        <v>43374</v>
      </c>
      <c r="C658" s="216"/>
      <c r="D658" s="216">
        <v>40</v>
      </c>
      <c r="E658" s="216">
        <v>1.6806</v>
      </c>
      <c r="F658" s="217">
        <v>0</v>
      </c>
      <c r="G658" s="216">
        <v>0</v>
      </c>
      <c r="H658" s="216">
        <v>6</v>
      </c>
      <c r="I658" s="216">
        <v>27.7663</v>
      </c>
      <c r="J658" s="216"/>
      <c r="K658" s="216"/>
      <c r="L658" s="216">
        <v>0</v>
      </c>
      <c r="M658" s="216">
        <v>0</v>
      </c>
      <c r="N658" s="9"/>
      <c r="O658" s="201"/>
    </row>
    <row r="659" spans="2:15" ht="12.75">
      <c r="B659" s="213">
        <v>43405</v>
      </c>
      <c r="C659" s="216"/>
      <c r="D659" s="216">
        <v>40</v>
      </c>
      <c r="E659" s="216">
        <v>1.6868</v>
      </c>
      <c r="F659" s="217">
        <v>0</v>
      </c>
      <c r="G659" s="216">
        <v>0</v>
      </c>
      <c r="H659" s="216">
        <v>6</v>
      </c>
      <c r="I659" s="216">
        <v>29.1379</v>
      </c>
      <c r="J659" s="216"/>
      <c r="K659" s="216"/>
      <c r="L659" s="216">
        <v>0</v>
      </c>
      <c r="M659" s="216">
        <v>0</v>
      </c>
      <c r="N659" s="9"/>
      <c r="O659" s="201"/>
    </row>
    <row r="660" spans="2:15" ht="12.75">
      <c r="B660" s="213">
        <v>43435</v>
      </c>
      <c r="C660" s="216"/>
      <c r="D660" s="216">
        <v>40</v>
      </c>
      <c r="E660" s="216">
        <v>1.6913</v>
      </c>
      <c r="F660" s="217">
        <v>0</v>
      </c>
      <c r="G660" s="216">
        <v>0</v>
      </c>
      <c r="H660" s="216">
        <v>6</v>
      </c>
      <c r="I660" s="216">
        <v>30.5145</v>
      </c>
      <c r="J660" s="216"/>
      <c r="K660" s="216"/>
      <c r="L660" s="216">
        <v>0</v>
      </c>
      <c r="M660" s="216">
        <v>0</v>
      </c>
      <c r="N660" s="9"/>
      <c r="O660" s="201"/>
    </row>
    <row r="661" spans="2:15" ht="12.75">
      <c r="B661" s="213">
        <v>43466</v>
      </c>
      <c r="C661" s="216"/>
      <c r="D661" s="216">
        <v>40</v>
      </c>
      <c r="E661" s="216">
        <v>1.6929</v>
      </c>
      <c r="F661" s="217">
        <v>0</v>
      </c>
      <c r="G661" s="216">
        <v>0</v>
      </c>
      <c r="H661" s="216">
        <v>6</v>
      </c>
      <c r="I661" s="216">
        <v>31.8928</v>
      </c>
      <c r="J661" s="216"/>
      <c r="K661" s="216"/>
      <c r="L661" s="216">
        <v>0</v>
      </c>
      <c r="M661" s="216">
        <v>0</v>
      </c>
      <c r="N661" s="9"/>
      <c r="O661" s="201"/>
    </row>
    <row r="662" spans="2:15" ht="12.75">
      <c r="B662" s="213">
        <v>43497</v>
      </c>
      <c r="C662" s="216"/>
      <c r="D662" s="216">
        <v>40</v>
      </c>
      <c r="E662" s="216">
        <v>2.593</v>
      </c>
      <c r="F662" s="217">
        <v>0</v>
      </c>
      <c r="G662" s="216">
        <v>0</v>
      </c>
      <c r="H662" s="216">
        <v>6</v>
      </c>
      <c r="I662" s="216">
        <v>33.2701</v>
      </c>
      <c r="J662" s="216"/>
      <c r="K662" s="216"/>
      <c r="L662" s="216">
        <v>0</v>
      </c>
      <c r="M662" s="216">
        <v>0</v>
      </c>
      <c r="N662" s="9"/>
      <c r="O662" s="201"/>
    </row>
    <row r="663" spans="2:15" ht="12.75">
      <c r="B663" s="213">
        <v>43525</v>
      </c>
      <c r="C663" s="216"/>
      <c r="D663" s="216">
        <v>40</v>
      </c>
      <c r="E663" s="216">
        <v>2.5928</v>
      </c>
      <c r="F663" s="217">
        <v>0</v>
      </c>
      <c r="G663" s="216">
        <v>0</v>
      </c>
      <c r="H663" s="216">
        <v>6</v>
      </c>
      <c r="I663" s="216">
        <v>33.2701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43556</v>
      </c>
      <c r="C664" s="216"/>
      <c r="D664" s="216">
        <v>40</v>
      </c>
      <c r="E664" s="216">
        <v>2.5929</v>
      </c>
      <c r="F664" s="217">
        <v>0</v>
      </c>
      <c r="G664" s="216">
        <v>0</v>
      </c>
      <c r="H664" s="216">
        <v>6</v>
      </c>
      <c r="I664" s="216">
        <v>33.948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43586</v>
      </c>
      <c r="C665" s="216"/>
      <c r="D665" s="216">
        <v>40</v>
      </c>
      <c r="E665" s="216">
        <v>2.5982</v>
      </c>
      <c r="F665" s="217">
        <v>0</v>
      </c>
      <c r="G665" s="216">
        <v>0</v>
      </c>
      <c r="H665" s="216">
        <v>6</v>
      </c>
      <c r="I665" s="216">
        <v>33.948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43617</v>
      </c>
      <c r="C666" s="216"/>
      <c r="D666" s="216">
        <v>40</v>
      </c>
      <c r="E666" s="216">
        <v>2.5992</v>
      </c>
      <c r="F666" s="217">
        <v>0</v>
      </c>
      <c r="G666" s="216">
        <v>0</v>
      </c>
      <c r="H666" s="216">
        <v>6</v>
      </c>
      <c r="I666" s="216">
        <v>33.9497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43647</v>
      </c>
      <c r="C667" s="216"/>
      <c r="D667" s="216">
        <v>40</v>
      </c>
      <c r="E667" s="216">
        <v>2.5992</v>
      </c>
      <c r="F667" s="217">
        <v>0</v>
      </c>
      <c r="G667" s="216">
        <v>0</v>
      </c>
      <c r="H667" s="216">
        <v>6</v>
      </c>
      <c r="I667" s="216">
        <v>33.9504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43678</v>
      </c>
      <c r="C668" s="216"/>
      <c r="D668" s="216">
        <v>40</v>
      </c>
      <c r="E668" s="216">
        <v>2.5992</v>
      </c>
      <c r="F668" s="217">
        <v>0</v>
      </c>
      <c r="G668" s="216">
        <v>0</v>
      </c>
      <c r="H668" s="216">
        <v>6</v>
      </c>
      <c r="I668" s="216">
        <v>33.9739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43709</v>
      </c>
      <c r="C669" s="216"/>
      <c r="D669" s="216">
        <v>40</v>
      </c>
      <c r="E669" s="216">
        <v>2.6432</v>
      </c>
      <c r="F669" s="217">
        <v>0</v>
      </c>
      <c r="G669" s="216">
        <v>0</v>
      </c>
      <c r="H669" s="216">
        <v>6</v>
      </c>
      <c r="I669" s="216">
        <v>33.9739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43739</v>
      </c>
      <c r="C670" s="216"/>
      <c r="D670" s="216">
        <v>40</v>
      </c>
      <c r="E670" s="216">
        <v>2.6867</v>
      </c>
      <c r="F670" s="217">
        <v>0</v>
      </c>
      <c r="G670" s="216">
        <v>0</v>
      </c>
      <c r="H670" s="216">
        <v>6</v>
      </c>
      <c r="I670" s="216">
        <v>33.9218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43770</v>
      </c>
      <c r="C671" s="216"/>
      <c r="D671" s="216">
        <v>39</v>
      </c>
      <c r="E671" s="216">
        <v>2.6926</v>
      </c>
      <c r="F671" s="217">
        <v>0</v>
      </c>
      <c r="G671" s="216">
        <v>0</v>
      </c>
      <c r="H671" s="216">
        <v>6</v>
      </c>
      <c r="I671" s="216">
        <v>24.5101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43800</v>
      </c>
      <c r="C672" s="216"/>
      <c r="D672" s="216">
        <v>41</v>
      </c>
      <c r="E672" s="216">
        <v>2.7021</v>
      </c>
      <c r="F672" s="217">
        <v>0</v>
      </c>
      <c r="G672" s="216">
        <v>0</v>
      </c>
      <c r="H672" s="216">
        <v>6</v>
      </c>
      <c r="I672" s="216">
        <v>24.5101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43831</v>
      </c>
      <c r="C673" s="216"/>
      <c r="D673" s="216">
        <v>41</v>
      </c>
      <c r="E673" s="216">
        <v>2.7038</v>
      </c>
      <c r="F673" s="217">
        <v>0</v>
      </c>
      <c r="G673" s="216">
        <v>0</v>
      </c>
      <c r="H673" s="216">
        <v>6</v>
      </c>
      <c r="I673" s="216">
        <v>24.5101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43862</v>
      </c>
      <c r="C674" s="216"/>
      <c r="D674" s="216">
        <v>41</v>
      </c>
      <c r="E674" s="216">
        <v>2.7042</v>
      </c>
      <c r="F674" s="217">
        <v>0</v>
      </c>
      <c r="G674" s="216">
        <v>0</v>
      </c>
      <c r="H674" s="216">
        <v>6</v>
      </c>
      <c r="I674" s="216">
        <v>24.5101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43891</v>
      </c>
      <c r="C675" s="216"/>
      <c r="D675" s="216">
        <v>41</v>
      </c>
      <c r="E675" s="216">
        <v>2.7042</v>
      </c>
      <c r="F675" s="217">
        <v>0</v>
      </c>
      <c r="G675" s="216">
        <v>0</v>
      </c>
      <c r="H675" s="216">
        <v>6</v>
      </c>
      <c r="I675" s="216">
        <v>24.5101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43922</v>
      </c>
      <c r="C676" s="216"/>
      <c r="D676" s="216">
        <v>41</v>
      </c>
      <c r="E676" s="216">
        <v>2.7044</v>
      </c>
      <c r="F676" s="217">
        <v>0</v>
      </c>
      <c r="G676" s="216">
        <v>0</v>
      </c>
      <c r="H676" s="216">
        <v>6</v>
      </c>
      <c r="I676" s="216">
        <v>25.7752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43952</v>
      </c>
      <c r="C677" s="216"/>
      <c r="D677" s="216">
        <v>41</v>
      </c>
      <c r="E677" s="216">
        <v>2.711</v>
      </c>
      <c r="F677" s="217">
        <v>0</v>
      </c>
      <c r="G677" s="216">
        <v>0</v>
      </c>
      <c r="H677" s="216">
        <v>6</v>
      </c>
      <c r="I677" s="216">
        <v>25.7752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43983</v>
      </c>
      <c r="C678" s="216"/>
      <c r="D678" s="216">
        <v>41</v>
      </c>
      <c r="E678" s="216">
        <v>2.712</v>
      </c>
      <c r="F678" s="217">
        <v>0</v>
      </c>
      <c r="G678" s="216">
        <v>0</v>
      </c>
      <c r="H678" s="216">
        <v>6</v>
      </c>
      <c r="I678" s="216">
        <v>25.7761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44013</v>
      </c>
      <c r="C679" s="216"/>
      <c r="D679" s="216">
        <v>41</v>
      </c>
      <c r="E679" s="216">
        <v>2.712</v>
      </c>
      <c r="F679" s="217">
        <v>0</v>
      </c>
      <c r="G679" s="216">
        <v>0</v>
      </c>
      <c r="H679" s="216">
        <v>6</v>
      </c>
      <c r="I679" s="216">
        <v>25.7768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44044</v>
      </c>
      <c r="C680" s="216"/>
      <c r="D680" s="216">
        <v>41</v>
      </c>
      <c r="E680" s="216">
        <v>2.712</v>
      </c>
      <c r="F680" s="217">
        <v>0</v>
      </c>
      <c r="G680" s="216">
        <v>0</v>
      </c>
      <c r="H680" s="216">
        <v>6</v>
      </c>
      <c r="I680" s="216">
        <v>25.7995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44075</v>
      </c>
      <c r="C681" s="216"/>
      <c r="D681" s="216">
        <v>41</v>
      </c>
      <c r="E681" s="216">
        <v>2.7563</v>
      </c>
      <c r="F681" s="217">
        <v>0</v>
      </c>
      <c r="G681" s="216">
        <v>0</v>
      </c>
      <c r="H681" s="216">
        <v>6</v>
      </c>
      <c r="I681" s="216">
        <v>25.7995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44105</v>
      </c>
      <c r="C682" s="216"/>
      <c r="D682" s="216">
        <v>41</v>
      </c>
      <c r="E682" s="216">
        <v>2.7363</v>
      </c>
      <c r="F682" s="217">
        <v>0</v>
      </c>
      <c r="G682" s="216">
        <v>0</v>
      </c>
      <c r="H682" s="216">
        <v>6</v>
      </c>
      <c r="I682" s="216">
        <v>25.7995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44136</v>
      </c>
      <c r="C683" s="216"/>
      <c r="D683" s="216">
        <v>40</v>
      </c>
      <c r="E683" s="216">
        <v>2.7429</v>
      </c>
      <c r="F683" s="217">
        <v>0</v>
      </c>
      <c r="G683" s="216">
        <v>0</v>
      </c>
      <c r="H683" s="216">
        <v>6</v>
      </c>
      <c r="I683" s="216">
        <v>25.7995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44166</v>
      </c>
      <c r="C684" s="216"/>
      <c r="D684" s="216">
        <v>40</v>
      </c>
      <c r="E684" s="216">
        <v>2.7477</v>
      </c>
      <c r="F684" s="217">
        <v>0</v>
      </c>
      <c r="G684" s="216">
        <v>0</v>
      </c>
      <c r="H684" s="216">
        <v>6</v>
      </c>
      <c r="I684" s="216">
        <v>25.7995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9"/>
      <c r="C685" s="220"/>
      <c r="D685" s="220"/>
      <c r="E685" s="220"/>
      <c r="F685" s="222"/>
      <c r="G685" s="220"/>
      <c r="H685" s="220"/>
      <c r="I685" s="220"/>
      <c r="J685" s="220"/>
      <c r="K685" s="220"/>
      <c r="L685" s="221"/>
      <c r="M685" s="9"/>
      <c r="N685" s="9"/>
      <c r="O685" s="201"/>
    </row>
    <row r="686" spans="2:12" ht="12.75">
      <c r="B686" s="219"/>
      <c r="C686" s="220"/>
      <c r="D686" s="220"/>
      <c r="E686" s="220"/>
      <c r="F686" s="222"/>
      <c r="G686" s="220"/>
      <c r="H686" s="220"/>
      <c r="I686" s="220"/>
      <c r="J686" s="220"/>
      <c r="K686" s="220"/>
      <c r="L686" s="221"/>
    </row>
    <row r="687" spans="2:12" ht="12.75">
      <c r="B687" s="219"/>
      <c r="C687" s="220"/>
      <c r="D687" s="235"/>
      <c r="E687" s="236"/>
      <c r="F687" s="235"/>
      <c r="G687" s="236"/>
      <c r="H687" s="235"/>
      <c r="I687" s="236"/>
      <c r="J687" s="235"/>
      <c r="K687" s="236"/>
      <c r="L687" s="221"/>
    </row>
    <row r="688" spans="3:14" s="201" customFormat="1" ht="12.75">
      <c r="C688" s="202"/>
      <c r="D688" s="202"/>
      <c r="E688" s="203"/>
      <c r="F688" s="202"/>
      <c r="G688" s="202"/>
      <c r="H688" s="202"/>
      <c r="I688" s="202"/>
      <c r="J688" s="202"/>
      <c r="K688" s="202"/>
      <c r="M688" s="9"/>
      <c r="N688" s="9"/>
    </row>
    <row r="689" spans="2:14" s="201" customFormat="1" ht="12.75">
      <c r="B689" s="237" t="s">
        <v>53</v>
      </c>
      <c r="C689" s="202"/>
      <c r="D689" s="202"/>
      <c r="E689" s="203"/>
      <c r="F689" s="202"/>
      <c r="G689" s="202"/>
      <c r="H689" s="202"/>
      <c r="I689" s="202"/>
      <c r="J689" s="202"/>
      <c r="K689" s="202"/>
      <c r="M689" s="9"/>
      <c r="N689" s="9"/>
    </row>
    <row r="690" spans="3:14" s="209" customFormat="1" ht="12.75">
      <c r="C690" s="206"/>
      <c r="D690" s="206"/>
      <c r="E690" s="224"/>
      <c r="F690" s="206"/>
      <c r="G690" s="206"/>
      <c r="H690" s="206"/>
      <c r="I690" s="206"/>
      <c r="J690" s="206"/>
      <c r="K690" s="206"/>
      <c r="M690" s="182"/>
      <c r="N690" s="182"/>
    </row>
    <row r="691" spans="2:14" s="201" customFormat="1" ht="12.75">
      <c r="B691" s="210" t="s">
        <v>22</v>
      </c>
      <c r="C691" s="211"/>
      <c r="D691" s="330" t="s">
        <v>132</v>
      </c>
      <c r="E691" s="330"/>
      <c r="F691" s="330" t="s">
        <v>87</v>
      </c>
      <c r="G691" s="330"/>
      <c r="H691" s="330" t="s">
        <v>133</v>
      </c>
      <c r="I691" s="330"/>
      <c r="J691" s="330" t="s">
        <v>89</v>
      </c>
      <c r="K691" s="330"/>
      <c r="L691" s="330" t="s">
        <v>151</v>
      </c>
      <c r="M691" s="330"/>
      <c r="N691" s="9"/>
    </row>
    <row r="692" spans="2:14" s="209" customFormat="1" ht="12.75">
      <c r="B692" s="212"/>
      <c r="C692" s="207"/>
      <c r="D692" s="207" t="s">
        <v>28</v>
      </c>
      <c r="E692" s="208" t="s">
        <v>0</v>
      </c>
      <c r="F692" s="207" t="s">
        <v>28</v>
      </c>
      <c r="G692" s="207" t="s">
        <v>0</v>
      </c>
      <c r="H692" s="207" t="s">
        <v>28</v>
      </c>
      <c r="I692" s="207" t="s">
        <v>0</v>
      </c>
      <c r="J692" s="207" t="s">
        <v>28</v>
      </c>
      <c r="K692" s="207" t="s">
        <v>0</v>
      </c>
      <c r="L692" s="207" t="s">
        <v>28</v>
      </c>
      <c r="M692" s="207" t="s">
        <v>0</v>
      </c>
      <c r="N692" s="182"/>
    </row>
    <row r="693" spans="2:14" s="201" customFormat="1" ht="12.75" hidden="1">
      <c r="B693" s="213">
        <v>37469</v>
      </c>
      <c r="C693" s="203"/>
      <c r="D693" s="203">
        <v>0</v>
      </c>
      <c r="E693" s="203">
        <v>0</v>
      </c>
      <c r="F693" s="203">
        <v>0</v>
      </c>
      <c r="G693" s="203">
        <v>0</v>
      </c>
      <c r="H693" s="203">
        <v>3</v>
      </c>
      <c r="I693" s="203">
        <v>6.725185</v>
      </c>
      <c r="J693" s="203">
        <v>63</v>
      </c>
      <c r="K693" s="203">
        <v>137.41706300000004</v>
      </c>
      <c r="L693" s="203">
        <v>63</v>
      </c>
      <c r="M693" s="203">
        <v>137.41706300000004</v>
      </c>
      <c r="N693" s="9"/>
    </row>
    <row r="694" spans="2:14" s="201" customFormat="1" ht="12.75" hidden="1">
      <c r="B694" s="213">
        <v>37500</v>
      </c>
      <c r="C694" s="214"/>
      <c r="D694" s="214">
        <v>0</v>
      </c>
      <c r="E694" s="214">
        <v>0</v>
      </c>
      <c r="F694" s="214">
        <v>0</v>
      </c>
      <c r="G694" s="214">
        <v>0</v>
      </c>
      <c r="H694" s="214">
        <v>3</v>
      </c>
      <c r="I694" s="214">
        <v>7.589691000000001</v>
      </c>
      <c r="J694" s="214">
        <v>74</v>
      </c>
      <c r="K694" s="214">
        <v>189.847052</v>
      </c>
      <c r="L694" s="214">
        <v>74</v>
      </c>
      <c r="M694" s="214">
        <v>189.847052</v>
      </c>
      <c r="N694" s="9"/>
    </row>
    <row r="695" spans="2:14" s="201" customFormat="1" ht="12.75" hidden="1">
      <c r="B695" s="213">
        <v>37530</v>
      </c>
      <c r="C695" s="214"/>
      <c r="D695" s="214">
        <v>0</v>
      </c>
      <c r="E695" s="214">
        <v>0</v>
      </c>
      <c r="F695" s="214">
        <v>0</v>
      </c>
      <c r="G695" s="214">
        <v>0</v>
      </c>
      <c r="H695" s="214">
        <v>3</v>
      </c>
      <c r="I695" s="214">
        <v>8.497747</v>
      </c>
      <c r="J695" s="214">
        <v>92</v>
      </c>
      <c r="K695" s="214">
        <v>200.161497</v>
      </c>
      <c r="L695" s="214">
        <v>92</v>
      </c>
      <c r="M695" s="214">
        <v>200.161497</v>
      </c>
      <c r="N695" s="9"/>
    </row>
    <row r="696" spans="2:14" s="201" customFormat="1" ht="12.75" hidden="1">
      <c r="B696" s="213">
        <v>37561</v>
      </c>
      <c r="C696" s="214"/>
      <c r="D696" s="214">
        <v>0</v>
      </c>
      <c r="E696" s="214">
        <v>0</v>
      </c>
      <c r="F696" s="214">
        <v>0</v>
      </c>
      <c r="G696" s="214">
        <v>0</v>
      </c>
      <c r="H696" s="214">
        <v>3</v>
      </c>
      <c r="I696" s="214">
        <v>9.372985000000002</v>
      </c>
      <c r="J696" s="214">
        <v>104</v>
      </c>
      <c r="K696" s="214">
        <v>202.69889</v>
      </c>
      <c r="L696" s="214">
        <v>104</v>
      </c>
      <c r="M696" s="214">
        <v>202.69889</v>
      </c>
      <c r="N696" s="9"/>
    </row>
    <row r="697" spans="2:14" s="201" customFormat="1" ht="12.75" hidden="1">
      <c r="B697" s="213">
        <v>37591</v>
      </c>
      <c r="C697" s="214"/>
      <c r="D697" s="214">
        <v>0</v>
      </c>
      <c r="E697" s="214">
        <v>0</v>
      </c>
      <c r="F697" s="214">
        <v>0</v>
      </c>
      <c r="G697" s="214">
        <v>0</v>
      </c>
      <c r="H697" s="214">
        <v>3</v>
      </c>
      <c r="I697" s="214">
        <v>10.253537</v>
      </c>
      <c r="J697" s="214">
        <v>107</v>
      </c>
      <c r="K697" s="214">
        <v>210.729902</v>
      </c>
      <c r="L697" s="214">
        <v>107</v>
      </c>
      <c r="M697" s="214">
        <v>210.729902</v>
      </c>
      <c r="N697" s="9"/>
    </row>
    <row r="698" spans="2:14" s="201" customFormat="1" ht="12.75" hidden="1">
      <c r="B698" s="213">
        <v>37622</v>
      </c>
      <c r="C698" s="214"/>
      <c r="D698" s="214">
        <v>2</v>
      </c>
      <c r="E698" s="214">
        <v>0.102721</v>
      </c>
      <c r="F698" s="214">
        <v>0</v>
      </c>
      <c r="G698" s="214">
        <v>0</v>
      </c>
      <c r="H698" s="214">
        <v>3</v>
      </c>
      <c r="I698" s="214">
        <v>13.286016</v>
      </c>
      <c r="J698" s="214">
        <v>108</v>
      </c>
      <c r="K698" s="214">
        <v>216.39838000000003</v>
      </c>
      <c r="L698" s="214">
        <v>108</v>
      </c>
      <c r="M698" s="214">
        <v>216.39838000000003</v>
      </c>
      <c r="N698" s="9"/>
    </row>
    <row r="699" spans="2:14" s="201" customFormat="1" ht="12.75" hidden="1">
      <c r="B699" s="213">
        <v>37653</v>
      </c>
      <c r="C699" s="214"/>
      <c r="D699" s="214">
        <v>2</v>
      </c>
      <c r="E699" s="214">
        <v>15.539343000000002</v>
      </c>
      <c r="F699" s="214">
        <v>0</v>
      </c>
      <c r="G699" s="214">
        <v>0</v>
      </c>
      <c r="H699" s="214">
        <v>3</v>
      </c>
      <c r="I699" s="214">
        <v>15.121983</v>
      </c>
      <c r="J699" s="214">
        <v>116</v>
      </c>
      <c r="K699" s="214">
        <v>218.96104</v>
      </c>
      <c r="L699" s="214">
        <v>116</v>
      </c>
      <c r="M699" s="214">
        <v>218.96104</v>
      </c>
      <c r="N699" s="9"/>
    </row>
    <row r="700" spans="2:14" s="201" customFormat="1" ht="12.75" hidden="1">
      <c r="B700" s="213">
        <v>37681</v>
      </c>
      <c r="C700" s="214"/>
      <c r="D700" s="214">
        <v>3</v>
      </c>
      <c r="E700" s="214">
        <v>15.539343000000002</v>
      </c>
      <c r="F700" s="214">
        <v>0</v>
      </c>
      <c r="G700" s="214">
        <v>0</v>
      </c>
      <c r="H700" s="214">
        <v>3</v>
      </c>
      <c r="I700" s="214">
        <v>15.956163</v>
      </c>
      <c r="J700" s="214">
        <v>125</v>
      </c>
      <c r="K700" s="214">
        <v>230.559771</v>
      </c>
      <c r="L700" s="214">
        <v>125</v>
      </c>
      <c r="M700" s="214">
        <v>230.559771</v>
      </c>
      <c r="N700" s="9"/>
    </row>
    <row r="701" spans="2:14" s="201" customFormat="1" ht="12.75" hidden="1">
      <c r="B701" s="213">
        <v>37712</v>
      </c>
      <c r="C701" s="214"/>
      <c r="D701" s="214">
        <v>3</v>
      </c>
      <c r="E701" s="214">
        <v>20.274007</v>
      </c>
      <c r="F701" s="214">
        <v>0</v>
      </c>
      <c r="G701" s="214">
        <v>0</v>
      </c>
      <c r="H701" s="214">
        <v>3</v>
      </c>
      <c r="I701" s="214">
        <v>16.841077</v>
      </c>
      <c r="J701" s="214">
        <v>131</v>
      </c>
      <c r="K701" s="214">
        <v>276.807529</v>
      </c>
      <c r="L701" s="214">
        <v>131</v>
      </c>
      <c r="M701" s="214">
        <v>276.807529</v>
      </c>
      <c r="N701" s="9"/>
    </row>
    <row r="702" spans="2:14" s="201" customFormat="1" ht="12.75" hidden="1">
      <c r="B702" s="213">
        <v>37742</v>
      </c>
      <c r="C702" s="214"/>
      <c r="D702" s="214">
        <v>3</v>
      </c>
      <c r="E702" s="214">
        <v>20.580348</v>
      </c>
      <c r="F702" s="214">
        <v>0</v>
      </c>
      <c r="G702" s="214">
        <v>0</v>
      </c>
      <c r="H702" s="214">
        <v>3</v>
      </c>
      <c r="I702" s="214">
        <v>17.694436</v>
      </c>
      <c r="J702" s="214">
        <v>143</v>
      </c>
      <c r="K702" s="214">
        <v>279.754891</v>
      </c>
      <c r="L702" s="214">
        <v>143</v>
      </c>
      <c r="M702" s="214">
        <v>279.754891</v>
      </c>
      <c r="N702" s="9"/>
    </row>
    <row r="703" spans="2:14" s="201" customFormat="1" ht="12.75" hidden="1">
      <c r="B703" s="213">
        <v>37773</v>
      </c>
      <c r="C703" s="214"/>
      <c r="D703" s="214">
        <v>3</v>
      </c>
      <c r="E703" s="214">
        <v>0.104299</v>
      </c>
      <c r="F703" s="214">
        <v>0</v>
      </c>
      <c r="G703" s="214">
        <v>0</v>
      </c>
      <c r="H703" s="214">
        <v>3</v>
      </c>
      <c r="I703" s="214">
        <v>18.545049</v>
      </c>
      <c r="J703" s="214">
        <v>146</v>
      </c>
      <c r="K703" s="214">
        <v>282.47232700000006</v>
      </c>
      <c r="L703" s="214">
        <v>146</v>
      </c>
      <c r="M703" s="214">
        <v>282.47232700000006</v>
      </c>
      <c r="N703" s="9"/>
    </row>
    <row r="704" spans="2:14" s="201" customFormat="1" ht="12.75" hidden="1">
      <c r="B704" s="213">
        <v>37803</v>
      </c>
      <c r="C704" s="214"/>
      <c r="D704" s="214">
        <v>3</v>
      </c>
      <c r="E704" s="214">
        <v>0.104299</v>
      </c>
      <c r="F704" s="214">
        <v>0</v>
      </c>
      <c r="G704" s="214">
        <v>0</v>
      </c>
      <c r="H704" s="214">
        <v>3</v>
      </c>
      <c r="I704" s="214">
        <v>19.838021</v>
      </c>
      <c r="J704" s="214">
        <v>153</v>
      </c>
      <c r="K704" s="214">
        <v>285.3593</v>
      </c>
      <c r="L704" s="214">
        <v>153</v>
      </c>
      <c r="M704" s="214">
        <v>285.3593</v>
      </c>
      <c r="N704" s="9"/>
    </row>
    <row r="705" spans="2:14" s="201" customFormat="1" ht="12.75" hidden="1">
      <c r="B705" s="213">
        <v>37834</v>
      </c>
      <c r="C705" s="214"/>
      <c r="D705" s="214">
        <v>3</v>
      </c>
      <c r="E705" s="214">
        <v>0.104299</v>
      </c>
      <c r="F705" s="214">
        <v>0</v>
      </c>
      <c r="G705" s="214">
        <v>0</v>
      </c>
      <c r="H705" s="214">
        <v>3</v>
      </c>
      <c r="I705" s="214">
        <v>21.690815</v>
      </c>
      <c r="J705" s="214">
        <v>154</v>
      </c>
      <c r="K705" s="214">
        <v>289.571845</v>
      </c>
      <c r="L705" s="214">
        <v>154</v>
      </c>
      <c r="M705" s="214">
        <v>289.571845</v>
      </c>
      <c r="N705" s="9"/>
    </row>
    <row r="706" spans="2:14" s="201" customFormat="1" ht="12.75" hidden="1">
      <c r="B706" s="213">
        <v>37865</v>
      </c>
      <c r="C706" s="214"/>
      <c r="D706" s="214">
        <v>3</v>
      </c>
      <c r="E706" s="214">
        <v>0.104299</v>
      </c>
      <c r="F706" s="214">
        <v>0</v>
      </c>
      <c r="G706" s="214">
        <v>0</v>
      </c>
      <c r="H706" s="214">
        <v>3</v>
      </c>
      <c r="I706" s="214">
        <v>21.690815</v>
      </c>
      <c r="J706" s="214">
        <v>164</v>
      </c>
      <c r="K706" s="214">
        <v>251.058945</v>
      </c>
      <c r="L706" s="214">
        <v>164</v>
      </c>
      <c r="M706" s="214">
        <v>251.058945</v>
      </c>
      <c r="N706" s="9"/>
    </row>
    <row r="707" spans="2:14" s="201" customFormat="1" ht="12.75" hidden="1">
      <c r="B707" s="213">
        <v>37895</v>
      </c>
      <c r="C707" s="214"/>
      <c r="D707" s="214">
        <v>3</v>
      </c>
      <c r="E707" s="214">
        <v>0.104551</v>
      </c>
      <c r="F707" s="214">
        <v>0</v>
      </c>
      <c r="G707" s="214">
        <v>0</v>
      </c>
      <c r="H707" s="214">
        <v>3</v>
      </c>
      <c r="I707" s="214">
        <v>21.690815</v>
      </c>
      <c r="J707" s="214">
        <v>167</v>
      </c>
      <c r="K707" s="214">
        <v>255.409054</v>
      </c>
      <c r="L707" s="214">
        <v>167</v>
      </c>
      <c r="M707" s="214">
        <v>255.409054</v>
      </c>
      <c r="N707" s="9"/>
    </row>
    <row r="708" spans="2:14" s="201" customFormat="1" ht="12.75" hidden="1">
      <c r="B708" s="213">
        <v>37926</v>
      </c>
      <c r="C708" s="214"/>
      <c r="D708" s="214">
        <v>3</v>
      </c>
      <c r="E708" s="214">
        <v>0.104551</v>
      </c>
      <c r="F708" s="214">
        <v>0</v>
      </c>
      <c r="G708" s="214">
        <v>0</v>
      </c>
      <c r="H708" s="214">
        <v>3</v>
      </c>
      <c r="I708" s="214">
        <v>21.691147</v>
      </c>
      <c r="J708" s="214">
        <v>174</v>
      </c>
      <c r="K708" s="214">
        <v>180.28525</v>
      </c>
      <c r="L708" s="214">
        <v>174</v>
      </c>
      <c r="M708" s="214">
        <v>180.28525</v>
      </c>
      <c r="N708" s="9"/>
    </row>
    <row r="709" spans="2:14" s="201" customFormat="1" ht="12.75" hidden="1">
      <c r="B709" s="213">
        <v>37956</v>
      </c>
      <c r="C709" s="214"/>
      <c r="D709" s="214">
        <v>3</v>
      </c>
      <c r="E709" s="214">
        <v>0.104551</v>
      </c>
      <c r="F709" s="214">
        <v>0</v>
      </c>
      <c r="G709" s="214">
        <v>0</v>
      </c>
      <c r="H709" s="214">
        <v>3</v>
      </c>
      <c r="I709" s="214">
        <v>21.691147</v>
      </c>
      <c r="J709" s="214">
        <v>181</v>
      </c>
      <c r="K709" s="214">
        <v>164.47261000000003</v>
      </c>
      <c r="L709" s="214">
        <v>181</v>
      </c>
      <c r="M709" s="214">
        <v>164.47261000000003</v>
      </c>
      <c r="N709" s="9"/>
    </row>
    <row r="710" spans="2:14" s="201" customFormat="1" ht="12.75" hidden="1">
      <c r="B710" s="213">
        <v>37987</v>
      </c>
      <c r="C710" s="214"/>
      <c r="D710" s="214">
        <v>3</v>
      </c>
      <c r="E710" s="214">
        <v>0.106595</v>
      </c>
      <c r="F710" s="214">
        <v>0</v>
      </c>
      <c r="G710" s="214">
        <v>0</v>
      </c>
      <c r="H710" s="214">
        <v>3</v>
      </c>
      <c r="I710" s="214">
        <v>21.691147</v>
      </c>
      <c r="J710" s="214">
        <v>178</v>
      </c>
      <c r="K710" s="214">
        <v>116.50533500000002</v>
      </c>
      <c r="L710" s="214">
        <v>178</v>
      </c>
      <c r="M710" s="214">
        <v>116.50533500000002</v>
      </c>
      <c r="N710" s="9"/>
    </row>
    <row r="711" spans="2:14" s="201" customFormat="1" ht="12.75" hidden="1">
      <c r="B711" s="213">
        <v>38018</v>
      </c>
      <c r="C711" s="214"/>
      <c r="D711" s="214">
        <v>3</v>
      </c>
      <c r="E711" s="214">
        <v>0.172706</v>
      </c>
      <c r="F711" s="214">
        <v>0</v>
      </c>
      <c r="G711" s="214">
        <v>0</v>
      </c>
      <c r="H711" s="214">
        <v>3</v>
      </c>
      <c r="I711" s="214">
        <v>21.691147</v>
      </c>
      <c r="J711" s="214">
        <v>182</v>
      </c>
      <c r="K711" s="214">
        <v>111.82480200000002</v>
      </c>
      <c r="L711" s="214">
        <v>182</v>
      </c>
      <c r="M711" s="214">
        <v>111.82480200000002</v>
      </c>
      <c r="N711" s="9"/>
    </row>
    <row r="712" spans="2:14" s="201" customFormat="1" ht="12.75" hidden="1">
      <c r="B712" s="213">
        <v>38047</v>
      </c>
      <c r="C712" s="214"/>
      <c r="D712" s="214">
        <v>3</v>
      </c>
      <c r="E712" s="214">
        <v>0.172706</v>
      </c>
      <c r="F712" s="214">
        <v>0</v>
      </c>
      <c r="G712" s="214">
        <v>0</v>
      </c>
      <c r="H712" s="214">
        <v>3</v>
      </c>
      <c r="I712" s="214">
        <v>21.691147</v>
      </c>
      <c r="J712" s="214">
        <v>182</v>
      </c>
      <c r="K712" s="214">
        <v>109.88575600000001</v>
      </c>
      <c r="L712" s="214">
        <v>182</v>
      </c>
      <c r="M712" s="214">
        <v>109.88575600000001</v>
      </c>
      <c r="N712" s="9"/>
    </row>
    <row r="713" spans="2:14" s="201" customFormat="1" ht="12.75" hidden="1">
      <c r="B713" s="213">
        <v>38078</v>
      </c>
      <c r="C713" s="214"/>
      <c r="D713" s="214">
        <v>3</v>
      </c>
      <c r="E713" s="238">
        <v>0.253115</v>
      </c>
      <c r="F713" s="214">
        <v>0</v>
      </c>
      <c r="G713" s="214">
        <v>0</v>
      </c>
      <c r="H713" s="214">
        <v>3</v>
      </c>
      <c r="I713" s="238">
        <v>21.691147</v>
      </c>
      <c r="J713" s="214">
        <v>182</v>
      </c>
      <c r="K713" s="238">
        <v>108.12012</v>
      </c>
      <c r="L713" s="214">
        <v>182</v>
      </c>
      <c r="M713" s="238">
        <v>108.12012</v>
      </c>
      <c r="N713" s="9"/>
    </row>
    <row r="714" spans="2:14" s="201" customFormat="1" ht="12.75" hidden="1">
      <c r="B714" s="213">
        <v>38108</v>
      </c>
      <c r="C714" s="214"/>
      <c r="D714" s="214">
        <v>3</v>
      </c>
      <c r="E714" s="238">
        <v>0.253115</v>
      </c>
      <c r="F714" s="214">
        <v>0</v>
      </c>
      <c r="G714" s="214">
        <v>0</v>
      </c>
      <c r="H714" s="214">
        <v>3</v>
      </c>
      <c r="I714" s="238">
        <v>21.691147</v>
      </c>
      <c r="J714" s="214">
        <v>191</v>
      </c>
      <c r="K714" s="238">
        <v>104.25392000000001</v>
      </c>
      <c r="L714" s="214">
        <v>191</v>
      </c>
      <c r="M714" s="238">
        <v>104.25392000000001</v>
      </c>
      <c r="N714" s="9"/>
    </row>
    <row r="715" spans="2:14" s="201" customFormat="1" ht="12.75" hidden="1">
      <c r="B715" s="213">
        <v>38139</v>
      </c>
      <c r="C715" s="214"/>
      <c r="D715" s="214">
        <v>3</v>
      </c>
      <c r="E715" s="238">
        <v>0.080409</v>
      </c>
      <c r="F715" s="214">
        <v>0</v>
      </c>
      <c r="G715" s="214">
        <v>0</v>
      </c>
      <c r="H715" s="214">
        <v>3</v>
      </c>
      <c r="I715" s="238">
        <v>21.691147</v>
      </c>
      <c r="J715" s="214">
        <v>190</v>
      </c>
      <c r="K715" s="238">
        <v>35.250999</v>
      </c>
      <c r="L715" s="214">
        <v>190</v>
      </c>
      <c r="M715" s="238">
        <v>35.250999</v>
      </c>
      <c r="N715" s="9"/>
    </row>
    <row r="716" spans="2:14" ht="12.75" hidden="1">
      <c r="B716" s="213">
        <v>38169</v>
      </c>
      <c r="C716" s="216"/>
      <c r="D716" s="216">
        <f aca="true" t="shared" si="30" ref="D716:M716">+D942+D1168</f>
        <v>3</v>
      </c>
      <c r="E716" s="216">
        <f t="shared" si="30"/>
        <v>0.080409</v>
      </c>
      <c r="F716" s="216">
        <f t="shared" si="30"/>
        <v>0</v>
      </c>
      <c r="G716" s="216">
        <f t="shared" si="30"/>
        <v>0</v>
      </c>
      <c r="H716" s="216">
        <f t="shared" si="30"/>
        <v>3</v>
      </c>
      <c r="I716" s="216">
        <f t="shared" si="30"/>
        <v>21.691147</v>
      </c>
      <c r="J716" s="216">
        <f t="shared" si="30"/>
        <v>189</v>
      </c>
      <c r="K716" s="216">
        <f t="shared" si="30"/>
        <v>36.905571</v>
      </c>
      <c r="L716" s="216">
        <f t="shared" si="30"/>
        <v>189</v>
      </c>
      <c r="M716" s="216">
        <f t="shared" si="30"/>
        <v>36.905571</v>
      </c>
      <c r="N716" s="9"/>
    </row>
    <row r="717" spans="2:14" ht="12.75" hidden="1">
      <c r="B717" s="213">
        <v>38200</v>
      </c>
      <c r="C717" s="216"/>
      <c r="D717" s="216">
        <f aca="true" t="shared" si="31" ref="D717:M717">+D943+D1169</f>
        <v>3</v>
      </c>
      <c r="E717" s="216">
        <f t="shared" si="31"/>
        <v>0.080409</v>
      </c>
      <c r="F717" s="216">
        <f t="shared" si="31"/>
        <v>0</v>
      </c>
      <c r="G717" s="216">
        <f t="shared" si="31"/>
        <v>0</v>
      </c>
      <c r="H717" s="216">
        <f t="shared" si="31"/>
        <v>3</v>
      </c>
      <c r="I717" s="216">
        <f t="shared" si="31"/>
        <v>24.214236</v>
      </c>
      <c r="J717" s="216">
        <f t="shared" si="31"/>
        <v>186</v>
      </c>
      <c r="K717" s="216">
        <f t="shared" si="31"/>
        <v>35.358473</v>
      </c>
      <c r="L717" s="216">
        <f t="shared" si="31"/>
        <v>186</v>
      </c>
      <c r="M717" s="216">
        <f t="shared" si="31"/>
        <v>35.358473</v>
      </c>
      <c r="N717" s="9"/>
    </row>
    <row r="718" spans="2:13" ht="12.75" hidden="1">
      <c r="B718" s="213">
        <v>38231</v>
      </c>
      <c r="C718" s="216"/>
      <c r="D718" s="216">
        <f aca="true" t="shared" si="32" ref="D718:M718">+D944+D1170</f>
        <v>3</v>
      </c>
      <c r="E718" s="216">
        <f t="shared" si="32"/>
        <v>0.080409</v>
      </c>
      <c r="F718" s="216">
        <f t="shared" si="32"/>
        <v>22</v>
      </c>
      <c r="G718" s="216">
        <f t="shared" si="32"/>
        <v>62.843807</v>
      </c>
      <c r="H718" s="216">
        <f t="shared" si="32"/>
        <v>3</v>
      </c>
      <c r="I718" s="216">
        <f t="shared" si="32"/>
        <v>24.214236</v>
      </c>
      <c r="J718" s="216">
        <f t="shared" si="32"/>
        <v>185</v>
      </c>
      <c r="K718" s="216">
        <f t="shared" si="32"/>
        <v>36.131347</v>
      </c>
      <c r="L718" s="216">
        <f t="shared" si="32"/>
        <v>185</v>
      </c>
      <c r="M718" s="216">
        <f t="shared" si="32"/>
        <v>36.131347</v>
      </c>
    </row>
    <row r="719" spans="1:13" ht="12.75" hidden="1">
      <c r="A719" s="201"/>
      <c r="B719" s="213">
        <v>38261</v>
      </c>
      <c r="C719" s="239"/>
      <c r="D719" s="216">
        <f aca="true" t="shared" si="33" ref="D719:M719">+D945+D1171</f>
        <v>3</v>
      </c>
      <c r="E719" s="216">
        <f t="shared" si="33"/>
        <v>0.080409</v>
      </c>
      <c r="F719" s="216">
        <f t="shared" si="33"/>
        <v>0.080409</v>
      </c>
      <c r="G719" s="216">
        <f t="shared" si="33"/>
        <v>0</v>
      </c>
      <c r="H719" s="216">
        <f t="shared" si="33"/>
        <v>3.080409</v>
      </c>
      <c r="I719" s="216">
        <f t="shared" si="33"/>
        <v>24.214236</v>
      </c>
      <c r="J719" s="216">
        <f t="shared" si="33"/>
        <v>182.080409</v>
      </c>
      <c r="K719" s="216">
        <f t="shared" si="33"/>
        <v>37.677073</v>
      </c>
      <c r="L719" s="216">
        <f t="shared" si="33"/>
        <v>182.080409</v>
      </c>
      <c r="M719" s="216">
        <f t="shared" si="33"/>
        <v>37.677073</v>
      </c>
    </row>
    <row r="720" spans="1:13" ht="12.75" hidden="1">
      <c r="A720" s="201"/>
      <c r="B720" s="213">
        <v>38292</v>
      </c>
      <c r="C720" s="239"/>
      <c r="D720" s="216">
        <f aca="true" t="shared" si="34" ref="D720:M720">+D946+D1172</f>
        <v>3</v>
      </c>
      <c r="E720" s="216">
        <f t="shared" si="34"/>
        <v>0.080409</v>
      </c>
      <c r="F720" s="216">
        <f t="shared" si="34"/>
        <v>0.080409</v>
      </c>
      <c r="G720" s="216">
        <f t="shared" si="34"/>
        <v>0</v>
      </c>
      <c r="H720" s="216">
        <f t="shared" si="34"/>
        <v>3.080409</v>
      </c>
      <c r="I720" s="216">
        <f t="shared" si="34"/>
        <v>24.214236</v>
      </c>
      <c r="J720" s="216">
        <f t="shared" si="34"/>
        <v>182.080409</v>
      </c>
      <c r="K720" s="216">
        <f t="shared" si="34"/>
        <v>34.123986</v>
      </c>
      <c r="L720" s="216">
        <f t="shared" si="34"/>
        <v>182.080409</v>
      </c>
      <c r="M720" s="216">
        <f t="shared" si="34"/>
        <v>34.123986</v>
      </c>
    </row>
    <row r="721" spans="1:13" ht="12.75" hidden="1">
      <c r="A721" s="201"/>
      <c r="B721" s="213">
        <v>38322</v>
      </c>
      <c r="C721" s="239"/>
      <c r="D721" s="216">
        <f aca="true" t="shared" si="35" ref="D721:M721">+D947+D1173</f>
        <v>0</v>
      </c>
      <c r="E721" s="216">
        <f t="shared" si="35"/>
        <v>0</v>
      </c>
      <c r="F721" s="216">
        <f t="shared" si="35"/>
        <v>0</v>
      </c>
      <c r="G721" s="216">
        <f t="shared" si="35"/>
        <v>0</v>
      </c>
      <c r="H721" s="216">
        <f t="shared" si="35"/>
        <v>3</v>
      </c>
      <c r="I721" s="216">
        <f t="shared" si="35"/>
        <v>23.875832</v>
      </c>
      <c r="J721" s="216">
        <f t="shared" si="35"/>
        <v>181</v>
      </c>
      <c r="K721" s="216">
        <f t="shared" si="35"/>
        <v>35.013379</v>
      </c>
      <c r="L721" s="216">
        <f t="shared" si="35"/>
        <v>181</v>
      </c>
      <c r="M721" s="216">
        <f t="shared" si="35"/>
        <v>35.013379</v>
      </c>
    </row>
    <row r="722" spans="1:13" ht="12.75" hidden="1">
      <c r="A722" s="201"/>
      <c r="B722" s="213">
        <v>38353</v>
      </c>
      <c r="C722" s="239"/>
      <c r="D722" s="216">
        <f aca="true" t="shared" si="36" ref="D722:M722">+D948+D1174</f>
        <v>0</v>
      </c>
      <c r="E722" s="216">
        <f t="shared" si="36"/>
        <v>0</v>
      </c>
      <c r="F722" s="216">
        <f t="shared" si="36"/>
        <v>0</v>
      </c>
      <c r="G722" s="216">
        <f t="shared" si="36"/>
        <v>0</v>
      </c>
      <c r="H722" s="216">
        <f t="shared" si="36"/>
        <v>3</v>
      </c>
      <c r="I722" s="216">
        <f t="shared" si="36"/>
        <v>12.268635</v>
      </c>
      <c r="J722" s="216">
        <f t="shared" si="36"/>
        <v>180</v>
      </c>
      <c r="K722" s="216">
        <f t="shared" si="36"/>
        <v>35.79954</v>
      </c>
      <c r="L722" s="216">
        <f t="shared" si="36"/>
        <v>180</v>
      </c>
      <c r="M722" s="216">
        <f t="shared" si="36"/>
        <v>35.79954</v>
      </c>
    </row>
    <row r="723" spans="1:13" ht="12.75" hidden="1">
      <c r="A723" s="201"/>
      <c r="B723" s="213">
        <v>38384</v>
      </c>
      <c r="C723" s="239"/>
      <c r="D723" s="216">
        <f aca="true" t="shared" si="37" ref="D723:M723">+D949+D1175</f>
        <v>0</v>
      </c>
      <c r="E723" s="216">
        <f t="shared" si="37"/>
        <v>0</v>
      </c>
      <c r="F723" s="216">
        <f t="shared" si="37"/>
        <v>0</v>
      </c>
      <c r="G723" s="216">
        <f t="shared" si="37"/>
        <v>0</v>
      </c>
      <c r="H723" s="216">
        <f t="shared" si="37"/>
        <v>2</v>
      </c>
      <c r="I723" s="216">
        <f t="shared" si="37"/>
        <v>12.268635</v>
      </c>
      <c r="J723" s="216">
        <f t="shared" si="37"/>
        <v>177</v>
      </c>
      <c r="K723" s="216">
        <f t="shared" si="37"/>
        <v>36.143379</v>
      </c>
      <c r="L723" s="216">
        <f t="shared" si="37"/>
        <v>177</v>
      </c>
      <c r="M723" s="216">
        <f t="shared" si="37"/>
        <v>36.143379</v>
      </c>
    </row>
    <row r="724" spans="1:13" ht="12.75" hidden="1">
      <c r="A724" s="201"/>
      <c r="B724" s="213">
        <v>38412</v>
      </c>
      <c r="C724" s="216"/>
      <c r="D724" s="216">
        <f aca="true" t="shared" si="38" ref="D724:M724">+D950+D1176</f>
        <v>0</v>
      </c>
      <c r="E724" s="216">
        <f t="shared" si="38"/>
        <v>0</v>
      </c>
      <c r="F724" s="216">
        <f t="shared" si="38"/>
        <v>0</v>
      </c>
      <c r="G724" s="216">
        <f t="shared" si="38"/>
        <v>0</v>
      </c>
      <c r="H724" s="216">
        <f t="shared" si="38"/>
        <v>2</v>
      </c>
      <c r="I724" s="216">
        <f t="shared" si="38"/>
        <v>12.268635</v>
      </c>
      <c r="J724" s="216">
        <f t="shared" si="38"/>
        <v>175</v>
      </c>
      <c r="K724" s="216">
        <f t="shared" si="38"/>
        <v>37.737681</v>
      </c>
      <c r="L724" s="216">
        <f t="shared" si="38"/>
        <v>175</v>
      </c>
      <c r="M724" s="216">
        <f t="shared" si="38"/>
        <v>37.737681</v>
      </c>
    </row>
    <row r="725" spans="1:13" ht="12.75" hidden="1">
      <c r="A725" s="201"/>
      <c r="B725" s="213">
        <v>38443</v>
      </c>
      <c r="C725" s="239"/>
      <c r="D725" s="216">
        <f aca="true" t="shared" si="39" ref="D725:M725">+D951+D1177</f>
        <v>0</v>
      </c>
      <c r="E725" s="216">
        <f t="shared" si="39"/>
        <v>0</v>
      </c>
      <c r="F725" s="216">
        <f t="shared" si="39"/>
        <v>0</v>
      </c>
      <c r="G725" s="216">
        <f t="shared" si="39"/>
        <v>0</v>
      </c>
      <c r="H725" s="216">
        <f t="shared" si="39"/>
        <v>2</v>
      </c>
      <c r="I725" s="216">
        <f t="shared" si="39"/>
        <v>12.268635</v>
      </c>
      <c r="J725" s="216">
        <f t="shared" si="39"/>
        <v>174</v>
      </c>
      <c r="K725" s="216">
        <f t="shared" si="39"/>
        <v>41.133503</v>
      </c>
      <c r="L725" s="216">
        <f t="shared" si="39"/>
        <v>174</v>
      </c>
      <c r="M725" s="216">
        <f t="shared" si="39"/>
        <v>41.133503</v>
      </c>
    </row>
    <row r="726" spans="1:13" ht="12.75" hidden="1">
      <c r="A726" s="201"/>
      <c r="B726" s="213">
        <v>38473</v>
      </c>
      <c r="C726" s="216"/>
      <c r="D726" s="216">
        <f aca="true" t="shared" si="40" ref="D726:M726">+D952+D1178</f>
        <v>0</v>
      </c>
      <c r="E726" s="216">
        <f t="shared" si="40"/>
        <v>0</v>
      </c>
      <c r="F726" s="216">
        <f t="shared" si="40"/>
        <v>0</v>
      </c>
      <c r="G726" s="216">
        <f t="shared" si="40"/>
        <v>0</v>
      </c>
      <c r="H726" s="216">
        <f t="shared" si="40"/>
        <v>2</v>
      </c>
      <c r="I726" s="216">
        <f t="shared" si="40"/>
        <v>12.268635</v>
      </c>
      <c r="J726" s="216">
        <f t="shared" si="40"/>
        <v>172</v>
      </c>
      <c r="K726" s="216">
        <f t="shared" si="40"/>
        <v>40.748549</v>
      </c>
      <c r="L726" s="216">
        <f t="shared" si="40"/>
        <v>172</v>
      </c>
      <c r="M726" s="216">
        <f t="shared" si="40"/>
        <v>40.748549</v>
      </c>
    </row>
    <row r="727" spans="1:13" ht="12.75" hidden="1">
      <c r="A727" s="201"/>
      <c r="B727" s="213">
        <v>38504</v>
      </c>
      <c r="C727" s="239"/>
      <c r="D727" s="216">
        <f aca="true" t="shared" si="41" ref="D727:M727">+D953+D1179</f>
        <v>0</v>
      </c>
      <c r="E727" s="216">
        <f t="shared" si="41"/>
        <v>0</v>
      </c>
      <c r="F727" s="216">
        <f t="shared" si="41"/>
        <v>0</v>
      </c>
      <c r="G727" s="216">
        <f t="shared" si="41"/>
        <v>0</v>
      </c>
      <c r="H727" s="216">
        <f t="shared" si="41"/>
        <v>2</v>
      </c>
      <c r="I727" s="216">
        <f t="shared" si="41"/>
        <v>12.268635</v>
      </c>
      <c r="J727" s="216">
        <f t="shared" si="41"/>
        <v>171</v>
      </c>
      <c r="K727" s="216">
        <f t="shared" si="41"/>
        <v>41.241228</v>
      </c>
      <c r="L727" s="216">
        <f t="shared" si="41"/>
        <v>171</v>
      </c>
      <c r="M727" s="216">
        <f t="shared" si="41"/>
        <v>41.241228</v>
      </c>
    </row>
    <row r="728" spans="1:13" ht="12.75" hidden="1">
      <c r="A728" s="201"/>
      <c r="B728" s="213">
        <v>38534</v>
      </c>
      <c r="C728" s="239"/>
      <c r="D728" s="216">
        <f aca="true" t="shared" si="42" ref="D728:M728">+D954+D1180</f>
        <v>0</v>
      </c>
      <c r="E728" s="216">
        <f t="shared" si="42"/>
        <v>0</v>
      </c>
      <c r="F728" s="216">
        <f t="shared" si="42"/>
        <v>0</v>
      </c>
      <c r="G728" s="216">
        <f t="shared" si="42"/>
        <v>0</v>
      </c>
      <c r="H728" s="216">
        <f t="shared" si="42"/>
        <v>2</v>
      </c>
      <c r="I728" s="216">
        <f t="shared" si="42"/>
        <v>12.855714</v>
      </c>
      <c r="J728" s="216">
        <f t="shared" si="42"/>
        <v>170</v>
      </c>
      <c r="K728" s="216">
        <f t="shared" si="42"/>
        <v>39.645994</v>
      </c>
      <c r="L728" s="216">
        <f t="shared" si="42"/>
        <v>170</v>
      </c>
      <c r="M728" s="216">
        <f t="shared" si="42"/>
        <v>39.645994</v>
      </c>
    </row>
    <row r="729" spans="1:13" ht="12.75" hidden="1">
      <c r="A729" s="201"/>
      <c r="B729" s="213">
        <v>38565</v>
      </c>
      <c r="C729" s="239"/>
      <c r="D729" s="216">
        <f aca="true" t="shared" si="43" ref="D729:M729">+D955+D1181</f>
        <v>0</v>
      </c>
      <c r="E729" s="216">
        <f t="shared" si="43"/>
        <v>0</v>
      </c>
      <c r="F729" s="216">
        <f t="shared" si="43"/>
        <v>0</v>
      </c>
      <c r="G729" s="216">
        <f t="shared" si="43"/>
        <v>0</v>
      </c>
      <c r="H729" s="216">
        <f t="shared" si="43"/>
        <v>2</v>
      </c>
      <c r="I729" s="216">
        <f t="shared" si="43"/>
        <v>12.862862</v>
      </c>
      <c r="J729" s="216">
        <f t="shared" si="43"/>
        <v>170</v>
      </c>
      <c r="K729" s="216">
        <f t="shared" si="43"/>
        <v>40.673273</v>
      </c>
      <c r="L729" s="216">
        <f t="shared" si="43"/>
        <v>170</v>
      </c>
      <c r="M729" s="216">
        <f t="shared" si="43"/>
        <v>40.673273</v>
      </c>
    </row>
    <row r="730" spans="1:13" ht="12.75" hidden="1">
      <c r="A730" s="201"/>
      <c r="B730" s="213">
        <v>38596</v>
      </c>
      <c r="C730" s="239"/>
      <c r="D730" s="216">
        <f aca="true" t="shared" si="44" ref="D730:M730">+D956+D1182</f>
        <v>0</v>
      </c>
      <c r="E730" s="216">
        <f t="shared" si="44"/>
        <v>0</v>
      </c>
      <c r="F730" s="216">
        <f t="shared" si="44"/>
        <v>0</v>
      </c>
      <c r="G730" s="216">
        <f t="shared" si="44"/>
        <v>0</v>
      </c>
      <c r="H730" s="216">
        <f t="shared" si="44"/>
        <v>2</v>
      </c>
      <c r="I730" s="216">
        <f t="shared" si="44"/>
        <v>12.862862</v>
      </c>
      <c r="J730" s="216">
        <f t="shared" si="44"/>
        <v>169</v>
      </c>
      <c r="K730" s="216">
        <f t="shared" si="44"/>
        <v>38.232201</v>
      </c>
      <c r="L730" s="216">
        <f t="shared" si="44"/>
        <v>169</v>
      </c>
      <c r="M730" s="216">
        <f t="shared" si="44"/>
        <v>38.232201</v>
      </c>
    </row>
    <row r="731" spans="1:13" ht="12.75" hidden="1">
      <c r="A731" s="201"/>
      <c r="B731" s="213">
        <v>38626</v>
      </c>
      <c r="C731" s="239"/>
      <c r="D731" s="216">
        <f aca="true" t="shared" si="45" ref="D731:M731">+D957+D1183</f>
        <v>0</v>
      </c>
      <c r="E731" s="216">
        <f t="shared" si="45"/>
        <v>0</v>
      </c>
      <c r="F731" s="216">
        <f t="shared" si="45"/>
        <v>0</v>
      </c>
      <c r="G731" s="216">
        <f t="shared" si="45"/>
        <v>0</v>
      </c>
      <c r="H731" s="216">
        <f t="shared" si="45"/>
        <v>2</v>
      </c>
      <c r="I731" s="216">
        <f t="shared" si="45"/>
        <v>12.862862</v>
      </c>
      <c r="J731" s="216">
        <f t="shared" si="45"/>
        <v>169</v>
      </c>
      <c r="K731" s="216">
        <f t="shared" si="45"/>
        <v>38.508368</v>
      </c>
      <c r="L731" s="216">
        <f t="shared" si="45"/>
        <v>169</v>
      </c>
      <c r="M731" s="216">
        <f t="shared" si="45"/>
        <v>38.508368</v>
      </c>
    </row>
    <row r="732" spans="1:13" ht="12.75" hidden="1">
      <c r="A732" s="201"/>
      <c r="B732" s="213">
        <v>38657</v>
      </c>
      <c r="C732" s="239"/>
      <c r="D732" s="216">
        <f aca="true" t="shared" si="46" ref="D732:M732">+D958+D1184</f>
        <v>0</v>
      </c>
      <c r="E732" s="216">
        <f t="shared" si="46"/>
        <v>0</v>
      </c>
      <c r="F732" s="216">
        <f t="shared" si="46"/>
        <v>0</v>
      </c>
      <c r="G732" s="216">
        <f t="shared" si="46"/>
        <v>0</v>
      </c>
      <c r="H732" s="216">
        <f t="shared" si="46"/>
        <v>2</v>
      </c>
      <c r="I732" s="216">
        <f t="shared" si="46"/>
        <v>12.862862</v>
      </c>
      <c r="J732" s="216">
        <f t="shared" si="46"/>
        <v>167</v>
      </c>
      <c r="K732" s="216">
        <f t="shared" si="46"/>
        <v>38.270309</v>
      </c>
      <c r="L732" s="216">
        <f t="shared" si="46"/>
        <v>167</v>
      </c>
      <c r="M732" s="216">
        <f t="shared" si="46"/>
        <v>38.270309</v>
      </c>
    </row>
    <row r="733" spans="1:13" ht="12.75" hidden="1">
      <c r="A733" s="201"/>
      <c r="B733" s="213">
        <v>38687</v>
      </c>
      <c r="C733" s="239"/>
      <c r="D733" s="216">
        <f aca="true" t="shared" si="47" ref="D733:M733">+D959+D1185</f>
        <v>0</v>
      </c>
      <c r="E733" s="216">
        <f t="shared" si="47"/>
        <v>0</v>
      </c>
      <c r="F733" s="216">
        <f t="shared" si="47"/>
        <v>0</v>
      </c>
      <c r="G733" s="216">
        <f t="shared" si="47"/>
        <v>0</v>
      </c>
      <c r="H733" s="216">
        <f t="shared" si="47"/>
        <v>2</v>
      </c>
      <c r="I733" s="216">
        <f t="shared" si="47"/>
        <v>12.862862</v>
      </c>
      <c r="J733" s="216">
        <f t="shared" si="47"/>
        <v>167</v>
      </c>
      <c r="K733" s="216">
        <f t="shared" si="47"/>
        <v>36.624371</v>
      </c>
      <c r="L733" s="216">
        <f t="shared" si="47"/>
        <v>167</v>
      </c>
      <c r="M733" s="216">
        <f t="shared" si="47"/>
        <v>36.624371</v>
      </c>
    </row>
    <row r="734" spans="1:13" ht="12.75" hidden="1">
      <c r="A734" s="201"/>
      <c r="B734" s="213">
        <v>38718</v>
      </c>
      <c r="C734" s="239"/>
      <c r="D734" s="216">
        <f aca="true" t="shared" si="48" ref="D734:M734">+D960+D1186</f>
        <v>0</v>
      </c>
      <c r="E734" s="216">
        <f t="shared" si="48"/>
        <v>0</v>
      </c>
      <c r="F734" s="216">
        <f t="shared" si="48"/>
        <v>0</v>
      </c>
      <c r="G734" s="216">
        <f t="shared" si="48"/>
        <v>0</v>
      </c>
      <c r="H734" s="216">
        <f t="shared" si="48"/>
        <v>2</v>
      </c>
      <c r="I734" s="216">
        <f t="shared" si="48"/>
        <v>12.862862</v>
      </c>
      <c r="J734" s="216">
        <f t="shared" si="48"/>
        <v>166</v>
      </c>
      <c r="K734" s="216">
        <f t="shared" si="48"/>
        <v>37.333247</v>
      </c>
      <c r="L734" s="216">
        <f t="shared" si="48"/>
        <v>166</v>
      </c>
      <c r="M734" s="216">
        <f t="shared" si="48"/>
        <v>37.333247</v>
      </c>
    </row>
    <row r="735" spans="1:13" ht="12.75" hidden="1">
      <c r="A735" s="201"/>
      <c r="B735" s="213">
        <v>38749</v>
      </c>
      <c r="C735" s="239"/>
      <c r="D735" s="216">
        <f aca="true" t="shared" si="49" ref="D735:M735">+D961+D1187</f>
        <v>0</v>
      </c>
      <c r="E735" s="216">
        <f t="shared" si="49"/>
        <v>0</v>
      </c>
      <c r="F735" s="216">
        <f t="shared" si="49"/>
        <v>0</v>
      </c>
      <c r="G735" s="216">
        <f t="shared" si="49"/>
        <v>0</v>
      </c>
      <c r="H735" s="216">
        <f t="shared" si="49"/>
        <v>2</v>
      </c>
      <c r="I735" s="216">
        <f t="shared" si="49"/>
        <v>12.862862</v>
      </c>
      <c r="J735" s="216">
        <f t="shared" si="49"/>
        <v>166</v>
      </c>
      <c r="K735" s="216">
        <f t="shared" si="49"/>
        <v>37.857852</v>
      </c>
      <c r="L735" s="216">
        <f t="shared" si="49"/>
        <v>166</v>
      </c>
      <c r="M735" s="216">
        <f t="shared" si="49"/>
        <v>37.857852</v>
      </c>
    </row>
    <row r="736" spans="1:13" ht="12.75" hidden="1">
      <c r="A736" s="201"/>
      <c r="B736" s="213">
        <v>38777</v>
      </c>
      <c r="C736" s="239"/>
      <c r="D736" s="216">
        <f aca="true" t="shared" si="50" ref="D736:M736">+D962+D1188</f>
        <v>0</v>
      </c>
      <c r="E736" s="216">
        <f t="shared" si="50"/>
        <v>0</v>
      </c>
      <c r="F736" s="216">
        <f t="shared" si="50"/>
        <v>0</v>
      </c>
      <c r="G736" s="216">
        <f t="shared" si="50"/>
        <v>0</v>
      </c>
      <c r="H736" s="216">
        <f t="shared" si="50"/>
        <v>2</v>
      </c>
      <c r="I736" s="216">
        <f t="shared" si="50"/>
        <v>12.862862</v>
      </c>
      <c r="J736" s="216">
        <f t="shared" si="50"/>
        <v>166</v>
      </c>
      <c r="K736" s="216">
        <f t="shared" si="50"/>
        <v>39.383274</v>
      </c>
      <c r="L736" s="216">
        <f t="shared" si="50"/>
        <v>166</v>
      </c>
      <c r="M736" s="216">
        <f t="shared" si="50"/>
        <v>39.383274</v>
      </c>
    </row>
    <row r="737" spans="1:13" ht="12.75" hidden="1">
      <c r="A737" s="201"/>
      <c r="B737" s="213">
        <v>38808</v>
      </c>
      <c r="C737" s="239"/>
      <c r="D737" s="216">
        <f aca="true" t="shared" si="51" ref="D737:M737">+D963+D1189</f>
        <v>0</v>
      </c>
      <c r="E737" s="216">
        <f t="shared" si="51"/>
        <v>0</v>
      </c>
      <c r="F737" s="216">
        <f t="shared" si="51"/>
        <v>0</v>
      </c>
      <c r="G737" s="216">
        <f t="shared" si="51"/>
        <v>0</v>
      </c>
      <c r="H737" s="216">
        <f t="shared" si="51"/>
        <v>2</v>
      </c>
      <c r="I737" s="216">
        <f t="shared" si="51"/>
        <v>12.862862</v>
      </c>
      <c r="J737" s="216">
        <f t="shared" si="51"/>
        <v>166</v>
      </c>
      <c r="K737" s="216">
        <f t="shared" si="51"/>
        <v>41.359811</v>
      </c>
      <c r="L737" s="216">
        <f t="shared" si="51"/>
        <v>166</v>
      </c>
      <c r="M737" s="216">
        <f t="shared" si="51"/>
        <v>41.359811</v>
      </c>
    </row>
    <row r="738" spans="1:13" ht="12.75" hidden="1">
      <c r="A738" s="201"/>
      <c r="B738" s="213">
        <v>38838</v>
      </c>
      <c r="C738" s="239"/>
      <c r="D738" s="216">
        <f aca="true" t="shared" si="52" ref="D738:M738">+D964+D1190</f>
        <v>0</v>
      </c>
      <c r="E738" s="216">
        <f t="shared" si="52"/>
        <v>0</v>
      </c>
      <c r="F738" s="216">
        <f t="shared" si="52"/>
        <v>0</v>
      </c>
      <c r="G738" s="216">
        <f t="shared" si="52"/>
        <v>0</v>
      </c>
      <c r="H738" s="216">
        <f t="shared" si="52"/>
        <v>2</v>
      </c>
      <c r="I738" s="216">
        <f t="shared" si="52"/>
        <v>12.862862</v>
      </c>
      <c r="J738" s="216">
        <f t="shared" si="52"/>
        <v>165</v>
      </c>
      <c r="K738" s="216">
        <f t="shared" si="52"/>
        <v>41.861102</v>
      </c>
      <c r="L738" s="216">
        <f t="shared" si="52"/>
        <v>165</v>
      </c>
      <c r="M738" s="216">
        <f t="shared" si="52"/>
        <v>41.861102</v>
      </c>
    </row>
    <row r="739" spans="1:13" ht="12.75" hidden="1">
      <c r="A739" s="201"/>
      <c r="B739" s="213">
        <v>38869</v>
      </c>
      <c r="C739" s="239"/>
      <c r="D739" s="216">
        <f aca="true" t="shared" si="53" ref="D739:M739">+D965+D1191</f>
        <v>0</v>
      </c>
      <c r="E739" s="216">
        <f t="shared" si="53"/>
        <v>0</v>
      </c>
      <c r="F739" s="216">
        <f t="shared" si="53"/>
        <v>0</v>
      </c>
      <c r="G739" s="216">
        <f t="shared" si="53"/>
        <v>0</v>
      </c>
      <c r="H739" s="216">
        <f t="shared" si="53"/>
        <v>2</v>
      </c>
      <c r="I739" s="216">
        <f t="shared" si="53"/>
        <v>12.862862</v>
      </c>
      <c r="J739" s="216">
        <f t="shared" si="53"/>
        <v>164</v>
      </c>
      <c r="K739" s="216">
        <f t="shared" si="53"/>
        <v>43.009287</v>
      </c>
      <c r="L739" s="216">
        <f t="shared" si="53"/>
        <v>164</v>
      </c>
      <c r="M739" s="216">
        <f t="shared" si="53"/>
        <v>43.009287</v>
      </c>
    </row>
    <row r="740" spans="1:13" ht="12.75" hidden="1">
      <c r="A740" s="201"/>
      <c r="B740" s="213">
        <v>38899</v>
      </c>
      <c r="C740" s="239"/>
      <c r="D740" s="216">
        <f aca="true" t="shared" si="54" ref="D740:M740">+D966+D1192</f>
        <v>0</v>
      </c>
      <c r="E740" s="216">
        <f t="shared" si="54"/>
        <v>0</v>
      </c>
      <c r="F740" s="216">
        <f t="shared" si="54"/>
        <v>0</v>
      </c>
      <c r="G740" s="216">
        <f t="shared" si="54"/>
        <v>0</v>
      </c>
      <c r="H740" s="216">
        <f t="shared" si="54"/>
        <v>2</v>
      </c>
      <c r="I740" s="216">
        <f t="shared" si="54"/>
        <v>13.621816</v>
      </c>
      <c r="J740" s="216">
        <f t="shared" si="54"/>
        <v>163</v>
      </c>
      <c r="K740" s="216">
        <f t="shared" si="54"/>
        <v>43.588516</v>
      </c>
      <c r="L740" s="216">
        <f t="shared" si="54"/>
        <v>163</v>
      </c>
      <c r="M740" s="216">
        <f t="shared" si="54"/>
        <v>43.588516</v>
      </c>
    </row>
    <row r="741" spans="1:13" ht="12.75" hidden="1">
      <c r="A741" s="201"/>
      <c r="B741" s="213">
        <v>38930</v>
      </c>
      <c r="C741" s="239"/>
      <c r="D741" s="216">
        <f aca="true" t="shared" si="55" ref="D741:M741">+D967+D1193</f>
        <v>0</v>
      </c>
      <c r="E741" s="216">
        <f t="shared" si="55"/>
        <v>0</v>
      </c>
      <c r="F741" s="216">
        <f t="shared" si="55"/>
        <v>0</v>
      </c>
      <c r="G741" s="216">
        <f t="shared" si="55"/>
        <v>0</v>
      </c>
      <c r="H741" s="216">
        <f t="shared" si="55"/>
        <v>2</v>
      </c>
      <c r="I741" s="216">
        <f t="shared" si="55"/>
        <v>13.622246</v>
      </c>
      <c r="J741" s="216">
        <f t="shared" si="55"/>
        <v>163</v>
      </c>
      <c r="K741" s="216">
        <f t="shared" si="55"/>
        <v>44.38958</v>
      </c>
      <c r="L741" s="216">
        <f t="shared" si="55"/>
        <v>163</v>
      </c>
      <c r="M741" s="216">
        <f t="shared" si="55"/>
        <v>44.38958</v>
      </c>
    </row>
    <row r="742" spans="1:13" ht="12.75" hidden="1">
      <c r="A742" s="201"/>
      <c r="B742" s="213">
        <v>38961</v>
      </c>
      <c r="C742" s="239"/>
      <c r="D742" s="216">
        <f aca="true" t="shared" si="56" ref="D742:M742">+D968+D1194</f>
        <v>0</v>
      </c>
      <c r="E742" s="216">
        <f t="shared" si="56"/>
        <v>0</v>
      </c>
      <c r="F742" s="216">
        <f t="shared" si="56"/>
        <v>0</v>
      </c>
      <c r="G742" s="216">
        <f t="shared" si="56"/>
        <v>0</v>
      </c>
      <c r="H742" s="216">
        <f t="shared" si="56"/>
        <v>2</v>
      </c>
      <c r="I742" s="216">
        <f t="shared" si="56"/>
        <v>13.622246</v>
      </c>
      <c r="J742" s="216">
        <f t="shared" si="56"/>
        <v>162</v>
      </c>
      <c r="K742" s="216">
        <f t="shared" si="56"/>
        <v>45.001228</v>
      </c>
      <c r="L742" s="216">
        <f t="shared" si="56"/>
        <v>162</v>
      </c>
      <c r="M742" s="216">
        <f t="shared" si="56"/>
        <v>45.001228</v>
      </c>
    </row>
    <row r="743" spans="1:13" ht="12.75" hidden="1">
      <c r="A743" s="201"/>
      <c r="B743" s="213">
        <v>38991</v>
      </c>
      <c r="C743" s="239"/>
      <c r="D743" s="216">
        <f aca="true" t="shared" si="57" ref="D743:M743">+D969+D1195</f>
        <v>0</v>
      </c>
      <c r="E743" s="216">
        <f t="shared" si="57"/>
        <v>0</v>
      </c>
      <c r="F743" s="216">
        <f t="shared" si="57"/>
        <v>0</v>
      </c>
      <c r="G743" s="216">
        <f t="shared" si="57"/>
        <v>0</v>
      </c>
      <c r="H743" s="216">
        <f t="shared" si="57"/>
        <v>2</v>
      </c>
      <c r="I743" s="216">
        <f t="shared" si="57"/>
        <v>13.622246</v>
      </c>
      <c r="J743" s="216">
        <f t="shared" si="57"/>
        <v>162</v>
      </c>
      <c r="K743" s="216">
        <f t="shared" si="57"/>
        <v>45.972475</v>
      </c>
      <c r="L743" s="216">
        <f t="shared" si="57"/>
        <v>162</v>
      </c>
      <c r="M743" s="216">
        <f t="shared" si="57"/>
        <v>45.972475</v>
      </c>
    </row>
    <row r="744" spans="1:13" ht="12.75" hidden="1">
      <c r="A744" s="201"/>
      <c r="B744" s="213">
        <v>39022</v>
      </c>
      <c r="C744" s="239"/>
      <c r="D744" s="216">
        <f aca="true" t="shared" si="58" ref="D744:M744">+D970+D1196</f>
        <v>0</v>
      </c>
      <c r="E744" s="216">
        <f t="shared" si="58"/>
        <v>0</v>
      </c>
      <c r="F744" s="216">
        <f t="shared" si="58"/>
        <v>0</v>
      </c>
      <c r="G744" s="216">
        <f t="shared" si="58"/>
        <v>0</v>
      </c>
      <c r="H744" s="216">
        <f t="shared" si="58"/>
        <v>2</v>
      </c>
      <c r="I744" s="216">
        <f t="shared" si="58"/>
        <v>13.622246</v>
      </c>
      <c r="J744" s="216">
        <f t="shared" si="58"/>
        <v>162</v>
      </c>
      <c r="K744" s="216">
        <f t="shared" si="58"/>
        <v>45.195419</v>
      </c>
      <c r="L744" s="216">
        <f t="shared" si="58"/>
        <v>162</v>
      </c>
      <c r="M744" s="216">
        <f t="shared" si="58"/>
        <v>45.195419</v>
      </c>
    </row>
    <row r="745" spans="1:13" ht="12.75" hidden="1">
      <c r="A745" s="201"/>
      <c r="B745" s="213">
        <v>39052</v>
      </c>
      <c r="C745" s="239"/>
      <c r="D745" s="216">
        <v>0</v>
      </c>
      <c r="E745" s="216">
        <f aca="true" t="shared" si="59" ref="E745:K745">+E971+E1197</f>
        <v>0</v>
      </c>
      <c r="F745" s="216">
        <f t="shared" si="59"/>
        <v>0</v>
      </c>
      <c r="G745" s="216">
        <f t="shared" si="59"/>
        <v>0</v>
      </c>
      <c r="H745" s="216">
        <f t="shared" si="59"/>
        <v>2</v>
      </c>
      <c r="I745" s="216">
        <f t="shared" si="59"/>
        <v>13.622246</v>
      </c>
      <c r="J745" s="216">
        <f t="shared" si="59"/>
        <v>162</v>
      </c>
      <c r="K745" s="216">
        <f t="shared" si="59"/>
        <v>45.380017</v>
      </c>
      <c r="L745" s="216">
        <f>+L971+L1197</f>
        <v>162</v>
      </c>
      <c r="M745" s="216">
        <f>+M971+M1197</f>
        <v>45.380017</v>
      </c>
    </row>
    <row r="746" spans="1:13" ht="12.75" hidden="1">
      <c r="A746" s="201"/>
      <c r="B746" s="213">
        <v>39083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13.622246</v>
      </c>
      <c r="J746" s="216">
        <v>161</v>
      </c>
      <c r="K746" s="216">
        <v>39.839177</v>
      </c>
      <c r="L746" s="216">
        <v>161</v>
      </c>
      <c r="M746" s="216">
        <v>39.839177</v>
      </c>
    </row>
    <row r="747" spans="1:13" ht="12.75" hidden="1">
      <c r="A747" s="201"/>
      <c r="B747" s="213">
        <v>39114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13.622246</v>
      </c>
      <c r="J747" s="216">
        <v>161</v>
      </c>
      <c r="K747" s="216">
        <v>40.625435</v>
      </c>
      <c r="L747" s="216">
        <v>161</v>
      </c>
      <c r="M747" s="216">
        <v>40.625435</v>
      </c>
    </row>
    <row r="748" spans="1:13" ht="12.75" hidden="1">
      <c r="A748" s="201"/>
      <c r="B748" s="213">
        <v>39142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13.622246</v>
      </c>
      <c r="J748" s="216">
        <v>159</v>
      </c>
      <c r="K748" s="216">
        <v>39.760914</v>
      </c>
      <c r="L748" s="216">
        <v>159</v>
      </c>
      <c r="M748" s="216">
        <v>39.760914</v>
      </c>
    </row>
    <row r="749" spans="1:13" ht="12.75" hidden="1">
      <c r="A749" s="201"/>
      <c r="B749" s="213">
        <v>39173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13.622246</v>
      </c>
      <c r="J749" s="216">
        <v>158</v>
      </c>
      <c r="K749" s="216">
        <v>43.102389</v>
      </c>
      <c r="L749" s="216">
        <v>158</v>
      </c>
      <c r="M749" s="216">
        <v>43.102389</v>
      </c>
    </row>
    <row r="750" spans="1:13" ht="12.75" hidden="1">
      <c r="A750" s="201"/>
      <c r="B750" s="213">
        <v>39203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13.622246</v>
      </c>
      <c r="J750" s="216">
        <v>158</v>
      </c>
      <c r="K750" s="216">
        <v>43.563649</v>
      </c>
      <c r="L750" s="216">
        <v>158</v>
      </c>
      <c r="M750" s="216">
        <v>43.563649</v>
      </c>
    </row>
    <row r="751" spans="1:13" ht="12.75" hidden="1">
      <c r="A751" s="201"/>
      <c r="B751" s="213">
        <v>39234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13.622246</v>
      </c>
      <c r="J751" s="216">
        <v>158</v>
      </c>
      <c r="K751" s="216">
        <v>43.225602</v>
      </c>
      <c r="L751" s="216">
        <v>158</v>
      </c>
      <c r="M751" s="216">
        <v>43.225602</v>
      </c>
    </row>
    <row r="752" spans="1:13" ht="12.75" hidden="1">
      <c r="A752" s="201"/>
      <c r="B752" s="213">
        <v>39264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14.260085</v>
      </c>
      <c r="J752" s="216">
        <v>157</v>
      </c>
      <c r="K752" s="216">
        <v>43.667378</v>
      </c>
      <c r="L752" s="216">
        <v>157</v>
      </c>
      <c r="M752" s="216">
        <v>43.667378</v>
      </c>
    </row>
    <row r="753" spans="1:13" ht="12.75" hidden="1">
      <c r="A753" s="201"/>
      <c r="B753" s="213">
        <v>39295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14.260467</v>
      </c>
      <c r="J753" s="216">
        <v>156</v>
      </c>
      <c r="K753" s="216">
        <v>44.464745</v>
      </c>
      <c r="L753" s="216">
        <v>156</v>
      </c>
      <c r="M753" s="216">
        <v>44.464745</v>
      </c>
    </row>
    <row r="754" spans="1:13" ht="12.75" hidden="1">
      <c r="A754" s="201"/>
      <c r="B754" s="213">
        <v>39326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14.260467</v>
      </c>
      <c r="J754" s="216">
        <v>156</v>
      </c>
      <c r="K754" s="216">
        <v>44.197134</v>
      </c>
      <c r="L754" s="216">
        <v>156</v>
      </c>
      <c r="M754" s="216">
        <v>44.197134</v>
      </c>
    </row>
    <row r="755" spans="1:13" ht="12.75" hidden="1">
      <c r="A755" s="201"/>
      <c r="B755" s="213">
        <v>39356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14.260467</v>
      </c>
      <c r="J755" s="216">
        <v>156</v>
      </c>
      <c r="K755" s="216">
        <v>44.622295</v>
      </c>
      <c r="L755" s="216">
        <v>156</v>
      </c>
      <c r="M755" s="216">
        <v>44.622295</v>
      </c>
    </row>
    <row r="756" spans="1:13" ht="12.75" hidden="1">
      <c r="A756" s="201"/>
      <c r="B756" s="213">
        <v>39387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14.260467</v>
      </c>
      <c r="J756" s="216">
        <v>155</v>
      </c>
      <c r="K756" s="216">
        <v>40.402045</v>
      </c>
      <c r="L756" s="216">
        <v>155</v>
      </c>
      <c r="M756" s="216">
        <v>40.402045</v>
      </c>
    </row>
    <row r="757" spans="1:13" ht="12.75" hidden="1">
      <c r="A757" s="201"/>
      <c r="B757" s="213">
        <v>39417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14.260467</v>
      </c>
      <c r="J757" s="216">
        <v>155</v>
      </c>
      <c r="K757" s="216">
        <v>40.913201</v>
      </c>
      <c r="L757" s="216">
        <v>155</v>
      </c>
      <c r="M757" s="216">
        <v>40.913201</v>
      </c>
    </row>
    <row r="758" spans="1:13" ht="12.75">
      <c r="A758" s="201"/>
      <c r="B758" s="213">
        <v>39448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14.260467</v>
      </c>
      <c r="J758" s="216">
        <v>155</v>
      </c>
      <c r="K758" s="216">
        <v>40.717387</v>
      </c>
      <c r="L758" s="216"/>
      <c r="M758" s="216"/>
    </row>
    <row r="759" spans="1:13" ht="12.75">
      <c r="A759" s="201"/>
      <c r="B759" s="213">
        <v>39479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14.260467</v>
      </c>
      <c r="J759" s="216">
        <v>155</v>
      </c>
      <c r="K759" s="216">
        <v>41.338191</v>
      </c>
      <c r="L759" s="216"/>
      <c r="M759" s="216"/>
    </row>
    <row r="760" spans="1:13" ht="12.75">
      <c r="A760" s="201"/>
      <c r="B760" s="213">
        <v>39508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14.260467</v>
      </c>
      <c r="J760" s="216">
        <v>155</v>
      </c>
      <c r="K760" s="216">
        <v>42.862983</v>
      </c>
      <c r="L760" s="216"/>
      <c r="M760" s="216"/>
    </row>
    <row r="761" spans="1:13" ht="12.75">
      <c r="A761" s="201"/>
      <c r="B761" s="213">
        <v>39539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14.260467</v>
      </c>
      <c r="J761" s="216">
        <v>154</v>
      </c>
      <c r="K761" s="216">
        <v>46.559388</v>
      </c>
      <c r="L761" s="216"/>
      <c r="M761" s="216"/>
    </row>
    <row r="762" spans="1:13" ht="12.75">
      <c r="A762" s="201"/>
      <c r="B762" s="213">
        <v>39569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14.260467</v>
      </c>
      <c r="J762" s="216">
        <v>154</v>
      </c>
      <c r="K762" s="216">
        <v>48.286402</v>
      </c>
      <c r="L762" s="216"/>
      <c r="M762" s="216"/>
    </row>
    <row r="763" spans="1:13" ht="12.75">
      <c r="A763" s="201"/>
      <c r="B763" s="213">
        <v>39600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14.260467</v>
      </c>
      <c r="J763" s="216">
        <v>154</v>
      </c>
      <c r="K763" s="216">
        <v>48.829297</v>
      </c>
      <c r="L763" s="216"/>
      <c r="M763" s="216"/>
    </row>
    <row r="764" spans="1:13" ht="12.75">
      <c r="A764" s="201"/>
      <c r="B764" s="213">
        <v>39630</v>
      </c>
      <c r="C764" s="216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15.769544</v>
      </c>
      <c r="J764" s="216">
        <v>152</v>
      </c>
      <c r="K764" s="216">
        <v>49.431736</v>
      </c>
      <c r="L764" s="216"/>
      <c r="M764" s="216"/>
    </row>
    <row r="765" spans="1:13" ht="12.75">
      <c r="A765" s="201"/>
      <c r="B765" s="213">
        <v>39661</v>
      </c>
      <c r="C765" s="216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15.770425</v>
      </c>
      <c r="J765" s="216">
        <v>152</v>
      </c>
      <c r="K765" s="216">
        <v>48.590583</v>
      </c>
      <c r="L765" s="216"/>
      <c r="M765" s="216"/>
    </row>
    <row r="766" spans="1:13" ht="12.75">
      <c r="A766" s="201"/>
      <c r="B766" s="213">
        <v>39692</v>
      </c>
      <c r="C766" s="216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15.770425</v>
      </c>
      <c r="J766" s="216">
        <v>152</v>
      </c>
      <c r="K766" s="216">
        <v>49.190953</v>
      </c>
      <c r="L766" s="216"/>
      <c r="M766" s="216"/>
    </row>
    <row r="767" spans="1:13" ht="12.75">
      <c r="A767" s="201"/>
      <c r="B767" s="213">
        <v>39722</v>
      </c>
      <c r="C767" s="216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15.770425</v>
      </c>
      <c r="J767" s="216">
        <v>152</v>
      </c>
      <c r="K767" s="216">
        <v>50.58423</v>
      </c>
      <c r="L767" s="216"/>
      <c r="M767" s="216"/>
    </row>
    <row r="768" spans="1:13" ht="12.75">
      <c r="A768" s="201"/>
      <c r="B768" s="213">
        <v>39753</v>
      </c>
      <c r="C768" s="216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15.770425</v>
      </c>
      <c r="J768" s="216">
        <v>152</v>
      </c>
      <c r="K768" s="216">
        <v>49.47676</v>
      </c>
      <c r="L768" s="216"/>
      <c r="M768" s="216"/>
    </row>
    <row r="769" spans="1:13" ht="12.75">
      <c r="A769" s="201"/>
      <c r="B769" s="213">
        <v>39783</v>
      </c>
      <c r="C769" s="216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15.761584</v>
      </c>
      <c r="J769" s="216">
        <v>151</v>
      </c>
      <c r="K769" s="216">
        <v>49.945907</v>
      </c>
      <c r="L769" s="216"/>
      <c r="M769" s="216"/>
    </row>
    <row r="770" spans="1:13" ht="12.75">
      <c r="A770" s="201"/>
      <c r="B770" s="213">
        <v>39814</v>
      </c>
      <c r="C770" s="216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15.770425</v>
      </c>
      <c r="J770" s="216">
        <v>151</v>
      </c>
      <c r="K770" s="216">
        <v>50.582406</v>
      </c>
      <c r="L770" s="216"/>
      <c r="M770" s="216"/>
    </row>
    <row r="771" spans="1:13" ht="12.75">
      <c r="A771" s="201"/>
      <c r="B771" s="213">
        <v>39845</v>
      </c>
      <c r="C771" s="216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15.770425</v>
      </c>
      <c r="J771" s="216">
        <v>151</v>
      </c>
      <c r="K771" s="216">
        <v>50.120605</v>
      </c>
      <c r="L771" s="216"/>
      <c r="M771" s="216"/>
    </row>
    <row r="772" spans="1:13" ht="12.75">
      <c r="A772" s="201"/>
      <c r="B772" s="213">
        <v>39873</v>
      </c>
      <c r="C772" s="216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15.770425</v>
      </c>
      <c r="J772" s="216">
        <v>149</v>
      </c>
      <c r="K772" s="216">
        <v>50.576047</v>
      </c>
      <c r="L772" s="216"/>
      <c r="M772" s="216"/>
    </row>
    <row r="773" spans="1:13" ht="12.75">
      <c r="A773" s="201"/>
      <c r="B773" s="213">
        <v>39904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15.770425</v>
      </c>
      <c r="J773" s="216">
        <v>149</v>
      </c>
      <c r="K773" s="216">
        <v>73.420174</v>
      </c>
      <c r="L773" s="216"/>
      <c r="M773" s="216"/>
    </row>
    <row r="774" spans="1:13" ht="12.75">
      <c r="A774" s="201"/>
      <c r="B774" s="213">
        <v>39934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15.770425</v>
      </c>
      <c r="J774" s="216">
        <v>149</v>
      </c>
      <c r="K774" s="216">
        <v>77.170019</v>
      </c>
      <c r="L774" s="216"/>
      <c r="M774" s="216"/>
    </row>
    <row r="775" spans="1:13" ht="12.75">
      <c r="A775" s="201"/>
      <c r="B775" s="213">
        <v>39965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15.770425</v>
      </c>
      <c r="J775" s="216">
        <v>149</v>
      </c>
      <c r="K775" s="216">
        <v>55.032876</v>
      </c>
      <c r="L775" s="216"/>
      <c r="M775" s="216"/>
    </row>
    <row r="776" spans="1:13" ht="12.75">
      <c r="A776" s="201"/>
      <c r="B776" s="213">
        <v>39995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16.308069</v>
      </c>
      <c r="J776" s="216">
        <v>148</v>
      </c>
      <c r="K776" s="216">
        <v>55.66434</v>
      </c>
      <c r="L776" s="216"/>
      <c r="M776" s="216"/>
    </row>
    <row r="777" spans="1:13" ht="12.75">
      <c r="A777" s="201"/>
      <c r="B777" s="213">
        <v>40026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16.308257</v>
      </c>
      <c r="J777" s="216">
        <v>146</v>
      </c>
      <c r="K777" s="216">
        <v>56.243701</v>
      </c>
      <c r="L777" s="216"/>
      <c r="M777" s="216"/>
    </row>
    <row r="778" spans="1:13" ht="12.75">
      <c r="A778" s="201"/>
      <c r="B778" s="213">
        <v>40057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16.308257</v>
      </c>
      <c r="J778" s="216">
        <v>146</v>
      </c>
      <c r="K778" s="216">
        <v>56.790676</v>
      </c>
      <c r="L778" s="216"/>
      <c r="M778" s="216"/>
    </row>
    <row r="779" spans="1:13" ht="12.75">
      <c r="A779" s="201"/>
      <c r="B779" s="213">
        <v>40087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16.308257</v>
      </c>
      <c r="J779" s="216">
        <v>145</v>
      </c>
      <c r="K779" s="216">
        <v>57.082894</v>
      </c>
      <c r="L779" s="216"/>
      <c r="M779" s="216"/>
    </row>
    <row r="780" spans="1:13" ht="12.75">
      <c r="A780" s="201"/>
      <c r="B780" s="213">
        <v>40118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16.308257</v>
      </c>
      <c r="J780" s="216">
        <v>145</v>
      </c>
      <c r="K780" s="216">
        <v>60.357684</v>
      </c>
      <c r="L780" s="216"/>
      <c r="M780" s="216"/>
    </row>
    <row r="781" spans="1:13" ht="12.75">
      <c r="A781" s="201"/>
      <c r="B781" s="213">
        <v>40148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16.308257</v>
      </c>
      <c r="J781" s="216">
        <v>145</v>
      </c>
      <c r="K781" s="216">
        <v>58.228108</v>
      </c>
      <c r="L781" s="216"/>
      <c r="M781" s="216"/>
    </row>
    <row r="782" spans="1:13" ht="12.75">
      <c r="A782" s="201"/>
      <c r="B782" s="213">
        <v>40179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16.308257</v>
      </c>
      <c r="J782" s="216">
        <v>145</v>
      </c>
      <c r="K782" s="216">
        <v>58.840232</v>
      </c>
      <c r="L782" s="216"/>
      <c r="M782" s="216"/>
    </row>
    <row r="783" spans="1:13" ht="12.75">
      <c r="A783" s="201"/>
      <c r="B783" s="213">
        <v>40210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16.308257</v>
      </c>
      <c r="J783" s="216">
        <v>144</v>
      </c>
      <c r="K783" s="216">
        <v>59.269149</v>
      </c>
      <c r="L783" s="216"/>
      <c r="M783" s="216"/>
    </row>
    <row r="784" spans="1:13" ht="12.75">
      <c r="A784" s="201"/>
      <c r="B784" s="213">
        <v>40238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16.308257</v>
      </c>
      <c r="J784" s="216">
        <v>144</v>
      </c>
      <c r="K784" s="216">
        <v>54.226042</v>
      </c>
      <c r="L784" s="216"/>
      <c r="M784" s="216"/>
    </row>
    <row r="785" spans="1:13" ht="12.75">
      <c r="A785" s="201"/>
      <c r="B785" s="213">
        <v>40269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16.308257</v>
      </c>
      <c r="J785" s="216">
        <v>144</v>
      </c>
      <c r="K785" s="216">
        <v>57.818366</v>
      </c>
      <c r="L785" s="216"/>
      <c r="M785" s="216"/>
    </row>
    <row r="786" spans="1:13" ht="12.75">
      <c r="A786" s="201"/>
      <c r="B786" s="213">
        <v>40299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16.308257</v>
      </c>
      <c r="J786" s="216">
        <v>144</v>
      </c>
      <c r="K786" s="216">
        <v>58.794556</v>
      </c>
      <c r="L786" s="216"/>
      <c r="M786" s="216"/>
    </row>
    <row r="787" spans="1:13" ht="12.75">
      <c r="A787" s="201"/>
      <c r="B787" s="213">
        <v>40330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16.37611</v>
      </c>
      <c r="J787" s="216">
        <v>144</v>
      </c>
      <c r="K787" s="216">
        <v>59.248863</v>
      </c>
      <c r="L787" s="216"/>
      <c r="M787" s="216"/>
    </row>
    <row r="788" spans="1:13" ht="12.75">
      <c r="A788" s="201"/>
      <c r="B788" s="213">
        <v>40360</v>
      </c>
      <c r="C788" s="239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16.601507</v>
      </c>
      <c r="J788" s="216">
        <v>144</v>
      </c>
      <c r="K788" s="216">
        <v>58.064527</v>
      </c>
      <c r="L788" s="216"/>
      <c r="M788" s="216"/>
    </row>
    <row r="789" spans="1:13" ht="12.75">
      <c r="A789" s="201"/>
      <c r="B789" s="213">
        <v>40391</v>
      </c>
      <c r="C789" s="239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16.60167</v>
      </c>
      <c r="J789" s="216">
        <v>144</v>
      </c>
      <c r="K789" s="216">
        <v>58.591094</v>
      </c>
      <c r="L789" s="216"/>
      <c r="M789" s="216"/>
    </row>
    <row r="790" spans="1:13" ht="12.75">
      <c r="A790" s="201"/>
      <c r="B790" s="213">
        <v>40422</v>
      </c>
      <c r="C790" s="239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16.60167</v>
      </c>
      <c r="J790" s="216">
        <v>144</v>
      </c>
      <c r="K790" s="216">
        <v>58.967867</v>
      </c>
      <c r="L790" s="216"/>
      <c r="M790" s="216"/>
    </row>
    <row r="791" spans="1:13" ht="12.75">
      <c r="A791" s="201"/>
      <c r="B791" s="213">
        <v>40452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16.60167</v>
      </c>
      <c r="J791" s="216">
        <v>144</v>
      </c>
      <c r="K791" s="216">
        <v>60.058902</v>
      </c>
      <c r="L791" s="216"/>
      <c r="M791" s="216"/>
    </row>
    <row r="792" spans="1:13" ht="12.75">
      <c r="A792" s="201"/>
      <c r="B792" s="213">
        <v>40483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16.60167</v>
      </c>
      <c r="J792" s="216">
        <v>144</v>
      </c>
      <c r="K792" s="216">
        <v>58.094671</v>
      </c>
      <c r="L792" s="216"/>
      <c r="M792" s="216"/>
    </row>
    <row r="793" spans="1:13" ht="12.75">
      <c r="A793" s="201"/>
      <c r="B793" s="213">
        <v>40513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16.60167</v>
      </c>
      <c r="J793" s="216">
        <v>144</v>
      </c>
      <c r="K793" s="216">
        <v>58.598158</v>
      </c>
      <c r="L793" s="216"/>
      <c r="M793" s="216"/>
    </row>
    <row r="794" spans="1:13" ht="12.75">
      <c r="A794" s="201"/>
      <c r="B794" s="213">
        <v>40544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16.60167</v>
      </c>
      <c r="J794" s="216">
        <v>144</v>
      </c>
      <c r="K794" s="216">
        <v>59.118197</v>
      </c>
      <c r="L794" s="216"/>
      <c r="M794" s="216"/>
    </row>
    <row r="795" spans="1:13" ht="12.75">
      <c r="A795" s="201"/>
      <c r="B795" s="213">
        <v>40575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16.60167</v>
      </c>
      <c r="J795" s="216">
        <v>143</v>
      </c>
      <c r="K795" s="216">
        <v>59.638242</v>
      </c>
      <c r="L795" s="216"/>
      <c r="M795" s="216"/>
    </row>
    <row r="796" spans="1:13" ht="12.75">
      <c r="A796" s="201"/>
      <c r="B796" s="213">
        <v>40603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16.60167</v>
      </c>
      <c r="J796" s="216">
        <v>143</v>
      </c>
      <c r="K796" s="216">
        <v>60.913424</v>
      </c>
      <c r="L796" s="216"/>
      <c r="M796" s="216"/>
    </row>
    <row r="797" spans="1:13" ht="12.75">
      <c r="A797" s="201"/>
      <c r="B797" s="213">
        <v>40634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16.60167</v>
      </c>
      <c r="J797" s="216">
        <v>143</v>
      </c>
      <c r="K797" s="216">
        <v>65.198714</v>
      </c>
      <c r="L797" s="216"/>
      <c r="M797" s="216"/>
    </row>
    <row r="798" spans="1:13" ht="12.75">
      <c r="A798" s="201"/>
      <c r="B798" s="213">
        <v>40664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16.60167</v>
      </c>
      <c r="J798" s="216">
        <v>144</v>
      </c>
      <c r="K798" s="216">
        <v>66.98183</v>
      </c>
      <c r="L798" s="216"/>
      <c r="M798" s="216"/>
    </row>
    <row r="799" spans="1:13" ht="12.75">
      <c r="A799" s="201"/>
      <c r="B799" s="213">
        <v>40695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16.60167</v>
      </c>
      <c r="J799" s="216">
        <v>144</v>
      </c>
      <c r="K799" s="216">
        <v>67.640368</v>
      </c>
      <c r="L799" s="216"/>
      <c r="M799" s="216"/>
    </row>
    <row r="800" spans="2:15" ht="12.75">
      <c r="B800" s="213">
        <v>40725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17.226704</v>
      </c>
      <c r="J800" s="216">
        <v>144</v>
      </c>
      <c r="K800" s="216">
        <v>67.953882</v>
      </c>
      <c r="L800" s="216"/>
      <c r="M800" s="216"/>
      <c r="N800" s="9"/>
      <c r="O800" s="201"/>
    </row>
    <row r="801" spans="2:15" ht="12.75">
      <c r="B801" s="213">
        <v>40756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17.227063</v>
      </c>
      <c r="J801" s="216">
        <v>144</v>
      </c>
      <c r="K801" s="216">
        <v>68.428208</v>
      </c>
      <c r="L801" s="216"/>
      <c r="M801" s="216"/>
      <c r="N801" s="9"/>
      <c r="O801" s="201"/>
    </row>
    <row r="802" spans="2:15" ht="12.75">
      <c r="B802" s="213">
        <v>40787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17.227063</v>
      </c>
      <c r="J802" s="216">
        <v>144</v>
      </c>
      <c r="K802" s="216">
        <v>69.102584</v>
      </c>
      <c r="L802" s="216"/>
      <c r="M802" s="216"/>
      <c r="N802" s="9"/>
      <c r="O802" s="201"/>
    </row>
    <row r="803" spans="2:15" ht="12.75">
      <c r="B803" s="213">
        <v>40818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17.227063</v>
      </c>
      <c r="J803" s="216">
        <v>144</v>
      </c>
      <c r="K803" s="216">
        <v>69.777168</v>
      </c>
      <c r="L803" s="216"/>
      <c r="M803" s="216"/>
      <c r="N803" s="9"/>
      <c r="O803" s="201"/>
    </row>
    <row r="804" spans="2:15" ht="12.75">
      <c r="B804" s="213">
        <v>40850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17.227063</v>
      </c>
      <c r="J804" s="216">
        <v>144</v>
      </c>
      <c r="K804" s="216">
        <v>70.706607</v>
      </c>
      <c r="L804" s="216"/>
      <c r="M804" s="216"/>
      <c r="N804" s="9"/>
      <c r="O804" s="201"/>
    </row>
    <row r="805" spans="2:15" ht="12.75">
      <c r="B805" s="213">
        <v>40881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17.227063</v>
      </c>
      <c r="J805" s="216">
        <v>144</v>
      </c>
      <c r="K805" s="216">
        <v>71.308446</v>
      </c>
      <c r="L805" s="216"/>
      <c r="M805" s="216"/>
      <c r="N805" s="9"/>
      <c r="O805" s="201"/>
    </row>
    <row r="806" spans="2:15" ht="12.75">
      <c r="B806" s="213">
        <v>40909</v>
      </c>
      <c r="C806" s="239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17.227063</v>
      </c>
      <c r="J806" s="216">
        <v>144</v>
      </c>
      <c r="K806" s="216">
        <v>70.62863</v>
      </c>
      <c r="L806" s="216"/>
      <c r="M806" s="216"/>
      <c r="N806" s="9"/>
      <c r="O806" s="201"/>
    </row>
    <row r="807" spans="2:15" ht="12.75">
      <c r="B807" s="213">
        <v>40940</v>
      </c>
      <c r="C807" s="239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17.227063</v>
      </c>
      <c r="J807" s="216">
        <v>143</v>
      </c>
      <c r="K807" s="216">
        <v>71.299192</v>
      </c>
      <c r="L807" s="216"/>
      <c r="M807" s="216"/>
      <c r="N807" s="9"/>
      <c r="O807" s="201"/>
    </row>
    <row r="808" spans="2:15" ht="12.75">
      <c r="B808" s="213">
        <v>40969</v>
      </c>
      <c r="C808" s="239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17.227063</v>
      </c>
      <c r="J808" s="216">
        <v>143</v>
      </c>
      <c r="K808" s="216">
        <v>73.063838</v>
      </c>
      <c r="L808" s="216"/>
      <c r="M808" s="216"/>
      <c r="N808" s="9"/>
      <c r="O808" s="201"/>
    </row>
    <row r="809" spans="2:15" ht="12.75">
      <c r="B809" s="213">
        <v>41000</v>
      </c>
      <c r="C809" s="239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17.227063</v>
      </c>
      <c r="J809" s="216">
        <v>143</v>
      </c>
      <c r="K809" s="216">
        <v>78.514754</v>
      </c>
      <c r="L809" s="216"/>
      <c r="M809" s="216"/>
      <c r="N809" s="9"/>
      <c r="O809" s="201"/>
    </row>
    <row r="810" spans="2:15" ht="12.75">
      <c r="B810" s="213">
        <v>41030</v>
      </c>
      <c r="C810" s="239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17.227063</v>
      </c>
      <c r="J810" s="216">
        <v>143</v>
      </c>
      <c r="K810" s="216">
        <v>80.477185</v>
      </c>
      <c r="L810" s="216"/>
      <c r="M810" s="216"/>
      <c r="N810" s="9"/>
      <c r="O810" s="201"/>
    </row>
    <row r="811" spans="2:15" ht="12.75">
      <c r="B811" s="213">
        <v>41061</v>
      </c>
      <c r="C811" s="239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17.227063</v>
      </c>
      <c r="J811" s="216">
        <v>143</v>
      </c>
      <c r="K811" s="216">
        <v>81.147018</v>
      </c>
      <c r="L811" s="216"/>
      <c r="M811" s="216"/>
      <c r="N811" s="9"/>
      <c r="O811" s="201"/>
    </row>
    <row r="812" spans="2:15" ht="12.75">
      <c r="B812" s="213">
        <v>41091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17.897576</v>
      </c>
      <c r="J812" s="216">
        <v>143</v>
      </c>
      <c r="K812" s="216">
        <v>81.654049</v>
      </c>
      <c r="L812" s="216"/>
      <c r="M812" s="216"/>
      <c r="N812" s="9"/>
      <c r="O812" s="201"/>
    </row>
    <row r="813" spans="2:15" ht="12.75">
      <c r="B813" s="213">
        <v>41122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17.897901</v>
      </c>
      <c r="J813" s="216">
        <v>143</v>
      </c>
      <c r="K813" s="216">
        <v>82.240217</v>
      </c>
      <c r="L813" s="216"/>
      <c r="M813" s="216"/>
      <c r="N813" s="9"/>
      <c r="O813" s="201"/>
    </row>
    <row r="814" spans="2:15" ht="12.75">
      <c r="B814" s="213">
        <v>41153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17.897901</v>
      </c>
      <c r="J814" s="216">
        <v>143</v>
      </c>
      <c r="K814" s="216">
        <v>82.727531</v>
      </c>
      <c r="L814" s="216"/>
      <c r="M814" s="216"/>
      <c r="N814" s="9"/>
      <c r="O814" s="201"/>
    </row>
    <row r="815" spans="2:15" ht="12.75">
      <c r="B815" s="213">
        <v>41183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18</v>
      </c>
      <c r="J815" s="216">
        <v>144</v>
      </c>
      <c r="K815" s="216">
        <v>83</v>
      </c>
      <c r="L815" s="216"/>
      <c r="M815" s="216"/>
      <c r="N815" s="9"/>
      <c r="O815" s="201"/>
    </row>
    <row r="816" spans="2:15" ht="12.75">
      <c r="B816" s="213">
        <v>41214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18</v>
      </c>
      <c r="J816" s="216">
        <v>170</v>
      </c>
      <c r="K816" s="216">
        <v>84</v>
      </c>
      <c r="L816" s="216"/>
      <c r="M816" s="216"/>
      <c r="N816" s="9"/>
      <c r="O816" s="201"/>
    </row>
    <row r="817" spans="2:15" ht="12.75">
      <c r="B817" s="213">
        <v>41244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18</v>
      </c>
      <c r="J817" s="216">
        <v>170</v>
      </c>
      <c r="K817" s="216">
        <v>85</v>
      </c>
      <c r="L817" s="216"/>
      <c r="M817" s="216"/>
      <c r="N817" s="9"/>
      <c r="O817" s="201"/>
    </row>
    <row r="818" spans="2:15" ht="12.75">
      <c r="B818" s="213">
        <v>41275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17.897901</v>
      </c>
      <c r="J818" s="216">
        <v>170</v>
      </c>
      <c r="K818" s="216">
        <v>85.815384</v>
      </c>
      <c r="L818" s="216"/>
      <c r="M818" s="216"/>
      <c r="N818" s="9"/>
      <c r="O818" s="201"/>
    </row>
    <row r="819" spans="2:15" ht="12.75">
      <c r="B819" s="213">
        <v>41306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17.897901</v>
      </c>
      <c r="J819" s="216">
        <v>170</v>
      </c>
      <c r="K819" s="216">
        <v>86.345424</v>
      </c>
      <c r="L819" s="216"/>
      <c r="M819" s="216"/>
      <c r="N819" s="9"/>
      <c r="O819" s="201"/>
    </row>
    <row r="820" spans="2:15" ht="12.75">
      <c r="B820" s="213">
        <v>41334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17.897901</v>
      </c>
      <c r="J820" s="216">
        <v>170</v>
      </c>
      <c r="K820" s="216">
        <v>87.461969</v>
      </c>
      <c r="L820" s="216"/>
      <c r="M820" s="216"/>
      <c r="N820" s="9"/>
      <c r="O820" s="201"/>
    </row>
    <row r="821" spans="2:15" ht="12.75">
      <c r="B821" s="213">
        <v>41365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17.8979</v>
      </c>
      <c r="J821" s="216">
        <v>170</v>
      </c>
      <c r="K821" s="216">
        <v>87.3829</v>
      </c>
      <c r="L821" s="216"/>
      <c r="M821" s="216"/>
      <c r="N821" s="9"/>
      <c r="O821" s="201"/>
    </row>
    <row r="822" spans="2:15" ht="12.75">
      <c r="B822" s="213">
        <v>41395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17.8979</v>
      </c>
      <c r="J822" s="216">
        <v>170</v>
      </c>
      <c r="K822" s="216">
        <v>89.054</v>
      </c>
      <c r="L822" s="216"/>
      <c r="M822" s="216"/>
      <c r="N822" s="9"/>
      <c r="O822" s="201"/>
    </row>
    <row r="823" spans="2:15" ht="12.75">
      <c r="B823" s="213">
        <v>41426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17.8979</v>
      </c>
      <c r="J823" s="216">
        <v>170</v>
      </c>
      <c r="K823" s="216">
        <v>89.7673</v>
      </c>
      <c r="L823" s="216"/>
      <c r="M823" s="216"/>
      <c r="N823" s="9"/>
      <c r="O823" s="201"/>
    </row>
    <row r="824" spans="2:15" ht="12.75">
      <c r="B824" s="213">
        <v>41456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18.1676</v>
      </c>
      <c r="J824" s="216">
        <v>170</v>
      </c>
      <c r="K824" s="216">
        <v>90.4508</v>
      </c>
      <c r="L824" s="216"/>
      <c r="M824" s="216"/>
      <c r="N824" s="9"/>
      <c r="O824" s="201"/>
    </row>
    <row r="825" spans="2:15" ht="12.75">
      <c r="B825" s="213">
        <v>41487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18.1678</v>
      </c>
      <c r="J825" s="216">
        <v>170</v>
      </c>
      <c r="K825" s="216">
        <v>90.973</v>
      </c>
      <c r="L825" s="216"/>
      <c r="M825" s="216"/>
      <c r="N825" s="9"/>
      <c r="O825" s="201"/>
    </row>
    <row r="826" spans="2:15" ht="12.75">
      <c r="B826" s="213">
        <v>41518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18.1678</v>
      </c>
      <c r="J826" s="216">
        <v>170</v>
      </c>
      <c r="K826" s="216">
        <v>91.7705</v>
      </c>
      <c r="L826" s="216"/>
      <c r="M826" s="216"/>
      <c r="N826" s="9"/>
      <c r="O826" s="201"/>
    </row>
    <row r="827" spans="2:15" ht="12.75">
      <c r="B827" s="213">
        <v>41548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18.1678</v>
      </c>
      <c r="J827" s="216">
        <v>170</v>
      </c>
      <c r="K827" s="216">
        <v>90.1506</v>
      </c>
      <c r="L827" s="216"/>
      <c r="M827" s="216"/>
      <c r="N827" s="9"/>
      <c r="O827" s="201"/>
    </row>
    <row r="828" spans="2:15" ht="12.75">
      <c r="B828" s="213">
        <v>41579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18.1678</v>
      </c>
      <c r="J828" s="216">
        <v>170</v>
      </c>
      <c r="K828" s="216">
        <v>89.6427</v>
      </c>
      <c r="L828" s="216"/>
      <c r="M828" s="216"/>
      <c r="N828" s="9"/>
      <c r="O828" s="201"/>
    </row>
    <row r="829" spans="2:15" ht="12.75">
      <c r="B829" s="213">
        <v>41609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18.1678</v>
      </c>
      <c r="J829" s="216">
        <v>169</v>
      </c>
      <c r="K829" s="216">
        <v>90.1349</v>
      </c>
      <c r="L829" s="216"/>
      <c r="M829" s="216"/>
      <c r="N829" s="9"/>
      <c r="O829" s="201"/>
    </row>
    <row r="830" spans="2:15" ht="12.75">
      <c r="B830" s="213">
        <v>41640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18.1678</v>
      </c>
      <c r="J830" s="216">
        <v>169</v>
      </c>
      <c r="K830" s="216">
        <v>90.6149</v>
      </c>
      <c r="L830" s="216"/>
      <c r="M830" s="216"/>
      <c r="N830" s="9"/>
      <c r="O830" s="201"/>
    </row>
    <row r="831" spans="2:15" ht="12.75">
      <c r="B831" s="213">
        <v>41671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18.1678</v>
      </c>
      <c r="J831" s="216">
        <v>169</v>
      </c>
      <c r="K831" s="216">
        <v>91.195</v>
      </c>
      <c r="L831" s="216"/>
      <c r="M831" s="216"/>
      <c r="N831" s="9"/>
      <c r="O831" s="201"/>
    </row>
    <row r="832" spans="2:15" ht="12.75">
      <c r="B832" s="213">
        <v>41699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18.1678</v>
      </c>
      <c r="J832" s="216">
        <v>169</v>
      </c>
      <c r="K832" s="216">
        <v>92.41</v>
      </c>
      <c r="L832" s="216"/>
      <c r="M832" s="216"/>
      <c r="N832" s="9"/>
      <c r="O832" s="201"/>
    </row>
    <row r="833" spans="2:15" ht="12.75">
      <c r="B833" s="213">
        <v>41730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18.1678</v>
      </c>
      <c r="J833" s="216">
        <v>169</v>
      </c>
      <c r="K833" s="216">
        <v>97.6255</v>
      </c>
      <c r="L833" s="216"/>
      <c r="M833" s="216"/>
      <c r="N833" s="9"/>
      <c r="O833" s="201"/>
    </row>
    <row r="834" spans="2:15" ht="12.75">
      <c r="B834" s="213">
        <v>41760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18.1678</v>
      </c>
      <c r="J834" s="216">
        <v>169</v>
      </c>
      <c r="K834" s="216">
        <v>100.5363</v>
      </c>
      <c r="L834" s="216"/>
      <c r="M834" s="216"/>
      <c r="N834" s="9"/>
      <c r="O834" s="201"/>
    </row>
    <row r="835" spans="2:15" ht="12.75">
      <c r="B835" s="213">
        <v>41791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18.1678</v>
      </c>
      <c r="J835" s="216">
        <v>169</v>
      </c>
      <c r="K835" s="216">
        <v>101.5178</v>
      </c>
      <c r="L835" s="216"/>
      <c r="M835" s="216"/>
      <c r="N835" s="9"/>
      <c r="O835" s="201"/>
    </row>
    <row r="836" spans="2:15" ht="12.75">
      <c r="B836" s="213">
        <v>41821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19.1949</v>
      </c>
      <c r="J836" s="216">
        <v>169</v>
      </c>
      <c r="K836" s="216">
        <v>102.0238</v>
      </c>
      <c r="L836" s="216"/>
      <c r="M836" s="216"/>
      <c r="N836" s="9"/>
      <c r="O836" s="201"/>
    </row>
    <row r="837" spans="2:15" ht="12.75">
      <c r="B837" s="213">
        <v>41852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19.1954</v>
      </c>
      <c r="J837" s="216">
        <v>169</v>
      </c>
      <c r="K837" s="216">
        <v>102.5039</v>
      </c>
      <c r="L837" s="216"/>
      <c r="M837" s="216"/>
      <c r="N837" s="9"/>
      <c r="O837" s="201"/>
    </row>
    <row r="838" spans="2:15" ht="12.75">
      <c r="B838" s="213">
        <v>41883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19.1954</v>
      </c>
      <c r="J838" s="216">
        <v>169</v>
      </c>
      <c r="K838" s="216">
        <v>103.1273</v>
      </c>
      <c r="L838" s="216"/>
      <c r="M838" s="216"/>
      <c r="N838" s="9"/>
      <c r="O838" s="201"/>
    </row>
    <row r="839" spans="2:15" ht="12.75">
      <c r="B839" s="213">
        <v>41913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19.1954</v>
      </c>
      <c r="J839" s="216">
        <v>169</v>
      </c>
      <c r="K839" s="216">
        <v>103.9948</v>
      </c>
      <c r="L839" s="216"/>
      <c r="M839" s="216"/>
      <c r="N839" s="9"/>
      <c r="O839" s="201"/>
    </row>
    <row r="840" spans="2:15" ht="12.75">
      <c r="B840" s="213">
        <v>41944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19.1954</v>
      </c>
      <c r="J840" s="216">
        <v>169</v>
      </c>
      <c r="K840" s="216">
        <v>105.7483</v>
      </c>
      <c r="L840" s="216"/>
      <c r="M840" s="216"/>
      <c r="N840" s="9"/>
      <c r="O840" s="201"/>
    </row>
    <row r="841" spans="2:15" ht="12.75">
      <c r="B841" s="213">
        <v>41974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19.1954</v>
      </c>
      <c r="J841" s="216">
        <v>169</v>
      </c>
      <c r="K841" s="216">
        <v>106.3234</v>
      </c>
      <c r="L841" s="216"/>
      <c r="M841" s="216"/>
      <c r="N841" s="9"/>
      <c r="O841" s="201"/>
    </row>
    <row r="842" spans="2:15" ht="12.75">
      <c r="B842" s="213">
        <v>42005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19.1954</v>
      </c>
      <c r="J842" s="216">
        <v>169</v>
      </c>
      <c r="K842" s="216">
        <v>106.2042</v>
      </c>
      <c r="L842" s="216"/>
      <c r="M842" s="216"/>
      <c r="N842" s="9"/>
      <c r="O842" s="201"/>
    </row>
    <row r="843" spans="2:15" ht="12.75">
      <c r="B843" s="213">
        <v>42036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19.1954</v>
      </c>
      <c r="J843" s="216">
        <v>169</v>
      </c>
      <c r="K843" s="216">
        <v>106.6842</v>
      </c>
      <c r="L843" s="216"/>
      <c r="M843" s="216"/>
      <c r="N843" s="9"/>
      <c r="O843" s="201"/>
    </row>
    <row r="844" spans="2:15" ht="12.75">
      <c r="B844" s="213">
        <v>42064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19.1954</v>
      </c>
      <c r="J844" s="216">
        <v>169</v>
      </c>
      <c r="K844" s="216">
        <v>108.2408</v>
      </c>
      <c r="L844" s="216"/>
      <c r="M844" s="216"/>
      <c r="N844" s="9"/>
      <c r="O844" s="201"/>
    </row>
    <row r="845" spans="2:15" ht="12.75">
      <c r="B845" s="213">
        <v>42095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19.1954</v>
      </c>
      <c r="J845" s="216">
        <v>169</v>
      </c>
      <c r="K845" s="216">
        <v>114.0355</v>
      </c>
      <c r="L845" s="216"/>
      <c r="M845" s="216"/>
      <c r="N845" s="9"/>
      <c r="O845" s="201"/>
    </row>
    <row r="846" spans="2:15" ht="12.75">
      <c r="B846" s="213">
        <v>42125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19.1954</v>
      </c>
      <c r="J846" s="216">
        <v>169</v>
      </c>
      <c r="K846" s="216">
        <v>117.0603</v>
      </c>
      <c r="L846" s="216"/>
      <c r="M846" s="216"/>
      <c r="N846" s="9"/>
      <c r="O846" s="201"/>
    </row>
    <row r="847" spans="2:15" ht="12.75">
      <c r="B847" s="213">
        <v>42156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19.1954</v>
      </c>
      <c r="J847" s="216">
        <v>169</v>
      </c>
      <c r="K847" s="216">
        <v>117.8915</v>
      </c>
      <c r="L847" s="216"/>
      <c r="M847" s="216"/>
      <c r="N847" s="9"/>
      <c r="O847" s="201"/>
    </row>
    <row r="848" spans="2:15" ht="12.75">
      <c r="B848" s="213">
        <v>42186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20.0627</v>
      </c>
      <c r="J848" s="216">
        <v>169</v>
      </c>
      <c r="K848" s="216">
        <v>118.5086</v>
      </c>
      <c r="L848" s="216"/>
      <c r="M848" s="216"/>
      <c r="N848" s="9"/>
      <c r="O848" s="201"/>
    </row>
    <row r="849" spans="2:15" ht="12.75">
      <c r="B849" s="213">
        <v>42217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20.0632</v>
      </c>
      <c r="J849" s="216">
        <v>169</v>
      </c>
      <c r="K849" s="216">
        <v>119.1987</v>
      </c>
      <c r="L849" s="216"/>
      <c r="M849" s="216"/>
      <c r="N849" s="9"/>
      <c r="O849" s="201"/>
    </row>
    <row r="850" spans="2:15" ht="12.75">
      <c r="B850" s="213">
        <v>42248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20.0632</v>
      </c>
      <c r="J850" s="216">
        <v>169</v>
      </c>
      <c r="K850" s="216">
        <v>119.9556</v>
      </c>
      <c r="L850" s="216"/>
      <c r="M850" s="216"/>
      <c r="N850" s="9"/>
      <c r="O850" s="201"/>
    </row>
    <row r="851" spans="2:15" ht="12.75">
      <c r="B851" s="213">
        <v>42278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20.0632</v>
      </c>
      <c r="J851" s="216">
        <v>168</v>
      </c>
      <c r="K851" s="216">
        <v>121.1699</v>
      </c>
      <c r="L851" s="216"/>
      <c r="M851" s="216"/>
      <c r="N851" s="9"/>
      <c r="O851" s="201"/>
    </row>
    <row r="852" spans="2:15" ht="12.75">
      <c r="B852" s="213">
        <v>42309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20.0632</v>
      </c>
      <c r="J852" s="216">
        <v>168</v>
      </c>
      <c r="K852" s="216">
        <v>122.2719</v>
      </c>
      <c r="L852" s="216"/>
      <c r="M852" s="216"/>
      <c r="N852" s="9"/>
      <c r="O852" s="201"/>
    </row>
    <row r="853" spans="2:15" ht="12.75">
      <c r="B853" s="213">
        <v>42339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20.0632</v>
      </c>
      <c r="J853" s="216">
        <v>168</v>
      </c>
      <c r="K853" s="216">
        <v>122.9619</v>
      </c>
      <c r="L853" s="216"/>
      <c r="M853" s="216"/>
      <c r="N853" s="9"/>
      <c r="O853" s="201"/>
    </row>
    <row r="854" spans="2:15" ht="12.75">
      <c r="B854" s="213">
        <v>42370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20.0632</v>
      </c>
      <c r="J854" s="216">
        <v>168</v>
      </c>
      <c r="K854" s="216">
        <v>123.6819</v>
      </c>
      <c r="L854" s="216"/>
      <c r="M854" s="216"/>
      <c r="N854" s="9"/>
      <c r="O854" s="201"/>
    </row>
    <row r="855" spans="2:15" ht="13.5" customHeight="1">
      <c r="B855" s="213">
        <v>42401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20.0632</v>
      </c>
      <c r="J855" s="216">
        <v>168</v>
      </c>
      <c r="K855" s="216">
        <v>124.402</v>
      </c>
      <c r="L855" s="216"/>
      <c r="M855" s="216"/>
      <c r="N855" s="9"/>
      <c r="O855" s="201"/>
    </row>
    <row r="856" spans="2:15" ht="12.75">
      <c r="B856" s="213">
        <v>42430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20.0632</v>
      </c>
      <c r="J856" s="216">
        <v>168</v>
      </c>
      <c r="K856" s="216">
        <v>122.5543</v>
      </c>
      <c r="L856" s="216"/>
      <c r="M856" s="216"/>
      <c r="N856" s="9"/>
      <c r="O856" s="201"/>
    </row>
    <row r="857" spans="2:15" ht="12.75">
      <c r="B857" s="213">
        <v>42461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20.0632</v>
      </c>
      <c r="J857" s="216">
        <v>168</v>
      </c>
      <c r="K857" s="216">
        <v>129.2529</v>
      </c>
      <c r="L857" s="216"/>
      <c r="M857" s="216"/>
      <c r="N857" s="9"/>
      <c r="O857" s="201"/>
    </row>
    <row r="858" spans="2:15" ht="12.75">
      <c r="B858" s="213">
        <v>42491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20.0632</v>
      </c>
      <c r="J858" s="216">
        <v>168</v>
      </c>
      <c r="K858" s="216">
        <v>133.1233</v>
      </c>
      <c r="L858" s="216"/>
      <c r="M858" s="216"/>
      <c r="N858" s="9"/>
      <c r="O858" s="201"/>
    </row>
    <row r="859" spans="2:15" ht="12.75">
      <c r="B859" s="213">
        <v>42522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20.0632</v>
      </c>
      <c r="J859" s="216">
        <v>168</v>
      </c>
      <c r="K859" s="216">
        <v>134.1707</v>
      </c>
      <c r="L859" s="216"/>
      <c r="M859" s="216"/>
      <c r="N859" s="9"/>
      <c r="O859" s="201"/>
    </row>
    <row r="860" spans="2:15" ht="12.75">
      <c r="B860" s="213">
        <v>42552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21.0276</v>
      </c>
      <c r="J860" s="216">
        <v>168</v>
      </c>
      <c r="K860" s="216">
        <v>135.5963</v>
      </c>
      <c r="L860" s="216"/>
      <c r="M860" s="216"/>
      <c r="N860" s="9"/>
      <c r="O860" s="201"/>
    </row>
    <row r="861" spans="2:15" ht="12.75">
      <c r="B861" s="213">
        <v>42583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21.0281</v>
      </c>
      <c r="J861" s="216">
        <v>168</v>
      </c>
      <c r="K861" s="216">
        <v>136.6385</v>
      </c>
      <c r="L861" s="216"/>
      <c r="M861" s="216"/>
      <c r="N861" s="9"/>
      <c r="O861" s="201"/>
    </row>
    <row r="862" spans="2:15" ht="12.75">
      <c r="B862" s="213">
        <v>42614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21.0281</v>
      </c>
      <c r="J862" s="216">
        <v>167</v>
      </c>
      <c r="K862" s="216">
        <v>135.4622</v>
      </c>
      <c r="L862" s="216"/>
      <c r="M862" s="216"/>
      <c r="N862" s="9"/>
      <c r="O862" s="201"/>
    </row>
    <row r="863" spans="2:15" ht="12.75">
      <c r="B863" s="213">
        <v>42644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21.0281</v>
      </c>
      <c r="J863" s="216">
        <v>168</v>
      </c>
      <c r="K863" s="216">
        <v>137.2956</v>
      </c>
      <c r="L863" s="216"/>
      <c r="M863" s="216"/>
      <c r="N863" s="9"/>
      <c r="O863" s="201"/>
    </row>
    <row r="864" spans="2:15" ht="12.75">
      <c r="B864" s="213">
        <v>42675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21.0281</v>
      </c>
      <c r="J864" s="216">
        <v>168</v>
      </c>
      <c r="K864" s="216">
        <v>137.005</v>
      </c>
      <c r="L864" s="216"/>
      <c r="M864" s="216"/>
      <c r="N864" s="9"/>
      <c r="O864" s="201"/>
    </row>
    <row r="865" spans="2:15" ht="12.75">
      <c r="B865" s="213">
        <v>42705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21.0281</v>
      </c>
      <c r="J865" s="216">
        <v>168</v>
      </c>
      <c r="K865" s="216">
        <v>137.6273</v>
      </c>
      <c r="L865" s="216"/>
      <c r="M865" s="216"/>
      <c r="N865" s="9"/>
      <c r="O865" s="201"/>
    </row>
    <row r="866" spans="2:15" ht="12.75">
      <c r="B866" s="213">
        <v>42736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21.0281</v>
      </c>
      <c r="J866" s="216">
        <v>168</v>
      </c>
      <c r="K866" s="216">
        <v>138.3174</v>
      </c>
      <c r="L866" s="216"/>
      <c r="M866" s="216"/>
      <c r="N866" s="9"/>
      <c r="O866" s="201"/>
    </row>
    <row r="867" spans="2:15" ht="12.75">
      <c r="B867" s="213">
        <v>42767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21.0165</v>
      </c>
      <c r="J867" s="216">
        <v>168</v>
      </c>
      <c r="K867" s="216">
        <v>139.0275</v>
      </c>
      <c r="L867" s="216"/>
      <c r="M867" s="216"/>
      <c r="N867" s="9"/>
      <c r="O867" s="201"/>
    </row>
    <row r="868" spans="2:15" ht="12.75">
      <c r="B868" s="213">
        <v>42795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21.0165</v>
      </c>
      <c r="J868" s="216">
        <v>168</v>
      </c>
      <c r="K868" s="216">
        <v>140.6837</v>
      </c>
      <c r="L868" s="216"/>
      <c r="M868" s="216"/>
      <c r="N868" s="9"/>
      <c r="O868" s="201"/>
    </row>
    <row r="869" spans="2:15" ht="12.75">
      <c r="B869" s="213">
        <v>42826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21.0165</v>
      </c>
      <c r="J869" s="216">
        <v>168</v>
      </c>
      <c r="K869" s="216">
        <v>146.9828</v>
      </c>
      <c r="L869" s="216"/>
      <c r="M869" s="216"/>
      <c r="N869" s="9"/>
      <c r="O869" s="201"/>
    </row>
    <row r="870" spans="2:15" ht="12.75">
      <c r="B870" s="213">
        <v>42856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21.0165</v>
      </c>
      <c r="J870" s="216">
        <v>168</v>
      </c>
      <c r="K870" s="216">
        <v>150.0648</v>
      </c>
      <c r="L870" s="216"/>
      <c r="M870" s="216"/>
      <c r="N870" s="9"/>
      <c r="O870" s="201"/>
    </row>
    <row r="871" spans="2:15" ht="12.75">
      <c r="B871" s="213">
        <v>42887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21.0165</v>
      </c>
      <c r="J871" s="216">
        <v>168</v>
      </c>
      <c r="K871" s="216">
        <v>149.6561</v>
      </c>
      <c r="L871" s="216"/>
      <c r="M871" s="216"/>
      <c r="N871" s="9"/>
      <c r="O871" s="201"/>
    </row>
    <row r="872" spans="2:15" ht="12.75">
      <c r="B872" s="213">
        <v>42917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21.62</v>
      </c>
      <c r="J872" s="216">
        <v>168</v>
      </c>
      <c r="K872" s="216">
        <v>150.3238</v>
      </c>
      <c r="L872" s="216"/>
      <c r="M872" s="216"/>
      <c r="N872" s="9"/>
      <c r="O872" s="201"/>
    </row>
    <row r="873" spans="2:15" ht="12.75">
      <c r="B873" s="213">
        <v>42948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21.62</v>
      </c>
      <c r="J873" s="216">
        <v>166</v>
      </c>
      <c r="K873" s="216">
        <v>91.5859</v>
      </c>
      <c r="L873" s="216"/>
      <c r="M873" s="216"/>
      <c r="N873" s="9"/>
      <c r="O873" s="201"/>
    </row>
    <row r="874" spans="2:15" ht="12.75">
      <c r="B874" s="213">
        <v>42979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21.62</v>
      </c>
      <c r="J874" s="216">
        <v>166</v>
      </c>
      <c r="K874" s="216">
        <v>92.2879</v>
      </c>
      <c r="L874" s="216"/>
      <c r="M874" s="216"/>
      <c r="N874" s="9"/>
      <c r="O874" s="201"/>
    </row>
    <row r="875" spans="2:15" ht="12.75">
      <c r="B875" s="213">
        <v>43009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21.62</v>
      </c>
      <c r="J875" s="216">
        <v>166</v>
      </c>
      <c r="K875" s="216">
        <v>93.1182</v>
      </c>
      <c r="L875" s="216"/>
      <c r="M875" s="216"/>
      <c r="N875" s="9"/>
      <c r="O875" s="201"/>
    </row>
    <row r="876" spans="2:15" ht="12.75">
      <c r="B876" s="213">
        <v>43040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21.62</v>
      </c>
      <c r="J876" s="216">
        <v>166</v>
      </c>
      <c r="K876" s="216">
        <v>94.1099</v>
      </c>
      <c r="L876" s="216"/>
      <c r="M876" s="216"/>
      <c r="N876" s="9"/>
      <c r="O876" s="201"/>
    </row>
    <row r="877" spans="2:15" ht="12.75">
      <c r="B877" s="213">
        <v>43070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21.62</v>
      </c>
      <c r="J877" s="216">
        <v>166</v>
      </c>
      <c r="K877" s="216">
        <v>94.7596</v>
      </c>
      <c r="L877" s="216"/>
      <c r="M877" s="216"/>
      <c r="N877" s="9"/>
      <c r="O877" s="201"/>
    </row>
    <row r="878" spans="2:15" ht="12.75">
      <c r="B878" s="213">
        <v>43101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21.62</v>
      </c>
      <c r="J878" s="216">
        <v>166</v>
      </c>
      <c r="K878" s="216">
        <v>95.5096</v>
      </c>
      <c r="L878" s="216"/>
      <c r="M878" s="216"/>
      <c r="N878" s="9"/>
      <c r="O878" s="201"/>
    </row>
    <row r="879" spans="2:15" ht="12.75">
      <c r="B879" s="213">
        <v>43132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21.62</v>
      </c>
      <c r="J879" s="216">
        <v>166</v>
      </c>
      <c r="K879" s="216">
        <v>96.1597</v>
      </c>
      <c r="L879" s="216"/>
      <c r="M879" s="216"/>
      <c r="N879" s="9"/>
      <c r="O879" s="201"/>
    </row>
    <row r="880" spans="2:15" ht="12.75">
      <c r="B880" s="213">
        <v>43160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21.62</v>
      </c>
      <c r="J880" s="216">
        <v>166</v>
      </c>
      <c r="K880" s="216">
        <v>97.6717</v>
      </c>
      <c r="L880" s="216"/>
      <c r="M880" s="216"/>
      <c r="N880" s="9"/>
      <c r="O880" s="201"/>
    </row>
    <row r="881" spans="2:15" ht="12.75">
      <c r="B881" s="213">
        <v>43191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21.62</v>
      </c>
      <c r="J881" s="216">
        <v>166</v>
      </c>
      <c r="K881" s="216">
        <v>108.7803</v>
      </c>
      <c r="L881" s="216"/>
      <c r="M881" s="216"/>
      <c r="N881" s="9"/>
      <c r="O881" s="201"/>
    </row>
    <row r="882" spans="2:15" ht="12.75">
      <c r="B882" s="213">
        <v>43221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21.62</v>
      </c>
      <c r="J882" s="216">
        <v>166</v>
      </c>
      <c r="K882" s="216">
        <v>110.7822</v>
      </c>
      <c r="L882" s="216"/>
      <c r="M882" s="216"/>
      <c r="N882" s="9"/>
      <c r="O882" s="201"/>
    </row>
    <row r="883" spans="2:15" ht="12.75">
      <c r="B883" s="213">
        <v>43252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21.62</v>
      </c>
      <c r="J883" s="216">
        <v>165</v>
      </c>
      <c r="K883" s="216">
        <v>112.5281</v>
      </c>
      <c r="L883" s="216"/>
      <c r="M883" s="216"/>
      <c r="N883" s="9"/>
      <c r="O883" s="201"/>
    </row>
    <row r="884" spans="2:15" ht="12.75">
      <c r="B884" s="213">
        <v>43282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22.1319</v>
      </c>
      <c r="J884" s="216">
        <v>165</v>
      </c>
      <c r="K884" s="216">
        <v>114.2292</v>
      </c>
      <c r="L884" s="216"/>
      <c r="M884" s="216"/>
      <c r="N884" s="9"/>
      <c r="O884" s="201"/>
    </row>
    <row r="885" spans="2:15" ht="12.75">
      <c r="B885" s="213">
        <v>43313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22.1319</v>
      </c>
      <c r="J885" s="216">
        <v>165</v>
      </c>
      <c r="K885" s="216">
        <v>115.9193</v>
      </c>
      <c r="L885" s="216"/>
      <c r="M885" s="216"/>
      <c r="N885" s="9"/>
      <c r="O885" s="201"/>
    </row>
    <row r="886" spans="2:15" ht="12.75">
      <c r="B886" s="213">
        <v>43344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22.1319</v>
      </c>
      <c r="J886" s="216"/>
      <c r="K886" s="216"/>
      <c r="L886" s="216">
        <v>165</v>
      </c>
      <c r="M886" s="216">
        <v>117.6911</v>
      </c>
      <c r="N886" s="9"/>
      <c r="O886" s="201"/>
    </row>
    <row r="887" spans="2:15" ht="12.75">
      <c r="B887" s="213">
        <v>43374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22.1319</v>
      </c>
      <c r="J887" s="216"/>
      <c r="K887" s="216"/>
      <c r="L887" s="216">
        <v>165</v>
      </c>
      <c r="M887" s="216">
        <v>119.8803</v>
      </c>
      <c r="N887" s="9"/>
      <c r="O887" s="201"/>
    </row>
    <row r="888" spans="2:15" ht="12.75">
      <c r="B888" s="213">
        <v>43405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22.1319</v>
      </c>
      <c r="J888" s="216"/>
      <c r="K888" s="216"/>
      <c r="L888" s="216">
        <v>164</v>
      </c>
      <c r="M888" s="216">
        <v>122.3869</v>
      </c>
      <c r="N888" s="9"/>
      <c r="O888" s="201"/>
    </row>
    <row r="889" spans="2:15" ht="12.75">
      <c r="B889" s="213">
        <v>43435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22.1319</v>
      </c>
      <c r="J889" s="216"/>
      <c r="K889" s="216"/>
      <c r="L889" s="216">
        <v>164</v>
      </c>
      <c r="M889" s="216">
        <v>122.357</v>
      </c>
      <c r="N889" s="9"/>
      <c r="O889" s="201"/>
    </row>
    <row r="890" spans="2:15" ht="12.75">
      <c r="B890" s="213">
        <v>43466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22.1319</v>
      </c>
      <c r="J890" s="216"/>
      <c r="K890" s="216"/>
      <c r="L890" s="216">
        <v>164</v>
      </c>
      <c r="M890" s="216">
        <v>123.967</v>
      </c>
      <c r="N890" s="9"/>
      <c r="O890" s="201"/>
    </row>
    <row r="891" spans="2:15" ht="12.75">
      <c r="B891" s="213">
        <v>43497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22.1319</v>
      </c>
      <c r="J891" s="216"/>
      <c r="K891" s="216"/>
      <c r="L891" s="216">
        <v>121</v>
      </c>
      <c r="M891" s="216">
        <v>125.4671</v>
      </c>
      <c r="N891" s="9"/>
      <c r="O891" s="201"/>
    </row>
    <row r="892" spans="2:15" ht="12.75">
      <c r="B892" s="213">
        <v>43525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22.1319</v>
      </c>
      <c r="J892" s="216"/>
      <c r="K892" s="216"/>
      <c r="L892" s="216">
        <v>121</v>
      </c>
      <c r="M892" s="216">
        <v>127.1732</v>
      </c>
      <c r="N892" s="9"/>
      <c r="O892" s="201"/>
    </row>
    <row r="893" spans="2:15" ht="12.75">
      <c r="B893" s="213">
        <v>43556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22.1319</v>
      </c>
      <c r="J893" s="216"/>
      <c r="K893" s="216"/>
      <c r="L893" s="216">
        <v>110</v>
      </c>
      <c r="M893" s="216">
        <v>130.8299</v>
      </c>
      <c r="N893" s="9"/>
      <c r="O893" s="201"/>
    </row>
    <row r="894" spans="2:15" ht="12.75">
      <c r="B894" s="213">
        <v>43586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22.1319</v>
      </c>
      <c r="J894" s="216"/>
      <c r="K894" s="216"/>
      <c r="L894" s="216">
        <v>110</v>
      </c>
      <c r="M894" s="216">
        <v>132.8347</v>
      </c>
      <c r="N894" s="9"/>
      <c r="O894" s="201"/>
    </row>
    <row r="895" spans="2:15" ht="12.75">
      <c r="B895" s="213">
        <v>43617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22.1319</v>
      </c>
      <c r="J895" s="216"/>
      <c r="K895" s="216"/>
      <c r="L895" s="216">
        <v>110</v>
      </c>
      <c r="M895" s="216">
        <v>131.8035</v>
      </c>
      <c r="N895" s="9"/>
      <c r="O895" s="201"/>
    </row>
    <row r="896" spans="2:15" ht="12.75">
      <c r="B896" s="213">
        <v>43647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22.8539</v>
      </c>
      <c r="J896" s="216"/>
      <c r="K896" s="216"/>
      <c r="L896" s="216">
        <v>109</v>
      </c>
      <c r="M896" s="216">
        <v>83.4297</v>
      </c>
      <c r="N896" s="9"/>
      <c r="O896" s="201"/>
    </row>
    <row r="897" spans="2:15" ht="12.75">
      <c r="B897" s="213">
        <v>43678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22.8539</v>
      </c>
      <c r="J897" s="216"/>
      <c r="K897" s="216"/>
      <c r="L897" s="216">
        <v>108</v>
      </c>
      <c r="M897" s="216">
        <v>84.6377</v>
      </c>
      <c r="N897" s="9"/>
      <c r="O897" s="201"/>
    </row>
    <row r="898" spans="2:15" ht="12.75">
      <c r="B898" s="213">
        <v>43709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22.8539</v>
      </c>
      <c r="J898" s="216"/>
      <c r="K898" s="216"/>
      <c r="L898" s="216">
        <v>29</v>
      </c>
      <c r="M898" s="216">
        <v>73.3255</v>
      </c>
      <c r="N898" s="9"/>
      <c r="O898" s="201"/>
    </row>
    <row r="899" spans="2:15" ht="12.75">
      <c r="B899" s="213">
        <v>43739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22.8539</v>
      </c>
      <c r="J899" s="216"/>
      <c r="K899" s="216"/>
      <c r="L899" s="216">
        <v>27</v>
      </c>
      <c r="M899" s="216">
        <v>60.2461</v>
      </c>
      <c r="N899" s="9"/>
      <c r="O899" s="201"/>
    </row>
    <row r="900" spans="2:15" ht="12.75">
      <c r="B900" s="213">
        <v>43770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22.8539</v>
      </c>
      <c r="J900" s="216"/>
      <c r="K900" s="216"/>
      <c r="L900" s="216">
        <v>25</v>
      </c>
      <c r="M900" s="216">
        <v>61.6136</v>
      </c>
      <c r="N900" s="9"/>
      <c r="O900" s="201"/>
    </row>
    <row r="901" spans="2:15" ht="12.75">
      <c r="B901" s="213">
        <v>43800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22.8539</v>
      </c>
      <c r="J901" s="216"/>
      <c r="K901" s="216"/>
      <c r="L901" s="216">
        <v>25</v>
      </c>
      <c r="M901" s="216">
        <v>61.5836</v>
      </c>
      <c r="N901" s="9"/>
      <c r="O901" s="201"/>
    </row>
    <row r="902" spans="2:15" ht="12.75">
      <c r="B902" s="213">
        <v>43831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22.8539</v>
      </c>
      <c r="J902" s="216"/>
      <c r="K902" s="216"/>
      <c r="L902" s="216">
        <v>27</v>
      </c>
      <c r="M902" s="216">
        <v>37.5193</v>
      </c>
      <c r="N902" s="9"/>
      <c r="O902" s="201"/>
    </row>
    <row r="903" spans="2:15" ht="12.75">
      <c r="B903" s="213">
        <v>43862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22.8539</v>
      </c>
      <c r="J903" s="216"/>
      <c r="K903" s="216"/>
      <c r="L903" s="216">
        <v>26</v>
      </c>
      <c r="M903" s="216">
        <v>38.5593</v>
      </c>
      <c r="N903" s="9"/>
      <c r="O903" s="201"/>
    </row>
    <row r="904" spans="2:15" ht="12.75">
      <c r="B904" s="213">
        <v>43891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22.8539</v>
      </c>
      <c r="J904" s="216"/>
      <c r="K904" s="216"/>
      <c r="L904" s="216">
        <v>26</v>
      </c>
      <c r="M904" s="216">
        <v>40.3102</v>
      </c>
      <c r="N904" s="9"/>
      <c r="O904" s="201"/>
    </row>
    <row r="905" spans="2:15" ht="12.75">
      <c r="B905" s="213">
        <v>43922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22.8539</v>
      </c>
      <c r="J905" s="216"/>
      <c r="K905" s="216"/>
      <c r="L905" s="216">
        <v>26</v>
      </c>
      <c r="M905" s="216">
        <v>39.0802</v>
      </c>
      <c r="N905" s="9"/>
      <c r="O905" s="201"/>
    </row>
    <row r="906" spans="2:15" ht="12.75">
      <c r="B906" s="213">
        <v>43952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22.8539</v>
      </c>
      <c r="J906" s="216"/>
      <c r="K906" s="216"/>
      <c r="L906" s="216">
        <v>26</v>
      </c>
      <c r="M906" s="216">
        <v>39.5784</v>
      </c>
      <c r="N906" s="9"/>
      <c r="O906" s="201"/>
    </row>
    <row r="907" spans="2:15" ht="12.75">
      <c r="B907" s="213">
        <v>43983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22.8539</v>
      </c>
      <c r="J907" s="216"/>
      <c r="K907" s="216"/>
      <c r="L907" s="216">
        <v>26</v>
      </c>
      <c r="M907" s="216">
        <v>37.2454</v>
      </c>
      <c r="N907" s="9"/>
      <c r="O907" s="201"/>
    </row>
    <row r="908" spans="2:15" ht="12.75">
      <c r="B908" s="213">
        <v>44013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23.623</v>
      </c>
      <c r="J908" s="216"/>
      <c r="K908" s="216"/>
      <c r="L908" s="216">
        <v>25</v>
      </c>
      <c r="M908" s="216">
        <v>37.4097</v>
      </c>
      <c r="N908" s="9"/>
      <c r="O908" s="201"/>
    </row>
    <row r="909" spans="2:15" ht="12.75">
      <c r="B909" s="213">
        <v>44044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23.623</v>
      </c>
      <c r="J909" s="216"/>
      <c r="K909" s="216"/>
      <c r="L909" s="216">
        <v>25</v>
      </c>
      <c r="M909" s="216">
        <v>36.2497</v>
      </c>
      <c r="N909" s="9"/>
      <c r="O909" s="201"/>
    </row>
    <row r="910" spans="2:15" ht="12.75">
      <c r="B910" s="213">
        <v>44075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23.623</v>
      </c>
      <c r="J910" s="216"/>
      <c r="K910" s="216"/>
      <c r="L910" s="216">
        <v>25</v>
      </c>
      <c r="M910" s="216">
        <v>36.3081</v>
      </c>
      <c r="N910" s="9"/>
      <c r="O910" s="201"/>
    </row>
    <row r="911" spans="2:15" ht="12.75">
      <c r="B911" s="213">
        <v>44105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23.623</v>
      </c>
      <c r="J911" s="216"/>
      <c r="K911" s="216"/>
      <c r="L911" s="216">
        <v>25</v>
      </c>
      <c r="M911" s="216">
        <v>36.4202</v>
      </c>
      <c r="N911" s="9"/>
      <c r="O911" s="201"/>
    </row>
    <row r="912" spans="2:15" ht="12.75">
      <c r="B912" s="213">
        <v>44136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23.623</v>
      </c>
      <c r="J912" s="216"/>
      <c r="K912" s="216"/>
      <c r="L912" s="216">
        <v>25</v>
      </c>
      <c r="M912" s="216">
        <v>37.0615</v>
      </c>
      <c r="N912" s="9"/>
      <c r="O912" s="201"/>
    </row>
    <row r="913" spans="2:15" ht="12.75">
      <c r="B913" s="213">
        <v>44166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23.623</v>
      </c>
      <c r="J913" s="216"/>
      <c r="K913" s="216"/>
      <c r="L913" s="216">
        <v>25</v>
      </c>
      <c r="M913" s="216">
        <v>37.0756</v>
      </c>
      <c r="N913" s="9"/>
      <c r="O913" s="201"/>
    </row>
    <row r="914" spans="1:11" ht="12.75">
      <c r="A914" s="201"/>
      <c r="B914" s="219"/>
      <c r="C914" s="220"/>
      <c r="D914" s="220"/>
      <c r="E914" s="220"/>
      <c r="F914" s="3"/>
      <c r="G914" s="220"/>
      <c r="H914" s="220"/>
      <c r="I914" s="220"/>
      <c r="J914" s="220"/>
      <c r="K914" s="220"/>
    </row>
    <row r="915" spans="1:11" ht="12.75">
      <c r="A915" s="201"/>
      <c r="B915" s="232"/>
      <c r="C915" s="220"/>
      <c r="D915" s="223"/>
      <c r="E915" s="223"/>
      <c r="F915" s="223"/>
      <c r="G915" s="223"/>
      <c r="H915" s="223"/>
      <c r="I915" s="223"/>
      <c r="J915" s="223"/>
      <c r="K915" s="223"/>
    </row>
    <row r="916" spans="3:14" s="209" customFormat="1" ht="12.75">
      <c r="C916" s="206"/>
      <c r="D916" s="206"/>
      <c r="E916" s="224"/>
      <c r="F916" s="206"/>
      <c r="G916" s="206"/>
      <c r="H916" s="206"/>
      <c r="I916" s="206"/>
      <c r="J916" s="206"/>
      <c r="K916" s="206"/>
      <c r="M916" s="182"/>
      <c r="N916" s="182"/>
    </row>
    <row r="917" spans="2:14" s="201" customFormat="1" ht="12.75">
      <c r="B917" s="210" t="s">
        <v>142</v>
      </c>
      <c r="C917" s="211"/>
      <c r="D917" s="330" t="s">
        <v>132</v>
      </c>
      <c r="E917" s="330"/>
      <c r="F917" s="330" t="s">
        <v>87</v>
      </c>
      <c r="G917" s="330"/>
      <c r="H917" s="330" t="s">
        <v>133</v>
      </c>
      <c r="I917" s="330"/>
      <c r="J917" s="330" t="s">
        <v>89</v>
      </c>
      <c r="K917" s="330"/>
      <c r="L917" s="330" t="s">
        <v>151</v>
      </c>
      <c r="M917" s="330"/>
      <c r="N917" s="9"/>
    </row>
    <row r="918" spans="2:14" s="209" customFormat="1" ht="12.75">
      <c r="B918" s="212"/>
      <c r="C918" s="207"/>
      <c r="D918" s="207" t="s">
        <v>28</v>
      </c>
      <c r="E918" s="208" t="s">
        <v>0</v>
      </c>
      <c r="F918" s="207" t="s">
        <v>28</v>
      </c>
      <c r="G918" s="207" t="s">
        <v>0</v>
      </c>
      <c r="H918" s="207" t="s">
        <v>28</v>
      </c>
      <c r="I918" s="207" t="s">
        <v>0</v>
      </c>
      <c r="J918" s="207" t="s">
        <v>28</v>
      </c>
      <c r="K918" s="207" t="s">
        <v>0</v>
      </c>
      <c r="L918" s="207" t="s">
        <v>28</v>
      </c>
      <c r="M918" s="207" t="s">
        <v>0</v>
      </c>
      <c r="N918" s="182"/>
    </row>
    <row r="919" spans="2:14" s="201" customFormat="1" ht="12.75" hidden="1">
      <c r="B919" s="213">
        <v>37469</v>
      </c>
      <c r="C919" s="203"/>
      <c r="D919" s="203">
        <v>0</v>
      </c>
      <c r="E919" s="203">
        <v>0</v>
      </c>
      <c r="F919" s="203">
        <v>0</v>
      </c>
      <c r="G919" s="203">
        <v>0</v>
      </c>
      <c r="H919" s="203">
        <v>3</v>
      </c>
      <c r="I919" s="203">
        <v>6.725185</v>
      </c>
      <c r="J919" s="203">
        <v>63</v>
      </c>
      <c r="K919" s="203">
        <v>137.41706300000004</v>
      </c>
      <c r="L919" s="203">
        <v>63</v>
      </c>
      <c r="M919" s="203">
        <v>137.41706300000004</v>
      </c>
      <c r="N919" s="9"/>
    </row>
    <row r="920" spans="2:14" s="201" customFormat="1" ht="12.75" hidden="1">
      <c r="B920" s="213">
        <v>37500</v>
      </c>
      <c r="C920" s="214"/>
      <c r="D920" s="214">
        <v>0</v>
      </c>
      <c r="E920" s="214">
        <v>0</v>
      </c>
      <c r="F920" s="214">
        <v>0</v>
      </c>
      <c r="G920" s="214">
        <v>0</v>
      </c>
      <c r="H920" s="214">
        <v>3</v>
      </c>
      <c r="I920" s="214">
        <v>7.589691000000001</v>
      </c>
      <c r="J920" s="214">
        <v>74</v>
      </c>
      <c r="K920" s="214">
        <v>189.847052</v>
      </c>
      <c r="L920" s="214">
        <v>74</v>
      </c>
      <c r="M920" s="214">
        <v>189.847052</v>
      </c>
      <c r="N920" s="9"/>
    </row>
    <row r="921" spans="2:14" s="201" customFormat="1" ht="12.75" hidden="1">
      <c r="B921" s="213">
        <v>37530</v>
      </c>
      <c r="C921" s="214"/>
      <c r="D921" s="214">
        <v>0</v>
      </c>
      <c r="E921" s="214">
        <v>0</v>
      </c>
      <c r="F921" s="214">
        <v>0</v>
      </c>
      <c r="G921" s="214">
        <v>0</v>
      </c>
      <c r="H921" s="214">
        <v>3</v>
      </c>
      <c r="I921" s="214">
        <v>8.497747</v>
      </c>
      <c r="J921" s="214">
        <v>92</v>
      </c>
      <c r="K921" s="214">
        <v>200.161497</v>
      </c>
      <c r="L921" s="214">
        <v>92</v>
      </c>
      <c r="M921" s="214">
        <v>200.161497</v>
      </c>
      <c r="N921" s="9"/>
    </row>
    <row r="922" spans="2:14" s="201" customFormat="1" ht="12.75" hidden="1">
      <c r="B922" s="213">
        <v>37561</v>
      </c>
      <c r="C922" s="214"/>
      <c r="D922" s="214">
        <v>0</v>
      </c>
      <c r="E922" s="214">
        <v>0</v>
      </c>
      <c r="F922" s="214">
        <v>0</v>
      </c>
      <c r="G922" s="214">
        <v>0</v>
      </c>
      <c r="H922" s="214">
        <v>3</v>
      </c>
      <c r="I922" s="214">
        <v>9.372985000000002</v>
      </c>
      <c r="J922" s="214">
        <v>104</v>
      </c>
      <c r="K922" s="214">
        <v>202.69889</v>
      </c>
      <c r="L922" s="214">
        <v>104</v>
      </c>
      <c r="M922" s="214">
        <v>202.69889</v>
      </c>
      <c r="N922" s="9"/>
    </row>
    <row r="923" spans="2:14" s="201" customFormat="1" ht="12.75" hidden="1">
      <c r="B923" s="213">
        <v>37591</v>
      </c>
      <c r="C923" s="214"/>
      <c r="D923" s="214">
        <v>0</v>
      </c>
      <c r="E923" s="214">
        <v>0</v>
      </c>
      <c r="F923" s="214">
        <v>0</v>
      </c>
      <c r="G923" s="214">
        <v>0</v>
      </c>
      <c r="H923" s="214">
        <v>3</v>
      </c>
      <c r="I923" s="214">
        <v>10.253537</v>
      </c>
      <c r="J923" s="214">
        <v>107</v>
      </c>
      <c r="K923" s="214">
        <v>210.729902</v>
      </c>
      <c r="L923" s="214">
        <v>107</v>
      </c>
      <c r="M923" s="214">
        <v>210.729902</v>
      </c>
      <c r="N923" s="9"/>
    </row>
    <row r="924" spans="2:14" s="201" customFormat="1" ht="12.75" hidden="1">
      <c r="B924" s="213">
        <v>37622</v>
      </c>
      <c r="C924" s="214"/>
      <c r="D924" s="214">
        <v>0</v>
      </c>
      <c r="E924" s="214">
        <v>0</v>
      </c>
      <c r="F924" s="214">
        <v>0</v>
      </c>
      <c r="G924" s="214">
        <v>0</v>
      </c>
      <c r="H924" s="214">
        <v>3</v>
      </c>
      <c r="I924" s="214">
        <v>13.286016</v>
      </c>
      <c r="J924" s="214">
        <v>108</v>
      </c>
      <c r="K924" s="214">
        <v>216.39838000000003</v>
      </c>
      <c r="L924" s="214">
        <v>108</v>
      </c>
      <c r="M924" s="214">
        <v>216.39838000000003</v>
      </c>
      <c r="N924" s="9"/>
    </row>
    <row r="925" spans="2:14" s="201" customFormat="1" ht="12.75" hidden="1">
      <c r="B925" s="213">
        <v>37653</v>
      </c>
      <c r="C925" s="214"/>
      <c r="D925" s="214">
        <v>0</v>
      </c>
      <c r="E925" s="214">
        <v>0</v>
      </c>
      <c r="F925" s="214">
        <v>0</v>
      </c>
      <c r="G925" s="214">
        <v>0</v>
      </c>
      <c r="H925" s="214">
        <v>3</v>
      </c>
      <c r="I925" s="214">
        <v>15.121983</v>
      </c>
      <c r="J925" s="214">
        <v>116</v>
      </c>
      <c r="K925" s="214">
        <v>218.96104</v>
      </c>
      <c r="L925" s="214">
        <v>116</v>
      </c>
      <c r="M925" s="214">
        <v>218.96104</v>
      </c>
      <c r="N925" s="9"/>
    </row>
    <row r="926" spans="2:14" s="201" customFormat="1" ht="12.75" hidden="1">
      <c r="B926" s="213">
        <v>37681</v>
      </c>
      <c r="C926" s="214"/>
      <c r="D926" s="214">
        <v>0</v>
      </c>
      <c r="E926" s="214">
        <v>0</v>
      </c>
      <c r="F926" s="214">
        <v>0</v>
      </c>
      <c r="G926" s="214">
        <v>0</v>
      </c>
      <c r="H926" s="214">
        <v>3</v>
      </c>
      <c r="I926" s="214">
        <v>15.956163</v>
      </c>
      <c r="J926" s="214">
        <v>125</v>
      </c>
      <c r="K926" s="214">
        <v>230.559771</v>
      </c>
      <c r="L926" s="214">
        <v>125</v>
      </c>
      <c r="M926" s="214">
        <v>230.559771</v>
      </c>
      <c r="N926" s="9"/>
    </row>
    <row r="927" spans="2:14" s="201" customFormat="1" ht="12.75" hidden="1">
      <c r="B927" s="213">
        <v>37712</v>
      </c>
      <c r="C927" s="214"/>
      <c r="D927" s="214">
        <v>0</v>
      </c>
      <c r="E927" s="214">
        <v>0</v>
      </c>
      <c r="F927" s="214">
        <v>0</v>
      </c>
      <c r="G927" s="214">
        <v>0</v>
      </c>
      <c r="H927" s="214">
        <v>3</v>
      </c>
      <c r="I927" s="214">
        <v>16.841077</v>
      </c>
      <c r="J927" s="214">
        <v>131</v>
      </c>
      <c r="K927" s="214">
        <v>276.807529</v>
      </c>
      <c r="L927" s="214">
        <v>131</v>
      </c>
      <c r="M927" s="214">
        <v>276.807529</v>
      </c>
      <c r="N927" s="9"/>
    </row>
    <row r="928" spans="2:14" s="201" customFormat="1" ht="12.75" hidden="1">
      <c r="B928" s="213">
        <v>37742</v>
      </c>
      <c r="C928" s="214"/>
      <c r="D928" s="214">
        <v>0</v>
      </c>
      <c r="E928" s="214">
        <v>0</v>
      </c>
      <c r="F928" s="214">
        <v>0</v>
      </c>
      <c r="G928" s="214">
        <v>0</v>
      </c>
      <c r="H928" s="214">
        <v>3</v>
      </c>
      <c r="I928" s="214">
        <v>17.694436</v>
      </c>
      <c r="J928" s="214">
        <v>143</v>
      </c>
      <c r="K928" s="214">
        <v>279.754891</v>
      </c>
      <c r="L928" s="214">
        <v>143</v>
      </c>
      <c r="M928" s="214">
        <v>279.754891</v>
      </c>
      <c r="N928" s="9"/>
    </row>
    <row r="929" spans="2:14" s="201" customFormat="1" ht="12.75" hidden="1">
      <c r="B929" s="213">
        <v>37773</v>
      </c>
      <c r="C929" s="214"/>
      <c r="D929" s="214">
        <v>0</v>
      </c>
      <c r="E929" s="214">
        <v>0</v>
      </c>
      <c r="F929" s="214">
        <v>0</v>
      </c>
      <c r="G929" s="214">
        <v>0</v>
      </c>
      <c r="H929" s="214">
        <v>3</v>
      </c>
      <c r="I929" s="214">
        <v>18.545049</v>
      </c>
      <c r="J929" s="214">
        <v>146</v>
      </c>
      <c r="K929" s="214">
        <v>282.47232700000006</v>
      </c>
      <c r="L929" s="214">
        <v>146</v>
      </c>
      <c r="M929" s="214">
        <v>282.47232700000006</v>
      </c>
      <c r="N929" s="9"/>
    </row>
    <row r="930" spans="2:14" s="201" customFormat="1" ht="12.75" hidden="1">
      <c r="B930" s="213">
        <v>37803</v>
      </c>
      <c r="C930" s="214"/>
      <c r="D930" s="214">
        <v>0</v>
      </c>
      <c r="E930" s="214">
        <v>0</v>
      </c>
      <c r="F930" s="214">
        <v>0</v>
      </c>
      <c r="G930" s="214">
        <v>0</v>
      </c>
      <c r="H930" s="214">
        <v>3</v>
      </c>
      <c r="I930" s="214">
        <v>19.838021</v>
      </c>
      <c r="J930" s="214">
        <v>153</v>
      </c>
      <c r="K930" s="214">
        <v>285.3593</v>
      </c>
      <c r="L930" s="214">
        <v>153</v>
      </c>
      <c r="M930" s="214">
        <v>285.3593</v>
      </c>
      <c r="N930" s="9"/>
    </row>
    <row r="931" spans="2:14" s="201" customFormat="1" ht="12.75" hidden="1">
      <c r="B931" s="213">
        <v>37834</v>
      </c>
      <c r="C931" s="214"/>
      <c r="D931" s="214">
        <v>0</v>
      </c>
      <c r="E931" s="214">
        <v>0</v>
      </c>
      <c r="F931" s="214">
        <v>0</v>
      </c>
      <c r="G931" s="214">
        <v>0</v>
      </c>
      <c r="H931" s="214">
        <v>3</v>
      </c>
      <c r="I931" s="214">
        <v>21.690815</v>
      </c>
      <c r="J931" s="214">
        <v>154</v>
      </c>
      <c r="K931" s="214">
        <v>289.571845</v>
      </c>
      <c r="L931" s="214">
        <v>154</v>
      </c>
      <c r="M931" s="214">
        <v>289.571845</v>
      </c>
      <c r="N931" s="9"/>
    </row>
    <row r="932" spans="2:14" s="201" customFormat="1" ht="12.75" hidden="1">
      <c r="B932" s="213">
        <v>37865</v>
      </c>
      <c r="C932" s="214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21.690815</v>
      </c>
      <c r="J932" s="214">
        <v>164</v>
      </c>
      <c r="K932" s="214">
        <v>251.058945</v>
      </c>
      <c r="L932" s="214">
        <v>164</v>
      </c>
      <c r="M932" s="214">
        <v>251.058945</v>
      </c>
      <c r="N932" s="9"/>
    </row>
    <row r="933" spans="2:14" s="201" customFormat="1" ht="12.75" hidden="1">
      <c r="B933" s="213">
        <v>37895</v>
      </c>
      <c r="C933" s="214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21.690815</v>
      </c>
      <c r="J933" s="214">
        <v>167</v>
      </c>
      <c r="K933" s="214">
        <v>255.409054</v>
      </c>
      <c r="L933" s="214">
        <v>167</v>
      </c>
      <c r="M933" s="214">
        <v>255.409054</v>
      </c>
      <c r="N933" s="9"/>
    </row>
    <row r="934" spans="2:14" s="201" customFormat="1" ht="12.75" hidden="1">
      <c r="B934" s="213">
        <v>37926</v>
      </c>
      <c r="C934" s="214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21.691147</v>
      </c>
      <c r="J934" s="214">
        <v>174</v>
      </c>
      <c r="K934" s="214">
        <v>180.28525</v>
      </c>
      <c r="L934" s="214">
        <v>174</v>
      </c>
      <c r="M934" s="214">
        <v>180.28525</v>
      </c>
      <c r="N934" s="9"/>
    </row>
    <row r="935" spans="2:14" s="201" customFormat="1" ht="12.75" hidden="1">
      <c r="B935" s="213">
        <v>37956</v>
      </c>
      <c r="C935" s="214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21.691147</v>
      </c>
      <c r="J935" s="214">
        <v>181</v>
      </c>
      <c r="K935" s="214">
        <v>164.47261000000003</v>
      </c>
      <c r="L935" s="214">
        <v>181</v>
      </c>
      <c r="M935" s="214">
        <v>164.47261000000003</v>
      </c>
      <c r="N935" s="9"/>
    </row>
    <row r="936" spans="2:14" s="201" customFormat="1" ht="12.75" hidden="1">
      <c r="B936" s="213">
        <v>37987</v>
      </c>
      <c r="C936" s="214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21.691147</v>
      </c>
      <c r="J936" s="214">
        <v>178</v>
      </c>
      <c r="K936" s="214">
        <v>116.50533500000002</v>
      </c>
      <c r="L936" s="214">
        <v>178</v>
      </c>
      <c r="M936" s="214">
        <v>116.50533500000002</v>
      </c>
      <c r="N936" s="9"/>
    </row>
    <row r="937" spans="2:14" s="201" customFormat="1" ht="12.75" hidden="1">
      <c r="B937" s="213">
        <v>38018</v>
      </c>
      <c r="C937" s="214"/>
      <c r="D937" s="214">
        <v>0</v>
      </c>
      <c r="E937" s="214">
        <v>0</v>
      </c>
      <c r="F937" s="214">
        <v>0</v>
      </c>
      <c r="G937" s="214">
        <v>0</v>
      </c>
      <c r="H937" s="214">
        <v>3</v>
      </c>
      <c r="I937" s="214">
        <v>21.691147</v>
      </c>
      <c r="J937" s="214">
        <v>182</v>
      </c>
      <c r="K937" s="214">
        <v>111.82480200000002</v>
      </c>
      <c r="L937" s="214">
        <v>182</v>
      </c>
      <c r="M937" s="214">
        <v>111.82480200000002</v>
      </c>
      <c r="N937" s="9"/>
    </row>
    <row r="938" spans="2:14" s="201" customFormat="1" ht="12.75" hidden="1">
      <c r="B938" s="213">
        <v>38047</v>
      </c>
      <c r="C938" s="214"/>
      <c r="D938" s="214">
        <v>0</v>
      </c>
      <c r="E938" s="214">
        <v>0</v>
      </c>
      <c r="F938" s="214">
        <v>0</v>
      </c>
      <c r="G938" s="214">
        <v>0</v>
      </c>
      <c r="H938" s="214">
        <v>3</v>
      </c>
      <c r="I938" s="214">
        <v>21.691147</v>
      </c>
      <c r="J938" s="214">
        <v>182</v>
      </c>
      <c r="K938" s="214">
        <v>109.88575600000001</v>
      </c>
      <c r="L938" s="214">
        <v>182</v>
      </c>
      <c r="M938" s="214">
        <v>109.88575600000001</v>
      </c>
      <c r="N938" s="9"/>
    </row>
    <row r="939" spans="2:14" s="201" customFormat="1" ht="12.75" hidden="1">
      <c r="B939" s="213">
        <v>38078</v>
      </c>
      <c r="C939" s="214"/>
      <c r="D939" s="214">
        <v>0</v>
      </c>
      <c r="E939" s="214">
        <v>0</v>
      </c>
      <c r="F939" s="214">
        <v>0</v>
      </c>
      <c r="G939" s="214">
        <v>0</v>
      </c>
      <c r="H939" s="214">
        <v>3</v>
      </c>
      <c r="I939" s="214">
        <v>21.691147</v>
      </c>
      <c r="J939" s="214">
        <v>182</v>
      </c>
      <c r="K939" s="214">
        <v>108.12012</v>
      </c>
      <c r="L939" s="214">
        <v>182</v>
      </c>
      <c r="M939" s="214">
        <v>108.12012</v>
      </c>
      <c r="N939" s="9"/>
    </row>
    <row r="940" spans="2:14" s="201" customFormat="1" ht="12.75" hidden="1">
      <c r="B940" s="213">
        <v>38108</v>
      </c>
      <c r="C940" s="214"/>
      <c r="D940" s="214">
        <v>0</v>
      </c>
      <c r="E940" s="214">
        <v>0</v>
      </c>
      <c r="F940" s="214">
        <v>0</v>
      </c>
      <c r="G940" s="214">
        <v>0</v>
      </c>
      <c r="H940" s="214">
        <v>3</v>
      </c>
      <c r="I940" s="214">
        <v>21.691147</v>
      </c>
      <c r="J940" s="214">
        <v>191</v>
      </c>
      <c r="K940" s="214">
        <v>104.25392000000001</v>
      </c>
      <c r="L940" s="214">
        <v>191</v>
      </c>
      <c r="M940" s="214">
        <v>104.25392000000001</v>
      </c>
      <c r="N940" s="9"/>
    </row>
    <row r="941" spans="2:14" s="201" customFormat="1" ht="12.75" hidden="1">
      <c r="B941" s="213">
        <v>38139</v>
      </c>
      <c r="C941" s="214"/>
      <c r="D941" s="214">
        <v>0</v>
      </c>
      <c r="E941" s="214">
        <v>0</v>
      </c>
      <c r="F941" s="214">
        <v>0</v>
      </c>
      <c r="G941" s="214">
        <v>0</v>
      </c>
      <c r="H941" s="214">
        <v>3</v>
      </c>
      <c r="I941" s="214">
        <v>21.691147</v>
      </c>
      <c r="J941" s="214">
        <v>190</v>
      </c>
      <c r="K941" s="214">
        <v>35.250999</v>
      </c>
      <c r="L941" s="214">
        <v>190</v>
      </c>
      <c r="M941" s="214">
        <v>35.250999</v>
      </c>
      <c r="N941" s="9"/>
    </row>
    <row r="942" spans="2:14" ht="12.75" hidden="1">
      <c r="B942" s="213">
        <v>38169</v>
      </c>
      <c r="C942" s="216"/>
      <c r="D942" s="214">
        <v>0</v>
      </c>
      <c r="E942" s="214">
        <v>0</v>
      </c>
      <c r="F942" s="214">
        <v>0</v>
      </c>
      <c r="G942" s="214">
        <v>0</v>
      </c>
      <c r="H942" s="214">
        <v>3</v>
      </c>
      <c r="I942" s="214">
        <v>21.691147</v>
      </c>
      <c r="J942" s="214">
        <v>189</v>
      </c>
      <c r="K942" s="214">
        <v>36.905571</v>
      </c>
      <c r="L942" s="214">
        <v>189</v>
      </c>
      <c r="M942" s="214">
        <v>36.905571</v>
      </c>
      <c r="N942" s="9"/>
    </row>
    <row r="943" spans="2:14" ht="12.75" hidden="1">
      <c r="B943" s="213">
        <v>38200</v>
      </c>
      <c r="C943" s="216"/>
      <c r="D943" s="214">
        <v>0</v>
      </c>
      <c r="E943" s="214">
        <v>0</v>
      </c>
      <c r="F943" s="214">
        <v>0</v>
      </c>
      <c r="G943" s="214">
        <v>0</v>
      </c>
      <c r="H943" s="214">
        <v>3</v>
      </c>
      <c r="I943" s="214">
        <v>24.214236</v>
      </c>
      <c r="J943" s="214">
        <v>186</v>
      </c>
      <c r="K943" s="214">
        <v>35.358473</v>
      </c>
      <c r="L943" s="214">
        <v>186</v>
      </c>
      <c r="M943" s="214">
        <v>35.358473</v>
      </c>
      <c r="N943" s="9"/>
    </row>
    <row r="944" spans="2:14" ht="12.75" hidden="1">
      <c r="B944" s="213">
        <v>38231</v>
      </c>
      <c r="C944" s="216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24.214236</v>
      </c>
      <c r="J944" s="214">
        <v>185</v>
      </c>
      <c r="K944" s="214">
        <v>36.131347</v>
      </c>
      <c r="L944" s="214">
        <v>185</v>
      </c>
      <c r="M944" s="214">
        <v>36.131347</v>
      </c>
      <c r="N944" s="9"/>
    </row>
    <row r="945" spans="1:13" ht="12.75" hidden="1">
      <c r="A945" s="201"/>
      <c r="B945" s="213">
        <v>38261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24.214236</v>
      </c>
      <c r="J945" s="214">
        <v>182</v>
      </c>
      <c r="K945" s="214">
        <v>37.677073</v>
      </c>
      <c r="L945" s="214">
        <v>182</v>
      </c>
      <c r="M945" s="214">
        <v>37.677073</v>
      </c>
    </row>
    <row r="946" spans="1:13" ht="12.75" hidden="1">
      <c r="A946" s="201"/>
      <c r="B946" s="213">
        <v>38292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24.214236</v>
      </c>
      <c r="J946" s="214">
        <v>182</v>
      </c>
      <c r="K946" s="214">
        <v>34.123986</v>
      </c>
      <c r="L946" s="214">
        <v>182</v>
      </c>
      <c r="M946" s="214">
        <v>34.123986</v>
      </c>
    </row>
    <row r="947" spans="1:13" ht="12.75" hidden="1">
      <c r="A947" s="201"/>
      <c r="B947" s="213">
        <v>38322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23.875832</v>
      </c>
      <c r="J947" s="214">
        <v>181</v>
      </c>
      <c r="K947" s="214">
        <v>35.013379</v>
      </c>
      <c r="L947" s="214">
        <v>181</v>
      </c>
      <c r="M947" s="214">
        <v>35.013379</v>
      </c>
    </row>
    <row r="948" spans="1:13" ht="12.75" hidden="1">
      <c r="A948" s="201"/>
      <c r="B948" s="213">
        <v>38353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12.268635</v>
      </c>
      <c r="J948" s="214">
        <v>180</v>
      </c>
      <c r="K948" s="214">
        <v>35.79954</v>
      </c>
      <c r="L948" s="214">
        <v>180</v>
      </c>
      <c r="M948" s="214">
        <v>35.79954</v>
      </c>
    </row>
    <row r="949" spans="1:13" ht="12.75" hidden="1">
      <c r="A949" s="201"/>
      <c r="B949" s="213">
        <v>38384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12.268635</v>
      </c>
      <c r="J949" s="214">
        <v>177</v>
      </c>
      <c r="K949" s="214">
        <v>36.143379</v>
      </c>
      <c r="L949" s="214">
        <v>177</v>
      </c>
      <c r="M949" s="214">
        <v>36.143379</v>
      </c>
    </row>
    <row r="950" spans="1:13" ht="12.75" hidden="1">
      <c r="A950" s="201"/>
      <c r="B950" s="213">
        <v>38412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12.268635</v>
      </c>
      <c r="J950" s="214">
        <v>175</v>
      </c>
      <c r="K950" s="214">
        <v>37.737681</v>
      </c>
      <c r="L950" s="214">
        <v>175</v>
      </c>
      <c r="M950" s="214">
        <v>37.737681</v>
      </c>
    </row>
    <row r="951" spans="1:13" ht="12.75" hidden="1">
      <c r="A951" s="201"/>
      <c r="B951" s="213">
        <v>38443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12.268635</v>
      </c>
      <c r="J951" s="214">
        <v>174</v>
      </c>
      <c r="K951" s="214">
        <v>41.133503</v>
      </c>
      <c r="L951" s="214">
        <v>174</v>
      </c>
      <c r="M951" s="214">
        <v>41.133503</v>
      </c>
    </row>
    <row r="952" spans="1:13" ht="12.75" hidden="1">
      <c r="A952" s="201"/>
      <c r="B952" s="213">
        <v>38473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12.268635</v>
      </c>
      <c r="J952" s="214">
        <v>172</v>
      </c>
      <c r="K952" s="214">
        <v>40.748549</v>
      </c>
      <c r="L952" s="214">
        <v>172</v>
      </c>
      <c r="M952" s="214">
        <v>40.748549</v>
      </c>
    </row>
    <row r="953" spans="1:13" ht="12.75" hidden="1">
      <c r="A953" s="201"/>
      <c r="B953" s="213">
        <v>38504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12.268635</v>
      </c>
      <c r="J953" s="214">
        <v>171</v>
      </c>
      <c r="K953" s="214">
        <v>41.241228</v>
      </c>
      <c r="L953" s="214">
        <v>171</v>
      </c>
      <c r="M953" s="214">
        <v>41.241228</v>
      </c>
    </row>
    <row r="954" spans="1:13" ht="12.75" hidden="1">
      <c r="A954" s="201"/>
      <c r="B954" s="213">
        <v>38534</v>
      </c>
      <c r="C954" s="239"/>
      <c r="D954" s="214">
        <v>0</v>
      </c>
      <c r="E954" s="214">
        <v>0</v>
      </c>
      <c r="F954" s="214">
        <v>0</v>
      </c>
      <c r="G954" s="214">
        <v>0</v>
      </c>
      <c r="H954" s="214">
        <v>2</v>
      </c>
      <c r="I954" s="214">
        <v>12.855714</v>
      </c>
      <c r="J954" s="214">
        <v>170</v>
      </c>
      <c r="K954" s="214">
        <v>39.645994</v>
      </c>
      <c r="L954" s="214">
        <v>170</v>
      </c>
      <c r="M954" s="214">
        <v>39.645994</v>
      </c>
    </row>
    <row r="955" spans="1:13" ht="12.75" hidden="1">
      <c r="A955" s="201"/>
      <c r="B955" s="213">
        <v>38565</v>
      </c>
      <c r="C955" s="239"/>
      <c r="D955" s="214">
        <v>0</v>
      </c>
      <c r="E955" s="214">
        <v>0</v>
      </c>
      <c r="F955" s="214">
        <v>0</v>
      </c>
      <c r="G955" s="214">
        <v>0</v>
      </c>
      <c r="H955" s="214">
        <v>2</v>
      </c>
      <c r="I955" s="214">
        <v>12.862862</v>
      </c>
      <c r="J955" s="214">
        <v>170</v>
      </c>
      <c r="K955" s="214">
        <v>40.673273</v>
      </c>
      <c r="L955" s="214">
        <v>170</v>
      </c>
      <c r="M955" s="214">
        <v>40.673273</v>
      </c>
    </row>
    <row r="956" spans="1:14" ht="12.75" hidden="1">
      <c r="A956" s="201"/>
      <c r="B956" s="213">
        <v>38596</v>
      </c>
      <c r="C956" s="239"/>
      <c r="D956" s="214">
        <v>0</v>
      </c>
      <c r="E956" s="214">
        <v>0</v>
      </c>
      <c r="F956" s="214">
        <v>0</v>
      </c>
      <c r="G956" s="214">
        <v>0</v>
      </c>
      <c r="H956" s="214">
        <v>2</v>
      </c>
      <c r="I956" s="214">
        <v>12.862862</v>
      </c>
      <c r="J956" s="214">
        <v>169</v>
      </c>
      <c r="K956" s="214">
        <v>38.232201</v>
      </c>
      <c r="L956" s="214">
        <v>169</v>
      </c>
      <c r="M956" s="214">
        <v>38.232201</v>
      </c>
      <c r="N956" s="240"/>
    </row>
    <row r="957" spans="1:13" ht="12.75" hidden="1">
      <c r="A957" s="201"/>
      <c r="B957" s="213">
        <v>38626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2</v>
      </c>
      <c r="I957" s="214">
        <v>12.862862</v>
      </c>
      <c r="J957" s="214">
        <v>169</v>
      </c>
      <c r="K957" s="214">
        <v>38.508368</v>
      </c>
      <c r="L957" s="214">
        <v>169</v>
      </c>
      <c r="M957" s="214">
        <v>38.508368</v>
      </c>
    </row>
    <row r="958" spans="1:13" ht="12.75" hidden="1">
      <c r="A958" s="201"/>
      <c r="B958" s="213">
        <v>38657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2</v>
      </c>
      <c r="I958" s="214">
        <v>12.862862</v>
      </c>
      <c r="J958" s="214">
        <v>167</v>
      </c>
      <c r="K958" s="214">
        <v>38.270309</v>
      </c>
      <c r="L958" s="214">
        <v>167</v>
      </c>
      <c r="M958" s="214">
        <v>38.270309</v>
      </c>
    </row>
    <row r="959" spans="1:13" ht="12.75" hidden="1">
      <c r="A959" s="201"/>
      <c r="B959" s="213">
        <v>38687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2</v>
      </c>
      <c r="I959" s="214">
        <v>12.862862</v>
      </c>
      <c r="J959" s="214">
        <v>167</v>
      </c>
      <c r="K959" s="214">
        <v>36.624371</v>
      </c>
      <c r="L959" s="214">
        <v>167</v>
      </c>
      <c r="M959" s="214">
        <v>36.624371</v>
      </c>
    </row>
    <row r="960" spans="1:13" ht="12.75" hidden="1">
      <c r="A960" s="201"/>
      <c r="B960" s="213">
        <v>38718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2</v>
      </c>
      <c r="I960" s="214">
        <v>12.862862</v>
      </c>
      <c r="J960" s="214">
        <v>166</v>
      </c>
      <c r="K960" s="214">
        <v>37.333247</v>
      </c>
      <c r="L960" s="214">
        <v>166</v>
      </c>
      <c r="M960" s="214">
        <v>37.333247</v>
      </c>
    </row>
    <row r="961" spans="1:13" ht="12.75" hidden="1">
      <c r="A961" s="201"/>
      <c r="B961" s="213">
        <v>38749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12.862862</v>
      </c>
      <c r="J961" s="214">
        <v>166</v>
      </c>
      <c r="K961" s="214">
        <v>37.857852</v>
      </c>
      <c r="L961" s="214">
        <v>166</v>
      </c>
      <c r="M961" s="214">
        <v>37.857852</v>
      </c>
    </row>
    <row r="962" spans="1:13" ht="12.75" hidden="1">
      <c r="A962" s="201"/>
      <c r="B962" s="213">
        <v>38777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12.862862</v>
      </c>
      <c r="J962" s="214">
        <v>166</v>
      </c>
      <c r="K962" s="214">
        <v>39.383274</v>
      </c>
      <c r="L962" s="214">
        <v>166</v>
      </c>
      <c r="M962" s="214">
        <v>39.383274</v>
      </c>
    </row>
    <row r="963" spans="1:13" ht="12.75" hidden="1">
      <c r="A963" s="201"/>
      <c r="B963" s="213">
        <v>38808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12.862862</v>
      </c>
      <c r="J963" s="214">
        <v>166</v>
      </c>
      <c r="K963" s="214">
        <v>41.359811</v>
      </c>
      <c r="L963" s="214">
        <v>166</v>
      </c>
      <c r="M963" s="214">
        <v>41.359811</v>
      </c>
    </row>
    <row r="964" spans="1:13" ht="12.75" hidden="1">
      <c r="A964" s="201"/>
      <c r="B964" s="213">
        <v>38838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12.862862</v>
      </c>
      <c r="J964" s="214">
        <v>165</v>
      </c>
      <c r="K964" s="214">
        <v>41.861102</v>
      </c>
      <c r="L964" s="214">
        <v>165</v>
      </c>
      <c r="M964" s="214">
        <v>41.861102</v>
      </c>
    </row>
    <row r="965" spans="1:13" ht="12.75" hidden="1">
      <c r="A965" s="201"/>
      <c r="B965" s="213">
        <v>38869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12.862862</v>
      </c>
      <c r="J965" s="214">
        <v>164</v>
      </c>
      <c r="K965" s="214">
        <v>43.009287</v>
      </c>
      <c r="L965" s="214">
        <v>164</v>
      </c>
      <c r="M965" s="214">
        <v>43.009287</v>
      </c>
    </row>
    <row r="966" spans="1:13" ht="12.75" hidden="1">
      <c r="A966" s="201"/>
      <c r="B966" s="213">
        <v>38899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13.621816</v>
      </c>
      <c r="J966" s="214">
        <v>163</v>
      </c>
      <c r="K966" s="214">
        <v>43.588516</v>
      </c>
      <c r="L966" s="214">
        <v>163</v>
      </c>
      <c r="M966" s="214">
        <v>43.588516</v>
      </c>
    </row>
    <row r="967" spans="1:13" ht="12.75" hidden="1">
      <c r="A967" s="201"/>
      <c r="B967" s="213">
        <v>38930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13.622246</v>
      </c>
      <c r="J967" s="214">
        <v>163</v>
      </c>
      <c r="K967" s="214">
        <v>44.38958</v>
      </c>
      <c r="L967" s="214">
        <v>163</v>
      </c>
      <c r="M967" s="214">
        <v>44.38958</v>
      </c>
    </row>
    <row r="968" spans="1:13" ht="12.75" hidden="1">
      <c r="A968" s="201"/>
      <c r="B968" s="213">
        <v>38961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13.622246</v>
      </c>
      <c r="J968" s="214">
        <v>162</v>
      </c>
      <c r="K968" s="214">
        <v>45.001228</v>
      </c>
      <c r="L968" s="214">
        <v>162</v>
      </c>
      <c r="M968" s="214">
        <v>45.001228</v>
      </c>
    </row>
    <row r="969" spans="1:13" ht="12.75" hidden="1">
      <c r="A969" s="201"/>
      <c r="B969" s="213">
        <v>38991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13.622246</v>
      </c>
      <c r="J969" s="214">
        <v>162</v>
      </c>
      <c r="K969" s="214">
        <v>45.972475</v>
      </c>
      <c r="L969" s="214">
        <v>162</v>
      </c>
      <c r="M969" s="214">
        <v>45.972475</v>
      </c>
    </row>
    <row r="970" spans="1:13" ht="12.75" hidden="1">
      <c r="A970" s="201"/>
      <c r="B970" s="213">
        <v>39022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13.622246</v>
      </c>
      <c r="J970" s="214">
        <v>162</v>
      </c>
      <c r="K970" s="214">
        <v>45.195419</v>
      </c>
      <c r="L970" s="214">
        <v>162</v>
      </c>
      <c r="M970" s="214">
        <v>45.195419</v>
      </c>
    </row>
    <row r="971" spans="1:13" ht="12.75" hidden="1">
      <c r="A971" s="201"/>
      <c r="B971" s="213">
        <v>39052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13.622246</v>
      </c>
      <c r="J971" s="214">
        <v>162</v>
      </c>
      <c r="K971" s="214">
        <v>45.380017</v>
      </c>
      <c r="L971" s="214">
        <v>162</v>
      </c>
      <c r="M971" s="214">
        <v>45.380017</v>
      </c>
    </row>
    <row r="972" spans="1:13" ht="12.75" hidden="1">
      <c r="A972" s="201"/>
      <c r="B972" s="213">
        <v>39083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13.622246</v>
      </c>
      <c r="J972" s="214">
        <v>161</v>
      </c>
      <c r="K972" s="214">
        <v>39.839177</v>
      </c>
      <c r="L972" s="214">
        <v>161</v>
      </c>
      <c r="M972" s="214">
        <v>39.839177</v>
      </c>
    </row>
    <row r="973" spans="1:13" ht="12.75" hidden="1">
      <c r="A973" s="201"/>
      <c r="B973" s="213">
        <v>39114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13.622246</v>
      </c>
      <c r="J973" s="214">
        <v>161</v>
      </c>
      <c r="K973" s="214">
        <v>40.625435</v>
      </c>
      <c r="L973" s="214">
        <v>161</v>
      </c>
      <c r="M973" s="214">
        <v>40.625435</v>
      </c>
    </row>
    <row r="974" spans="1:13" ht="12.75" hidden="1">
      <c r="A974" s="201"/>
      <c r="B974" s="213">
        <v>39142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13.622246</v>
      </c>
      <c r="J974" s="214">
        <v>159</v>
      </c>
      <c r="K974" s="214">
        <v>39.760914</v>
      </c>
      <c r="L974" s="214">
        <v>159</v>
      </c>
      <c r="M974" s="214">
        <v>39.760914</v>
      </c>
    </row>
    <row r="975" spans="1:13" ht="12.75" hidden="1">
      <c r="A975" s="201"/>
      <c r="B975" s="213">
        <v>39173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13.622246</v>
      </c>
      <c r="J975" s="214">
        <v>158</v>
      </c>
      <c r="K975" s="214">
        <v>43.102389</v>
      </c>
      <c r="L975" s="214">
        <v>158</v>
      </c>
      <c r="M975" s="214">
        <v>43.102389</v>
      </c>
    </row>
    <row r="976" spans="1:13" ht="12.75" hidden="1">
      <c r="A976" s="201"/>
      <c r="B976" s="213">
        <v>39203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13.622246</v>
      </c>
      <c r="J976" s="214">
        <v>158</v>
      </c>
      <c r="K976" s="214">
        <v>43.563649</v>
      </c>
      <c r="L976" s="214">
        <v>158</v>
      </c>
      <c r="M976" s="214">
        <v>43.563649</v>
      </c>
    </row>
    <row r="977" spans="1:13" ht="12.75" hidden="1">
      <c r="A977" s="201"/>
      <c r="B977" s="213">
        <v>39234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13.622246</v>
      </c>
      <c r="J977" s="214">
        <v>158</v>
      </c>
      <c r="K977" s="214">
        <v>43.225602</v>
      </c>
      <c r="L977" s="214">
        <v>158</v>
      </c>
      <c r="M977" s="214">
        <v>43.225602</v>
      </c>
    </row>
    <row r="978" spans="1:13" ht="12.75" hidden="1">
      <c r="A978" s="201"/>
      <c r="B978" s="213">
        <v>39264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14.260085</v>
      </c>
      <c r="J978" s="214">
        <v>157</v>
      </c>
      <c r="K978" s="214">
        <v>43.667378</v>
      </c>
      <c r="L978" s="214">
        <v>157</v>
      </c>
      <c r="M978" s="214">
        <v>43.667378</v>
      </c>
    </row>
    <row r="979" spans="1:13" ht="12.75" hidden="1">
      <c r="A979" s="201"/>
      <c r="B979" s="213">
        <v>39295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14.260467</v>
      </c>
      <c r="J979" s="214">
        <v>156</v>
      </c>
      <c r="K979" s="214">
        <v>44.464745</v>
      </c>
      <c r="L979" s="214">
        <v>156</v>
      </c>
      <c r="M979" s="214">
        <v>44.464745</v>
      </c>
    </row>
    <row r="980" spans="1:13" ht="12.75" hidden="1">
      <c r="A980" s="201"/>
      <c r="B980" s="213">
        <v>39326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14.260467</v>
      </c>
      <c r="J980" s="214">
        <v>156</v>
      </c>
      <c r="K980" s="214">
        <v>44.197134</v>
      </c>
      <c r="L980" s="214">
        <v>156</v>
      </c>
      <c r="M980" s="214">
        <v>44.197134</v>
      </c>
    </row>
    <row r="981" spans="1:13" ht="12.75" hidden="1">
      <c r="A981" s="201"/>
      <c r="B981" s="213">
        <v>39356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14.260467</v>
      </c>
      <c r="J981" s="214">
        <v>156</v>
      </c>
      <c r="K981" s="214">
        <v>44.622295</v>
      </c>
      <c r="L981" s="214">
        <v>156</v>
      </c>
      <c r="M981" s="214">
        <v>44.622295</v>
      </c>
    </row>
    <row r="982" spans="1:13" ht="12.75" hidden="1">
      <c r="A982" s="201"/>
      <c r="B982" s="213">
        <v>39387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14.260467</v>
      </c>
      <c r="J982" s="214">
        <v>155</v>
      </c>
      <c r="K982" s="214">
        <v>40.402045</v>
      </c>
      <c r="L982" s="214">
        <v>155</v>
      </c>
      <c r="M982" s="214">
        <v>40.402045</v>
      </c>
    </row>
    <row r="983" spans="1:13" ht="12.75" hidden="1">
      <c r="A983" s="201"/>
      <c r="B983" s="213">
        <v>39417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14.260467</v>
      </c>
      <c r="J983" s="214">
        <v>155</v>
      </c>
      <c r="K983" s="214">
        <v>40.913201</v>
      </c>
      <c r="L983" s="214">
        <v>155</v>
      </c>
      <c r="M983" s="214">
        <v>40.913201</v>
      </c>
    </row>
    <row r="984" spans="1:13" ht="12.75">
      <c r="A984" s="201"/>
      <c r="B984" s="213">
        <v>39448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14.260467</v>
      </c>
      <c r="J984" s="214">
        <v>155</v>
      </c>
      <c r="K984" s="214">
        <v>40.717387</v>
      </c>
      <c r="L984" s="214"/>
      <c r="M984" s="214"/>
    </row>
    <row r="985" spans="1:13" ht="12.75">
      <c r="A985" s="201"/>
      <c r="B985" s="213">
        <v>39479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14.260467</v>
      </c>
      <c r="J985" s="214">
        <v>155</v>
      </c>
      <c r="K985" s="214">
        <v>41.338191</v>
      </c>
      <c r="L985" s="214"/>
      <c r="M985" s="214"/>
    </row>
    <row r="986" spans="1:13" ht="12.75">
      <c r="A986" s="201"/>
      <c r="B986" s="213">
        <v>39508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14.260467</v>
      </c>
      <c r="J986" s="214">
        <v>155</v>
      </c>
      <c r="K986" s="214">
        <v>42.862983</v>
      </c>
      <c r="L986" s="214"/>
      <c r="M986" s="214"/>
    </row>
    <row r="987" spans="1:13" ht="12.75">
      <c r="A987" s="201"/>
      <c r="B987" s="213">
        <v>39539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14.260467</v>
      </c>
      <c r="J987" s="214">
        <v>154</v>
      </c>
      <c r="K987" s="214">
        <v>46.559388</v>
      </c>
      <c r="L987" s="214"/>
      <c r="M987" s="214"/>
    </row>
    <row r="988" spans="1:13" ht="12.75">
      <c r="A988" s="201"/>
      <c r="B988" s="213">
        <v>39569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14.260467</v>
      </c>
      <c r="J988" s="214">
        <v>154</v>
      </c>
      <c r="K988" s="214">
        <v>48.286402</v>
      </c>
      <c r="L988" s="214"/>
      <c r="M988" s="214"/>
    </row>
    <row r="989" spans="1:13" ht="12.75">
      <c r="A989" s="201"/>
      <c r="B989" s="213">
        <v>39600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14.260467</v>
      </c>
      <c r="J989" s="214">
        <v>154</v>
      </c>
      <c r="K989" s="214">
        <v>48.829297</v>
      </c>
      <c r="L989" s="214"/>
      <c r="M989" s="214"/>
    </row>
    <row r="990" spans="1:13" ht="12.75">
      <c r="A990" s="201"/>
      <c r="B990" s="213">
        <v>39630</v>
      </c>
      <c r="C990" s="216"/>
      <c r="D990" s="214">
        <v>0</v>
      </c>
      <c r="E990" s="216">
        <v>0</v>
      </c>
      <c r="F990" s="214">
        <v>0</v>
      </c>
      <c r="G990" s="216">
        <v>0</v>
      </c>
      <c r="H990" s="216">
        <v>2</v>
      </c>
      <c r="I990" s="216">
        <v>15.769544</v>
      </c>
      <c r="J990" s="216">
        <v>152</v>
      </c>
      <c r="K990" s="216">
        <v>49.431736</v>
      </c>
      <c r="L990" s="216"/>
      <c r="M990" s="216"/>
    </row>
    <row r="991" spans="1:13" ht="12.75">
      <c r="A991" s="201"/>
      <c r="B991" s="213">
        <v>39661</v>
      </c>
      <c r="C991" s="216"/>
      <c r="D991" s="214">
        <v>0</v>
      </c>
      <c r="E991" s="216">
        <v>0</v>
      </c>
      <c r="F991" s="214">
        <v>0</v>
      </c>
      <c r="G991" s="216">
        <v>0</v>
      </c>
      <c r="H991" s="216">
        <v>2</v>
      </c>
      <c r="I991" s="216">
        <v>15.770425</v>
      </c>
      <c r="J991" s="216">
        <v>152</v>
      </c>
      <c r="K991" s="216">
        <v>48.590583</v>
      </c>
      <c r="L991" s="216"/>
      <c r="M991" s="216"/>
    </row>
    <row r="992" spans="1:13" ht="12.75">
      <c r="A992" s="201"/>
      <c r="B992" s="213">
        <v>39692</v>
      </c>
      <c r="C992" s="216"/>
      <c r="D992" s="214">
        <v>0</v>
      </c>
      <c r="E992" s="216">
        <v>0</v>
      </c>
      <c r="F992" s="214">
        <v>0</v>
      </c>
      <c r="G992" s="216">
        <v>0</v>
      </c>
      <c r="H992" s="216">
        <v>2</v>
      </c>
      <c r="I992" s="216">
        <v>15.770425</v>
      </c>
      <c r="J992" s="216">
        <v>152</v>
      </c>
      <c r="K992" s="216">
        <v>49.190953</v>
      </c>
      <c r="L992" s="216"/>
      <c r="M992" s="216"/>
    </row>
    <row r="993" spans="1:13" ht="12.75">
      <c r="A993" s="201"/>
      <c r="B993" s="213">
        <v>39722</v>
      </c>
      <c r="C993" s="216"/>
      <c r="D993" s="214">
        <v>0</v>
      </c>
      <c r="E993" s="216">
        <v>0</v>
      </c>
      <c r="F993" s="214">
        <v>0</v>
      </c>
      <c r="G993" s="216">
        <v>0</v>
      </c>
      <c r="H993" s="216">
        <v>2</v>
      </c>
      <c r="I993" s="216">
        <v>15.770425</v>
      </c>
      <c r="J993" s="216">
        <v>152</v>
      </c>
      <c r="K993" s="216">
        <v>50.58423</v>
      </c>
      <c r="L993" s="216"/>
      <c r="M993" s="216"/>
    </row>
    <row r="994" spans="1:13" ht="12.75">
      <c r="A994" s="201"/>
      <c r="B994" s="213">
        <v>39753</v>
      </c>
      <c r="C994" s="216"/>
      <c r="D994" s="214">
        <v>0</v>
      </c>
      <c r="E994" s="216">
        <v>0</v>
      </c>
      <c r="F994" s="214">
        <v>0</v>
      </c>
      <c r="G994" s="216">
        <v>0</v>
      </c>
      <c r="H994" s="216">
        <v>2</v>
      </c>
      <c r="I994" s="216">
        <v>15.770425</v>
      </c>
      <c r="J994" s="216">
        <v>152</v>
      </c>
      <c r="K994" s="216">
        <v>49.47676</v>
      </c>
      <c r="L994" s="216"/>
      <c r="M994" s="216"/>
    </row>
    <row r="995" spans="1:13" ht="12.75">
      <c r="A995" s="201"/>
      <c r="B995" s="213">
        <v>39783</v>
      </c>
      <c r="C995" s="216"/>
      <c r="D995" s="214">
        <v>0</v>
      </c>
      <c r="E995" s="216">
        <v>0</v>
      </c>
      <c r="F995" s="214">
        <v>0</v>
      </c>
      <c r="G995" s="216">
        <v>0</v>
      </c>
      <c r="H995" s="216">
        <v>2</v>
      </c>
      <c r="I995" s="216">
        <v>15.761584</v>
      </c>
      <c r="J995" s="216">
        <v>151</v>
      </c>
      <c r="K995" s="216">
        <v>49.945907</v>
      </c>
      <c r="L995" s="216"/>
      <c r="M995" s="216"/>
    </row>
    <row r="996" spans="1:13" ht="12.75">
      <c r="A996" s="201"/>
      <c r="B996" s="213">
        <v>39814</v>
      </c>
      <c r="C996" s="216"/>
      <c r="D996" s="214">
        <v>0</v>
      </c>
      <c r="E996" s="216">
        <v>0</v>
      </c>
      <c r="F996" s="214">
        <v>0</v>
      </c>
      <c r="G996" s="216">
        <v>0</v>
      </c>
      <c r="H996" s="216">
        <v>2</v>
      </c>
      <c r="I996" s="216">
        <v>15.770425</v>
      </c>
      <c r="J996" s="216">
        <v>151</v>
      </c>
      <c r="K996" s="216">
        <v>51</v>
      </c>
      <c r="L996" s="216"/>
      <c r="M996" s="216"/>
    </row>
    <row r="997" spans="1:13" ht="12.75">
      <c r="A997" s="201"/>
      <c r="B997" s="213">
        <v>39845</v>
      </c>
      <c r="C997" s="216"/>
      <c r="D997" s="214">
        <v>0</v>
      </c>
      <c r="E997" s="216">
        <v>0</v>
      </c>
      <c r="F997" s="214">
        <v>0</v>
      </c>
      <c r="G997" s="216">
        <v>0</v>
      </c>
      <c r="H997" s="216">
        <v>2</v>
      </c>
      <c r="I997" s="216">
        <v>15.770425</v>
      </c>
      <c r="J997" s="216">
        <v>151</v>
      </c>
      <c r="K997" s="216">
        <v>50.120605</v>
      </c>
      <c r="L997" s="216"/>
      <c r="M997" s="216"/>
    </row>
    <row r="998" spans="1:13" ht="12.75">
      <c r="A998" s="201"/>
      <c r="B998" s="213">
        <v>39873</v>
      </c>
      <c r="C998" s="216"/>
      <c r="D998" s="214">
        <v>0</v>
      </c>
      <c r="E998" s="216">
        <v>0</v>
      </c>
      <c r="F998" s="214">
        <v>0</v>
      </c>
      <c r="G998" s="216">
        <v>0</v>
      </c>
      <c r="H998" s="216">
        <v>2</v>
      </c>
      <c r="I998" s="216">
        <v>15.770425</v>
      </c>
      <c r="J998" s="216">
        <v>149</v>
      </c>
      <c r="K998" s="216">
        <v>50.576047</v>
      </c>
      <c r="L998" s="216"/>
      <c r="M998" s="216"/>
    </row>
    <row r="999" spans="1:13" ht="12.75" hidden="1">
      <c r="A999" s="201"/>
      <c r="B999" s="213">
        <v>39904</v>
      </c>
      <c r="C999" s="216"/>
      <c r="D999" s="214">
        <v>0</v>
      </c>
      <c r="E999" s="216">
        <v>0</v>
      </c>
      <c r="F999" s="214">
        <v>0</v>
      </c>
      <c r="G999" s="216">
        <v>0</v>
      </c>
      <c r="H999" s="216">
        <v>2</v>
      </c>
      <c r="I999" s="216">
        <v>15.770425</v>
      </c>
      <c r="J999" s="216">
        <v>149</v>
      </c>
      <c r="K999" s="216">
        <v>50.576047</v>
      </c>
      <c r="L999" s="216"/>
      <c r="M999" s="216"/>
    </row>
    <row r="1000" spans="1:13" ht="12.75" hidden="1">
      <c r="A1000" s="201"/>
      <c r="B1000" s="213">
        <v>39934</v>
      </c>
      <c r="C1000" s="216"/>
      <c r="D1000" s="214">
        <v>0</v>
      </c>
      <c r="E1000" s="216">
        <v>0</v>
      </c>
      <c r="F1000" s="214">
        <v>0</v>
      </c>
      <c r="G1000" s="216">
        <v>0</v>
      </c>
      <c r="H1000" s="216">
        <v>2</v>
      </c>
      <c r="I1000" s="216">
        <v>15.770425</v>
      </c>
      <c r="J1000" s="216">
        <v>149</v>
      </c>
      <c r="K1000" s="216">
        <v>50.576047</v>
      </c>
      <c r="L1000" s="216"/>
      <c r="M1000" s="216"/>
    </row>
    <row r="1001" spans="1:13" ht="12.75">
      <c r="A1001" s="201"/>
      <c r="B1001" s="213">
        <v>39965</v>
      </c>
      <c r="C1001" s="216"/>
      <c r="D1001" s="214">
        <v>0</v>
      </c>
      <c r="E1001" s="216">
        <v>0</v>
      </c>
      <c r="F1001" s="214">
        <v>0</v>
      </c>
      <c r="G1001" s="216">
        <v>0</v>
      </c>
      <c r="H1001" s="216">
        <v>2</v>
      </c>
      <c r="I1001" s="216">
        <v>15.770425</v>
      </c>
      <c r="J1001" s="216">
        <v>149</v>
      </c>
      <c r="K1001" s="216">
        <v>55.032876</v>
      </c>
      <c r="L1001" s="216"/>
      <c r="M1001" s="216"/>
    </row>
    <row r="1002" spans="1:13" ht="12.75">
      <c r="A1002" s="201"/>
      <c r="B1002" s="213">
        <v>39995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16.308069</v>
      </c>
      <c r="J1002" s="216">
        <v>148</v>
      </c>
      <c r="K1002" s="216">
        <v>55.66434</v>
      </c>
      <c r="L1002" s="216"/>
      <c r="M1002" s="216"/>
    </row>
    <row r="1003" spans="1:13" ht="12.75">
      <c r="A1003" s="201"/>
      <c r="B1003" s="213">
        <v>40026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16.308257</v>
      </c>
      <c r="J1003" s="216">
        <v>146</v>
      </c>
      <c r="K1003" s="216">
        <v>56.243701</v>
      </c>
      <c r="L1003" s="216"/>
      <c r="M1003" s="216"/>
    </row>
    <row r="1004" spans="1:13" ht="12.75">
      <c r="A1004" s="201"/>
      <c r="B1004" s="213">
        <v>40057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16.308257</v>
      </c>
      <c r="J1004" s="216">
        <v>146</v>
      </c>
      <c r="K1004" s="216">
        <v>56.790676</v>
      </c>
      <c r="L1004" s="216"/>
      <c r="M1004" s="216"/>
    </row>
    <row r="1005" spans="1:13" ht="12.75">
      <c r="A1005" s="201"/>
      <c r="B1005" s="213">
        <v>40087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16.308257</v>
      </c>
      <c r="J1005" s="216">
        <v>145</v>
      </c>
      <c r="K1005" s="216">
        <v>57.082894</v>
      </c>
      <c r="L1005" s="216"/>
      <c r="M1005" s="216"/>
    </row>
    <row r="1006" spans="1:13" ht="12.75">
      <c r="A1006" s="201"/>
      <c r="B1006" s="213">
        <v>40118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16.308257</v>
      </c>
      <c r="J1006" s="216">
        <v>145</v>
      </c>
      <c r="K1006" s="216">
        <v>60.357684</v>
      </c>
      <c r="L1006" s="216"/>
      <c r="M1006" s="216"/>
    </row>
    <row r="1007" spans="1:13" ht="12.75">
      <c r="A1007" s="201"/>
      <c r="B1007" s="213">
        <v>40148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16.308257</v>
      </c>
      <c r="J1007" s="216">
        <v>145</v>
      </c>
      <c r="K1007" s="216">
        <v>58.228108</v>
      </c>
      <c r="L1007" s="216"/>
      <c r="M1007" s="216"/>
    </row>
    <row r="1008" spans="1:13" ht="12.75">
      <c r="A1008" s="201"/>
      <c r="B1008" s="213">
        <v>40179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16.308257</v>
      </c>
      <c r="J1008" s="216">
        <v>145</v>
      </c>
      <c r="K1008" s="216">
        <v>58.840232</v>
      </c>
      <c r="L1008" s="216"/>
      <c r="M1008" s="216"/>
    </row>
    <row r="1009" spans="1:13" ht="12.75">
      <c r="A1009" s="201"/>
      <c r="B1009" s="213">
        <v>40210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16.308257</v>
      </c>
      <c r="J1009" s="216">
        <v>144</v>
      </c>
      <c r="K1009" s="216">
        <v>59.269149</v>
      </c>
      <c r="L1009" s="216"/>
      <c r="M1009" s="216"/>
    </row>
    <row r="1010" spans="1:13" ht="12.75">
      <c r="A1010" s="201"/>
      <c r="B1010" s="213">
        <v>40238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16.308257</v>
      </c>
      <c r="J1010" s="216">
        <v>144</v>
      </c>
      <c r="K1010" s="216">
        <v>54.226042</v>
      </c>
      <c r="L1010" s="216"/>
      <c r="M1010" s="216"/>
    </row>
    <row r="1011" spans="1:13" ht="12.75">
      <c r="A1011" s="201"/>
      <c r="B1011" s="213">
        <v>40269</v>
      </c>
      <c r="C1011" s="216"/>
      <c r="D1011" s="214">
        <v>0</v>
      </c>
      <c r="E1011" s="216">
        <v>0</v>
      </c>
      <c r="F1011" s="214">
        <v>0</v>
      </c>
      <c r="G1011" s="216">
        <v>0</v>
      </c>
      <c r="H1011" s="216">
        <v>2</v>
      </c>
      <c r="I1011" s="216">
        <v>16.308257</v>
      </c>
      <c r="J1011" s="216">
        <v>144</v>
      </c>
      <c r="K1011" s="216">
        <v>57.818366</v>
      </c>
      <c r="L1011" s="216"/>
      <c r="M1011" s="216"/>
    </row>
    <row r="1012" spans="1:13" ht="12.75">
      <c r="A1012" s="201"/>
      <c r="B1012" s="213">
        <v>40299</v>
      </c>
      <c r="C1012" s="216"/>
      <c r="D1012" s="214">
        <v>0</v>
      </c>
      <c r="E1012" s="216">
        <v>0</v>
      </c>
      <c r="F1012" s="214">
        <v>0</v>
      </c>
      <c r="G1012" s="216">
        <v>0</v>
      </c>
      <c r="H1012" s="216">
        <v>2</v>
      </c>
      <c r="I1012" s="216">
        <v>16.308257</v>
      </c>
      <c r="J1012" s="216">
        <v>144</v>
      </c>
      <c r="K1012" s="216">
        <v>58.794556</v>
      </c>
      <c r="L1012" s="216"/>
      <c r="M1012" s="216"/>
    </row>
    <row r="1013" spans="1:13" ht="12.75">
      <c r="A1013" s="201"/>
      <c r="B1013" s="213">
        <v>40330</v>
      </c>
      <c r="C1013" s="216"/>
      <c r="D1013" s="214">
        <v>0</v>
      </c>
      <c r="E1013" s="216">
        <v>0</v>
      </c>
      <c r="F1013" s="214">
        <v>0</v>
      </c>
      <c r="G1013" s="216">
        <v>0</v>
      </c>
      <c r="H1013" s="216">
        <v>2</v>
      </c>
      <c r="I1013" s="216">
        <v>16.37611</v>
      </c>
      <c r="J1013" s="216">
        <v>144</v>
      </c>
      <c r="K1013" s="216">
        <v>59.248863</v>
      </c>
      <c r="L1013" s="216"/>
      <c r="M1013" s="216"/>
    </row>
    <row r="1014" spans="1:13" ht="12.75">
      <c r="A1014" s="201"/>
      <c r="B1014" s="213">
        <v>40360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16.601507</v>
      </c>
      <c r="J1014" s="216">
        <v>144</v>
      </c>
      <c r="K1014" s="216">
        <v>58.064527</v>
      </c>
      <c r="L1014" s="216"/>
      <c r="M1014" s="216"/>
    </row>
    <row r="1015" spans="1:13" ht="12.75">
      <c r="A1015" s="201"/>
      <c r="B1015" s="213">
        <v>40391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16.60167</v>
      </c>
      <c r="J1015" s="216">
        <v>144</v>
      </c>
      <c r="K1015" s="216">
        <v>58.591094</v>
      </c>
      <c r="L1015" s="216"/>
      <c r="M1015" s="216"/>
    </row>
    <row r="1016" spans="1:13" ht="12.75">
      <c r="A1016" s="201"/>
      <c r="B1016" s="213">
        <v>40422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16.60167</v>
      </c>
      <c r="J1016" s="216">
        <v>144</v>
      </c>
      <c r="K1016" s="216">
        <v>58.967867</v>
      </c>
      <c r="L1016" s="216"/>
      <c r="M1016" s="216"/>
    </row>
    <row r="1017" spans="1:13" ht="12.75">
      <c r="A1017" s="201"/>
      <c r="B1017" s="213">
        <v>40452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16.60167</v>
      </c>
      <c r="J1017" s="216">
        <v>144</v>
      </c>
      <c r="K1017" s="216">
        <v>60.058902</v>
      </c>
      <c r="L1017" s="216"/>
      <c r="M1017" s="216"/>
    </row>
    <row r="1018" spans="1:13" ht="12.75">
      <c r="A1018" s="201"/>
      <c r="B1018" s="213">
        <v>40483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16.60167</v>
      </c>
      <c r="J1018" s="216">
        <v>144</v>
      </c>
      <c r="K1018" s="216">
        <v>58.094671</v>
      </c>
      <c r="L1018" s="216"/>
      <c r="M1018" s="216"/>
    </row>
    <row r="1019" spans="1:13" ht="12.75">
      <c r="A1019" s="201"/>
      <c r="B1019" s="213">
        <v>40513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16.60167</v>
      </c>
      <c r="J1019" s="216">
        <v>144</v>
      </c>
      <c r="K1019" s="216">
        <v>58.598158</v>
      </c>
      <c r="L1019" s="216"/>
      <c r="M1019" s="216"/>
    </row>
    <row r="1020" spans="1:13" ht="12.75">
      <c r="A1020" s="201"/>
      <c r="B1020" s="213">
        <v>40544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16.60167</v>
      </c>
      <c r="J1020" s="216">
        <v>144</v>
      </c>
      <c r="K1020" s="216">
        <v>59.118197</v>
      </c>
      <c r="L1020" s="216"/>
      <c r="M1020" s="216"/>
    </row>
    <row r="1021" spans="1:13" ht="12.75">
      <c r="A1021" s="201"/>
      <c r="B1021" s="213">
        <v>40575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16.60167</v>
      </c>
      <c r="J1021" s="216">
        <v>143</v>
      </c>
      <c r="K1021" s="216">
        <v>59.638242</v>
      </c>
      <c r="L1021" s="216"/>
      <c r="M1021" s="216"/>
    </row>
    <row r="1022" spans="1:13" ht="12.75">
      <c r="A1022" s="201"/>
      <c r="B1022" s="213">
        <v>40603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16.60167</v>
      </c>
      <c r="J1022" s="216">
        <v>143</v>
      </c>
      <c r="K1022" s="216">
        <v>60.913424</v>
      </c>
      <c r="L1022" s="216"/>
      <c r="M1022" s="216"/>
    </row>
    <row r="1023" spans="1:13" ht="12.75">
      <c r="A1023" s="201"/>
      <c r="B1023" s="213">
        <v>40634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16.60167</v>
      </c>
      <c r="J1023" s="216">
        <v>143</v>
      </c>
      <c r="K1023" s="216">
        <v>65.198714</v>
      </c>
      <c r="L1023" s="216"/>
      <c r="M1023" s="216"/>
    </row>
    <row r="1024" spans="1:13" ht="12.75">
      <c r="A1024" s="201"/>
      <c r="B1024" s="213">
        <v>40664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16.60167</v>
      </c>
      <c r="J1024" s="216">
        <v>144</v>
      </c>
      <c r="K1024" s="216">
        <v>66.98183</v>
      </c>
      <c r="L1024" s="216"/>
      <c r="M1024" s="216"/>
    </row>
    <row r="1025" spans="1:13" ht="12.75">
      <c r="A1025" s="201"/>
      <c r="B1025" s="213">
        <v>40695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16.60167</v>
      </c>
      <c r="J1025" s="216">
        <v>144</v>
      </c>
      <c r="K1025" s="216">
        <v>67.640368</v>
      </c>
      <c r="L1025" s="216"/>
      <c r="M1025" s="216"/>
    </row>
    <row r="1026" spans="2:15" ht="12.75">
      <c r="B1026" s="213">
        <v>40725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17.226704</v>
      </c>
      <c r="J1026" s="216">
        <v>144</v>
      </c>
      <c r="K1026" s="216">
        <v>67.953882</v>
      </c>
      <c r="L1026" s="216"/>
      <c r="M1026" s="216"/>
      <c r="N1026" s="9"/>
      <c r="O1026" s="201"/>
    </row>
    <row r="1027" spans="2:15" ht="12.75">
      <c r="B1027" s="213">
        <v>40756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17.227063</v>
      </c>
      <c r="J1027" s="216">
        <v>144</v>
      </c>
      <c r="K1027" s="216">
        <v>68.428208</v>
      </c>
      <c r="L1027" s="216"/>
      <c r="M1027" s="216"/>
      <c r="N1027" s="9"/>
      <c r="O1027" s="201"/>
    </row>
    <row r="1028" spans="2:15" ht="12.75">
      <c r="B1028" s="213">
        <v>40787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17.227063</v>
      </c>
      <c r="J1028" s="216">
        <v>144</v>
      </c>
      <c r="K1028" s="216">
        <v>69.102584</v>
      </c>
      <c r="L1028" s="216"/>
      <c r="M1028" s="216"/>
      <c r="N1028" s="9"/>
      <c r="O1028" s="201"/>
    </row>
    <row r="1029" spans="2:15" ht="12.75">
      <c r="B1029" s="213">
        <v>40818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17.227063</v>
      </c>
      <c r="J1029" s="216">
        <v>144</v>
      </c>
      <c r="K1029" s="216">
        <v>69.777168</v>
      </c>
      <c r="L1029" s="216"/>
      <c r="M1029" s="216"/>
      <c r="N1029" s="9"/>
      <c r="O1029" s="201"/>
    </row>
    <row r="1030" spans="2:15" ht="12.75">
      <c r="B1030" s="213">
        <v>40850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17.227063</v>
      </c>
      <c r="J1030" s="216">
        <v>144</v>
      </c>
      <c r="K1030" s="216">
        <v>70.706607</v>
      </c>
      <c r="L1030" s="216"/>
      <c r="M1030" s="216"/>
      <c r="N1030" s="9"/>
      <c r="O1030" s="201"/>
    </row>
    <row r="1031" spans="2:15" ht="12.75">
      <c r="B1031" s="213">
        <v>40881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17.227063</v>
      </c>
      <c r="J1031" s="216">
        <v>144</v>
      </c>
      <c r="K1031" s="216">
        <v>71.308446</v>
      </c>
      <c r="L1031" s="216"/>
      <c r="M1031" s="216"/>
      <c r="N1031" s="9"/>
      <c r="O1031" s="201"/>
    </row>
    <row r="1032" spans="2:15" ht="12.75">
      <c r="B1032" s="213">
        <v>40909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17.227063</v>
      </c>
      <c r="J1032" s="216">
        <v>144</v>
      </c>
      <c r="K1032" s="216">
        <v>70.62863</v>
      </c>
      <c r="L1032" s="216"/>
      <c r="M1032" s="216"/>
      <c r="N1032" s="9"/>
      <c r="O1032" s="201"/>
    </row>
    <row r="1033" spans="2:15" ht="12.75">
      <c r="B1033" s="213">
        <v>40940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17.227063</v>
      </c>
      <c r="J1033" s="216">
        <v>143</v>
      </c>
      <c r="K1033" s="216">
        <v>71.299192</v>
      </c>
      <c r="L1033" s="216"/>
      <c r="M1033" s="216"/>
      <c r="N1033" s="9"/>
      <c r="O1033" s="201"/>
    </row>
    <row r="1034" spans="2:15" ht="12.75">
      <c r="B1034" s="213">
        <v>40969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17.227063</v>
      </c>
      <c r="J1034" s="216">
        <v>143</v>
      </c>
      <c r="K1034" s="216">
        <v>73.063838</v>
      </c>
      <c r="L1034" s="216"/>
      <c r="M1034" s="216"/>
      <c r="N1034" s="9"/>
      <c r="O1034" s="201"/>
    </row>
    <row r="1035" spans="2:15" ht="12.75">
      <c r="B1035" s="213">
        <v>41000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17.227063</v>
      </c>
      <c r="J1035" s="216">
        <v>143</v>
      </c>
      <c r="K1035" s="216">
        <v>78.514754</v>
      </c>
      <c r="L1035" s="216"/>
      <c r="M1035" s="216"/>
      <c r="N1035" s="9"/>
      <c r="O1035" s="201"/>
    </row>
    <row r="1036" spans="2:15" ht="12.75">
      <c r="B1036" s="213">
        <v>41030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17.227063</v>
      </c>
      <c r="J1036" s="216">
        <v>143</v>
      </c>
      <c r="K1036" s="216">
        <v>80.477185</v>
      </c>
      <c r="L1036" s="216"/>
      <c r="M1036" s="216"/>
      <c r="N1036" s="9"/>
      <c r="O1036" s="201"/>
    </row>
    <row r="1037" spans="1:13" ht="12.75">
      <c r="A1037" s="201"/>
      <c r="B1037" s="213">
        <v>41061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17.227063</v>
      </c>
      <c r="J1037" s="216">
        <v>143</v>
      </c>
      <c r="K1037" s="216">
        <v>81.147018</v>
      </c>
      <c r="L1037" s="216"/>
      <c r="M1037" s="216"/>
    </row>
    <row r="1038" spans="1:13" ht="12.75">
      <c r="A1038" s="201"/>
      <c r="B1038" s="213">
        <v>41091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17.897576</v>
      </c>
      <c r="J1038" s="216">
        <v>143</v>
      </c>
      <c r="K1038" s="216">
        <v>81.654049</v>
      </c>
      <c r="L1038" s="216"/>
      <c r="M1038" s="216"/>
    </row>
    <row r="1039" spans="1:13" ht="12.75">
      <c r="A1039" s="201"/>
      <c r="B1039" s="213">
        <v>41122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17.897901</v>
      </c>
      <c r="J1039" s="216">
        <v>143</v>
      </c>
      <c r="K1039" s="216">
        <v>82.240217</v>
      </c>
      <c r="L1039" s="216"/>
      <c r="M1039" s="216"/>
    </row>
    <row r="1040" spans="1:13" ht="12.75">
      <c r="A1040" s="201"/>
      <c r="B1040" s="213">
        <v>41153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17.897901</v>
      </c>
      <c r="J1040" s="216">
        <v>143</v>
      </c>
      <c r="K1040" s="216">
        <v>82.727531</v>
      </c>
      <c r="L1040" s="216"/>
      <c r="M1040" s="216"/>
    </row>
    <row r="1041" spans="1:13" ht="12.75">
      <c r="A1041" s="201"/>
      <c r="B1041" s="213">
        <v>41183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18</v>
      </c>
      <c r="J1041" s="216">
        <v>144</v>
      </c>
      <c r="K1041" s="216">
        <v>83</v>
      </c>
      <c r="L1041" s="216"/>
      <c r="M1041" s="216"/>
    </row>
    <row r="1042" spans="1:13" ht="12.75">
      <c r="A1042" s="201"/>
      <c r="B1042" s="213">
        <v>41214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18</v>
      </c>
      <c r="J1042" s="216">
        <v>170</v>
      </c>
      <c r="K1042" s="216">
        <v>84</v>
      </c>
      <c r="L1042" s="216"/>
      <c r="M1042" s="216"/>
    </row>
    <row r="1043" spans="1:13" ht="12.75">
      <c r="A1043" s="201"/>
      <c r="B1043" s="213">
        <v>41244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18</v>
      </c>
      <c r="J1043" s="216">
        <v>170</v>
      </c>
      <c r="K1043" s="216">
        <v>85</v>
      </c>
      <c r="L1043" s="216"/>
      <c r="M1043" s="216"/>
    </row>
    <row r="1044" spans="1:13" ht="12.75">
      <c r="A1044" s="201"/>
      <c r="B1044" s="213">
        <v>41275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17.897901</v>
      </c>
      <c r="J1044" s="216">
        <v>170</v>
      </c>
      <c r="K1044" s="216">
        <v>85.815384</v>
      </c>
      <c r="L1044" s="216"/>
      <c r="M1044" s="216"/>
    </row>
    <row r="1045" spans="1:13" ht="12.75">
      <c r="A1045" s="201"/>
      <c r="B1045" s="213">
        <v>41306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17.897901</v>
      </c>
      <c r="J1045" s="216">
        <v>170</v>
      </c>
      <c r="K1045" s="216">
        <v>86.345424</v>
      </c>
      <c r="L1045" s="216"/>
      <c r="M1045" s="216"/>
    </row>
    <row r="1046" spans="1:13" ht="12.75">
      <c r="A1046" s="201"/>
      <c r="B1046" s="213">
        <v>41334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17.897901</v>
      </c>
      <c r="J1046" s="216">
        <v>170</v>
      </c>
      <c r="K1046" s="216">
        <v>87.461969</v>
      </c>
      <c r="L1046" s="216"/>
      <c r="M1046" s="216"/>
    </row>
    <row r="1047" spans="1:13" ht="12.75">
      <c r="A1047" s="201"/>
      <c r="B1047" s="213">
        <v>41365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17.8979</v>
      </c>
      <c r="J1047" s="216">
        <v>170</v>
      </c>
      <c r="K1047" s="216">
        <v>87.3829</v>
      </c>
      <c r="L1047" s="216"/>
      <c r="M1047" s="216"/>
    </row>
    <row r="1048" spans="1:13" ht="12.75">
      <c r="A1048" s="201"/>
      <c r="B1048" s="213">
        <v>41395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17.8979</v>
      </c>
      <c r="J1048" s="216">
        <v>170</v>
      </c>
      <c r="K1048" s="216">
        <v>89.054</v>
      </c>
      <c r="L1048" s="216"/>
      <c r="M1048" s="216"/>
    </row>
    <row r="1049" spans="1:13" ht="12.75">
      <c r="A1049" s="201"/>
      <c r="B1049" s="213">
        <v>41426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17.8979</v>
      </c>
      <c r="J1049" s="216">
        <v>170</v>
      </c>
      <c r="K1049" s="216">
        <v>89.7673</v>
      </c>
      <c r="L1049" s="216"/>
      <c r="M1049" s="216"/>
    </row>
    <row r="1050" spans="1:13" ht="12.75">
      <c r="A1050" s="201"/>
      <c r="B1050" s="213">
        <v>41456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18.1676</v>
      </c>
      <c r="J1050" s="216">
        <v>170</v>
      </c>
      <c r="K1050" s="216">
        <v>90.4508</v>
      </c>
      <c r="L1050" s="216"/>
      <c r="M1050" s="216"/>
    </row>
    <row r="1051" spans="1:13" ht="12.75">
      <c r="A1051" s="201"/>
      <c r="B1051" s="213">
        <v>41487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18.1678</v>
      </c>
      <c r="J1051" s="216">
        <v>170</v>
      </c>
      <c r="K1051" s="216">
        <v>90.973</v>
      </c>
      <c r="L1051" s="216"/>
      <c r="M1051" s="216"/>
    </row>
    <row r="1052" spans="1:13" ht="12.75">
      <c r="A1052" s="201"/>
      <c r="B1052" s="213">
        <v>41518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18.1678</v>
      </c>
      <c r="J1052" s="216">
        <v>170</v>
      </c>
      <c r="K1052" s="216">
        <v>91.7705</v>
      </c>
      <c r="L1052" s="216"/>
      <c r="M1052" s="216"/>
    </row>
    <row r="1053" spans="1:13" ht="12.75">
      <c r="A1053" s="201"/>
      <c r="B1053" s="213">
        <v>41548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18.1678</v>
      </c>
      <c r="J1053" s="216">
        <v>170</v>
      </c>
      <c r="K1053" s="216">
        <v>90.1506</v>
      </c>
      <c r="L1053" s="216"/>
      <c r="M1053" s="216"/>
    </row>
    <row r="1054" spans="1:13" ht="12.75">
      <c r="A1054" s="201"/>
      <c r="B1054" s="213">
        <v>41579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18.1678</v>
      </c>
      <c r="J1054" s="216">
        <v>170</v>
      </c>
      <c r="K1054" s="216">
        <v>89.6427</v>
      </c>
      <c r="L1054" s="216"/>
      <c r="M1054" s="216"/>
    </row>
    <row r="1055" spans="1:13" ht="12.75">
      <c r="A1055" s="201"/>
      <c r="B1055" s="213">
        <v>41609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18.1678</v>
      </c>
      <c r="J1055" s="216">
        <v>169</v>
      </c>
      <c r="K1055" s="216">
        <v>90.1349</v>
      </c>
      <c r="L1055" s="216"/>
      <c r="M1055" s="216"/>
    </row>
    <row r="1056" spans="1:13" ht="12.75">
      <c r="A1056" s="201"/>
      <c r="B1056" s="213">
        <v>41640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18.1678</v>
      </c>
      <c r="J1056" s="216">
        <v>169</v>
      </c>
      <c r="K1056" s="216">
        <v>90.6149</v>
      </c>
      <c r="L1056" s="216"/>
      <c r="M1056" s="216"/>
    </row>
    <row r="1057" spans="1:13" ht="12.75">
      <c r="A1057" s="201"/>
      <c r="B1057" s="213">
        <v>41671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18.1678</v>
      </c>
      <c r="J1057" s="216">
        <v>169</v>
      </c>
      <c r="K1057" s="216">
        <v>91.195</v>
      </c>
      <c r="L1057" s="216"/>
      <c r="M1057" s="216"/>
    </row>
    <row r="1058" spans="1:13" ht="12.75">
      <c r="A1058" s="201"/>
      <c r="B1058" s="213">
        <v>41699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18.1678</v>
      </c>
      <c r="J1058" s="216">
        <v>169</v>
      </c>
      <c r="K1058" s="216">
        <v>92.41</v>
      </c>
      <c r="L1058" s="216"/>
      <c r="M1058" s="216"/>
    </row>
    <row r="1059" spans="1:13" ht="12.75">
      <c r="A1059" s="201"/>
      <c r="B1059" s="213">
        <v>41730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18.1678</v>
      </c>
      <c r="J1059" s="216">
        <v>169</v>
      </c>
      <c r="K1059" s="216">
        <v>97.6255</v>
      </c>
      <c r="L1059" s="216"/>
      <c r="M1059" s="216"/>
    </row>
    <row r="1060" spans="1:13" ht="12.75">
      <c r="A1060" s="201"/>
      <c r="B1060" s="213">
        <v>41760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18.1678</v>
      </c>
      <c r="J1060" s="216">
        <v>169</v>
      </c>
      <c r="K1060" s="216">
        <v>100.5363</v>
      </c>
      <c r="L1060" s="216"/>
      <c r="M1060" s="216"/>
    </row>
    <row r="1061" spans="1:13" ht="12.75">
      <c r="A1061" s="201"/>
      <c r="B1061" s="213">
        <v>41791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18.1678</v>
      </c>
      <c r="J1061" s="216">
        <v>169</v>
      </c>
      <c r="K1061" s="216">
        <v>101.5178</v>
      </c>
      <c r="L1061" s="216"/>
      <c r="M1061" s="216"/>
    </row>
    <row r="1062" spans="1:13" ht="12.75">
      <c r="A1062" s="201"/>
      <c r="B1062" s="213">
        <v>41821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19.1949</v>
      </c>
      <c r="J1062" s="216">
        <v>169</v>
      </c>
      <c r="K1062" s="216">
        <v>102.0238</v>
      </c>
      <c r="L1062" s="216"/>
      <c r="M1062" s="216"/>
    </row>
    <row r="1063" spans="1:13" ht="12.75">
      <c r="A1063" s="201"/>
      <c r="B1063" s="213">
        <v>41852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19.1954</v>
      </c>
      <c r="J1063" s="216">
        <v>169</v>
      </c>
      <c r="K1063" s="216">
        <v>102.5039</v>
      </c>
      <c r="L1063" s="216"/>
      <c r="M1063" s="216"/>
    </row>
    <row r="1064" spans="1:13" ht="12.75">
      <c r="A1064" s="201"/>
      <c r="B1064" s="213">
        <v>41883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19.1954</v>
      </c>
      <c r="J1064" s="216">
        <v>169</v>
      </c>
      <c r="K1064" s="216">
        <v>103.1273</v>
      </c>
      <c r="L1064" s="216"/>
      <c r="M1064" s="216"/>
    </row>
    <row r="1065" spans="1:13" ht="12.75">
      <c r="A1065" s="201"/>
      <c r="B1065" s="213">
        <v>41913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19.1954</v>
      </c>
      <c r="J1065" s="216">
        <v>169</v>
      </c>
      <c r="K1065" s="216">
        <v>103.9948</v>
      </c>
      <c r="L1065" s="216"/>
      <c r="M1065" s="216"/>
    </row>
    <row r="1066" spans="1:13" ht="12.75">
      <c r="A1066" s="201"/>
      <c r="B1066" s="213">
        <v>41944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19.1954</v>
      </c>
      <c r="J1066" s="216">
        <v>169</v>
      </c>
      <c r="K1066" s="216">
        <v>105.7483</v>
      </c>
      <c r="L1066" s="216"/>
      <c r="M1066" s="216"/>
    </row>
    <row r="1067" spans="1:13" ht="12.75">
      <c r="A1067" s="201"/>
      <c r="B1067" s="213">
        <v>41974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19.1954</v>
      </c>
      <c r="J1067" s="216">
        <v>169</v>
      </c>
      <c r="K1067" s="216">
        <v>106.3234</v>
      </c>
      <c r="L1067" s="216"/>
      <c r="M1067" s="216"/>
    </row>
    <row r="1068" spans="1:13" ht="12.75">
      <c r="A1068" s="201"/>
      <c r="B1068" s="213">
        <v>42005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19.1954</v>
      </c>
      <c r="J1068" s="216">
        <v>169</v>
      </c>
      <c r="K1068" s="216">
        <v>106.2042</v>
      </c>
      <c r="L1068" s="216"/>
      <c r="M1068" s="216"/>
    </row>
    <row r="1069" spans="1:13" ht="12.75">
      <c r="A1069" s="201"/>
      <c r="B1069" s="213">
        <v>42036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19.1954</v>
      </c>
      <c r="J1069" s="216">
        <v>169</v>
      </c>
      <c r="K1069" s="216">
        <v>106.6842</v>
      </c>
      <c r="L1069" s="216"/>
      <c r="M1069" s="216"/>
    </row>
    <row r="1070" spans="1:13" ht="12.75">
      <c r="A1070" s="201"/>
      <c r="B1070" s="213">
        <v>42064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19.1954</v>
      </c>
      <c r="J1070" s="216">
        <v>169</v>
      </c>
      <c r="K1070" s="216">
        <v>108.2408</v>
      </c>
      <c r="L1070" s="216"/>
      <c r="M1070" s="216"/>
    </row>
    <row r="1071" spans="1:13" ht="12.75">
      <c r="A1071" s="201"/>
      <c r="B1071" s="213">
        <v>42095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19.1954</v>
      </c>
      <c r="J1071" s="216">
        <v>169</v>
      </c>
      <c r="K1071" s="216">
        <v>114.0355</v>
      </c>
      <c r="L1071" s="216"/>
      <c r="M1071" s="216"/>
    </row>
    <row r="1072" spans="1:13" ht="12.75">
      <c r="A1072" s="201"/>
      <c r="B1072" s="213">
        <v>42125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19.1954</v>
      </c>
      <c r="J1072" s="216">
        <v>169</v>
      </c>
      <c r="K1072" s="216">
        <v>117.0603</v>
      </c>
      <c r="L1072" s="216"/>
      <c r="M1072" s="216"/>
    </row>
    <row r="1073" spans="1:13" ht="12.75">
      <c r="A1073" s="201"/>
      <c r="B1073" s="213">
        <v>42156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19.1954</v>
      </c>
      <c r="J1073" s="216">
        <v>169</v>
      </c>
      <c r="K1073" s="216">
        <v>117.8915</v>
      </c>
      <c r="L1073" s="216"/>
      <c r="M1073" s="216"/>
    </row>
    <row r="1074" spans="1:13" ht="12.75">
      <c r="A1074" s="201"/>
      <c r="B1074" s="213">
        <v>42186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20.0627</v>
      </c>
      <c r="J1074" s="216">
        <v>169</v>
      </c>
      <c r="K1074" s="216">
        <v>118.5086</v>
      </c>
      <c r="L1074" s="216"/>
      <c r="M1074" s="216"/>
    </row>
    <row r="1075" spans="1:13" ht="12.75">
      <c r="A1075" s="201"/>
      <c r="B1075" s="213">
        <v>42217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20.0632</v>
      </c>
      <c r="J1075" s="216">
        <v>169</v>
      </c>
      <c r="K1075" s="216">
        <v>119.1987</v>
      </c>
      <c r="L1075" s="216"/>
      <c r="M1075" s="216"/>
    </row>
    <row r="1076" spans="1:13" ht="12.75">
      <c r="A1076" s="201"/>
      <c r="B1076" s="213">
        <v>42248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20.0632</v>
      </c>
      <c r="J1076" s="216">
        <v>169</v>
      </c>
      <c r="K1076" s="216">
        <v>119.9556</v>
      </c>
      <c r="L1076" s="216"/>
      <c r="M1076" s="216"/>
    </row>
    <row r="1077" spans="1:13" ht="12.75">
      <c r="A1077" s="201"/>
      <c r="B1077" s="213">
        <v>42278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20.0632</v>
      </c>
      <c r="J1077" s="216">
        <v>168</v>
      </c>
      <c r="K1077" s="216">
        <v>121.1699</v>
      </c>
      <c r="L1077" s="216"/>
      <c r="M1077" s="216"/>
    </row>
    <row r="1078" spans="1:13" ht="12.75">
      <c r="A1078" s="201"/>
      <c r="B1078" s="213">
        <v>42309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20.0632</v>
      </c>
      <c r="J1078" s="216">
        <v>168</v>
      </c>
      <c r="K1078" s="216">
        <v>122.2719</v>
      </c>
      <c r="L1078" s="216"/>
      <c r="M1078" s="216"/>
    </row>
    <row r="1079" spans="1:13" ht="12.75">
      <c r="A1079" s="201"/>
      <c r="B1079" s="213">
        <v>42339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20.0632</v>
      </c>
      <c r="J1079" s="216">
        <v>168</v>
      </c>
      <c r="K1079" s="216">
        <v>122.9619</v>
      </c>
      <c r="L1079" s="216"/>
      <c r="M1079" s="216"/>
    </row>
    <row r="1080" spans="1:13" ht="12.75">
      <c r="A1080" s="201"/>
      <c r="B1080" s="213">
        <v>42370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20.0632</v>
      </c>
      <c r="J1080" s="216">
        <v>168</v>
      </c>
      <c r="K1080" s="216">
        <v>123.6819</v>
      </c>
      <c r="L1080" s="216"/>
      <c r="M1080" s="216"/>
    </row>
    <row r="1081" spans="1:13" ht="12.75">
      <c r="A1081" s="201"/>
      <c r="B1081" s="213">
        <v>42401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20.0632</v>
      </c>
      <c r="J1081" s="216">
        <v>168</v>
      </c>
      <c r="K1081" s="216">
        <v>124.402</v>
      </c>
      <c r="L1081" s="216"/>
      <c r="M1081" s="216"/>
    </row>
    <row r="1082" spans="1:13" ht="12.75">
      <c r="A1082" s="201"/>
      <c r="B1082" s="213">
        <v>42430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20.0632</v>
      </c>
      <c r="J1082" s="216">
        <v>168</v>
      </c>
      <c r="K1082" s="216">
        <v>122.5543</v>
      </c>
      <c r="L1082" s="216"/>
      <c r="M1082" s="216"/>
    </row>
    <row r="1083" spans="1:13" ht="12.75">
      <c r="A1083" s="201"/>
      <c r="B1083" s="213">
        <v>42461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20.0632</v>
      </c>
      <c r="J1083" s="216">
        <v>168</v>
      </c>
      <c r="K1083" s="216">
        <v>129.2529</v>
      </c>
      <c r="L1083" s="216"/>
      <c r="M1083" s="216"/>
    </row>
    <row r="1084" spans="1:13" ht="12.75">
      <c r="A1084" s="201"/>
      <c r="B1084" s="213">
        <v>42491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20.0632</v>
      </c>
      <c r="J1084" s="216">
        <v>168</v>
      </c>
      <c r="K1084" s="216">
        <v>133.1233</v>
      </c>
      <c r="L1084" s="216"/>
      <c r="M1084" s="216"/>
    </row>
    <row r="1085" spans="1:13" ht="12.75">
      <c r="A1085" s="201"/>
      <c r="B1085" s="213">
        <v>42522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20.0632</v>
      </c>
      <c r="J1085" s="216">
        <v>168</v>
      </c>
      <c r="K1085" s="216">
        <v>134.1707</v>
      </c>
      <c r="L1085" s="216"/>
      <c r="M1085" s="216"/>
    </row>
    <row r="1086" spans="1:13" ht="12.75">
      <c r="A1086" s="201"/>
      <c r="B1086" s="213">
        <v>42552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21.0276</v>
      </c>
      <c r="J1086" s="216">
        <v>168</v>
      </c>
      <c r="K1086" s="216">
        <v>135.5963</v>
      </c>
      <c r="L1086" s="216"/>
      <c r="M1086" s="216"/>
    </row>
    <row r="1087" spans="1:13" ht="12.75">
      <c r="A1087" s="201"/>
      <c r="B1087" s="213">
        <v>42583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21.0281</v>
      </c>
      <c r="J1087" s="216">
        <v>168</v>
      </c>
      <c r="K1087" s="216">
        <v>136.6385</v>
      </c>
      <c r="L1087" s="216"/>
      <c r="M1087" s="216"/>
    </row>
    <row r="1088" spans="1:13" ht="12.75">
      <c r="A1088" s="201"/>
      <c r="B1088" s="213">
        <v>42614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21.0281</v>
      </c>
      <c r="J1088" s="216">
        <v>167</v>
      </c>
      <c r="K1088" s="216">
        <v>135.4622</v>
      </c>
      <c r="L1088" s="216"/>
      <c r="M1088" s="216"/>
    </row>
    <row r="1089" spans="1:13" ht="12.75">
      <c r="A1089" s="201"/>
      <c r="B1089" s="213">
        <v>42644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21.0281</v>
      </c>
      <c r="J1089" s="216">
        <v>168</v>
      </c>
      <c r="K1089" s="216">
        <v>137.2956</v>
      </c>
      <c r="L1089" s="216"/>
      <c r="M1089" s="216"/>
    </row>
    <row r="1090" spans="1:13" ht="12.75">
      <c r="A1090" s="201"/>
      <c r="B1090" s="213">
        <v>42675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21.0281</v>
      </c>
      <c r="J1090" s="216">
        <v>168</v>
      </c>
      <c r="K1090" s="216">
        <v>137.005</v>
      </c>
      <c r="L1090" s="216"/>
      <c r="M1090" s="216"/>
    </row>
    <row r="1091" spans="1:13" ht="12.75">
      <c r="A1091" s="201"/>
      <c r="B1091" s="213">
        <v>42705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21.0281</v>
      </c>
      <c r="J1091" s="216">
        <v>168</v>
      </c>
      <c r="K1091" s="216">
        <v>137.6273</v>
      </c>
      <c r="L1091" s="216"/>
      <c r="M1091" s="216"/>
    </row>
    <row r="1092" spans="1:13" ht="12.75">
      <c r="A1092" s="201"/>
      <c r="B1092" s="213">
        <v>42736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21.0281</v>
      </c>
      <c r="J1092" s="216">
        <v>168</v>
      </c>
      <c r="K1092" s="216">
        <v>138.3174</v>
      </c>
      <c r="L1092" s="216"/>
      <c r="M1092" s="216"/>
    </row>
    <row r="1093" spans="1:13" ht="12.75">
      <c r="A1093" s="201"/>
      <c r="B1093" s="213">
        <v>42767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21.0165</v>
      </c>
      <c r="J1093" s="216">
        <v>168</v>
      </c>
      <c r="K1093" s="216">
        <v>139.0275</v>
      </c>
      <c r="L1093" s="216"/>
      <c r="M1093" s="216"/>
    </row>
    <row r="1094" spans="1:13" ht="12.75">
      <c r="A1094" s="201"/>
      <c r="B1094" s="213">
        <v>42795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21.0165</v>
      </c>
      <c r="J1094" s="216">
        <v>168</v>
      </c>
      <c r="K1094" s="216">
        <v>140.6837</v>
      </c>
      <c r="L1094" s="216"/>
      <c r="M1094" s="216"/>
    </row>
    <row r="1095" spans="1:13" ht="12.75">
      <c r="A1095" s="201"/>
      <c r="B1095" s="213">
        <v>42826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1</v>
      </c>
      <c r="I1095" s="216">
        <v>21.0165</v>
      </c>
      <c r="J1095" s="216">
        <v>168</v>
      </c>
      <c r="K1095" s="216">
        <v>146.9828</v>
      </c>
      <c r="L1095" s="216"/>
      <c r="M1095" s="216"/>
    </row>
    <row r="1096" spans="1:13" ht="12.75">
      <c r="A1096" s="201"/>
      <c r="B1096" s="213">
        <v>42856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1</v>
      </c>
      <c r="I1096" s="216">
        <v>21.0165</v>
      </c>
      <c r="J1096" s="216">
        <v>168</v>
      </c>
      <c r="K1096" s="216">
        <v>150.0648</v>
      </c>
      <c r="L1096" s="216"/>
      <c r="M1096" s="216"/>
    </row>
    <row r="1097" spans="1:13" ht="12.75">
      <c r="A1097" s="201"/>
      <c r="B1097" s="213">
        <v>42887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1</v>
      </c>
      <c r="I1097" s="216">
        <v>21.0165</v>
      </c>
      <c r="J1097" s="216">
        <v>168</v>
      </c>
      <c r="K1097" s="216">
        <v>149.6561</v>
      </c>
      <c r="L1097" s="216"/>
      <c r="M1097" s="216"/>
    </row>
    <row r="1098" spans="1:13" ht="12.75">
      <c r="A1098" s="201"/>
      <c r="B1098" s="213">
        <v>42917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1</v>
      </c>
      <c r="I1098" s="216">
        <v>21.62</v>
      </c>
      <c r="J1098" s="216">
        <v>168</v>
      </c>
      <c r="K1098" s="216">
        <v>150.3238</v>
      </c>
      <c r="L1098" s="216"/>
      <c r="M1098" s="216"/>
    </row>
    <row r="1099" spans="1:13" ht="12.75">
      <c r="A1099" s="201"/>
      <c r="B1099" s="213">
        <v>42948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1</v>
      </c>
      <c r="I1099" s="216">
        <v>21.62</v>
      </c>
      <c r="J1099" s="216">
        <v>166</v>
      </c>
      <c r="K1099" s="216">
        <v>91.5859</v>
      </c>
      <c r="L1099" s="216"/>
      <c r="M1099" s="216"/>
    </row>
    <row r="1100" spans="1:13" ht="12.75">
      <c r="A1100" s="201"/>
      <c r="B1100" s="213">
        <v>42979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1</v>
      </c>
      <c r="I1100" s="216">
        <v>21.62</v>
      </c>
      <c r="J1100" s="216">
        <v>166</v>
      </c>
      <c r="K1100" s="216">
        <v>92.2879</v>
      </c>
      <c r="L1100" s="216"/>
      <c r="M1100" s="216"/>
    </row>
    <row r="1101" spans="1:13" ht="12.75">
      <c r="A1101" s="201"/>
      <c r="B1101" s="213">
        <v>43009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1</v>
      </c>
      <c r="I1101" s="216">
        <v>21.62</v>
      </c>
      <c r="J1101" s="216">
        <v>166</v>
      </c>
      <c r="K1101" s="216">
        <v>93.1182</v>
      </c>
      <c r="L1101" s="216"/>
      <c r="M1101" s="216"/>
    </row>
    <row r="1102" spans="1:13" ht="12.75">
      <c r="A1102" s="201"/>
      <c r="B1102" s="213">
        <v>43040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1</v>
      </c>
      <c r="I1102" s="216">
        <v>21.62</v>
      </c>
      <c r="J1102" s="216">
        <v>166</v>
      </c>
      <c r="K1102" s="216">
        <v>94.1099</v>
      </c>
      <c r="L1102" s="216"/>
      <c r="M1102" s="216"/>
    </row>
    <row r="1103" spans="1:13" ht="12.75">
      <c r="A1103" s="201"/>
      <c r="B1103" s="213">
        <v>43070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1</v>
      </c>
      <c r="I1103" s="216">
        <v>21.62</v>
      </c>
      <c r="J1103" s="216">
        <v>166</v>
      </c>
      <c r="K1103" s="216">
        <v>94.7596</v>
      </c>
      <c r="L1103" s="216"/>
      <c r="M1103" s="216"/>
    </row>
    <row r="1104" spans="1:13" ht="12.75">
      <c r="A1104" s="201"/>
      <c r="B1104" s="213">
        <v>43101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1</v>
      </c>
      <c r="I1104" s="216">
        <v>21.62</v>
      </c>
      <c r="J1104" s="216">
        <v>166</v>
      </c>
      <c r="K1104" s="216">
        <v>95.5096</v>
      </c>
      <c r="L1104" s="216"/>
      <c r="M1104" s="216"/>
    </row>
    <row r="1105" spans="1:13" ht="12.75">
      <c r="A1105" s="201"/>
      <c r="B1105" s="213">
        <v>43132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21.62</v>
      </c>
      <c r="J1105" s="216">
        <v>166</v>
      </c>
      <c r="K1105" s="216">
        <v>96.1597</v>
      </c>
      <c r="L1105" s="216"/>
      <c r="M1105" s="216"/>
    </row>
    <row r="1106" spans="1:13" ht="12.75">
      <c r="A1106" s="201"/>
      <c r="B1106" s="213">
        <v>43160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21.62</v>
      </c>
      <c r="J1106" s="216">
        <v>166</v>
      </c>
      <c r="K1106" s="216">
        <v>97.6717</v>
      </c>
      <c r="L1106" s="216"/>
      <c r="M1106" s="216"/>
    </row>
    <row r="1107" spans="1:13" ht="12.75">
      <c r="A1107" s="201"/>
      <c r="B1107" s="213">
        <v>43191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21.62</v>
      </c>
      <c r="J1107" s="216">
        <v>166</v>
      </c>
      <c r="K1107" s="216">
        <v>108.7803</v>
      </c>
      <c r="L1107" s="216"/>
      <c r="M1107" s="216"/>
    </row>
    <row r="1108" spans="1:13" ht="12.75">
      <c r="A1108" s="201"/>
      <c r="B1108" s="213">
        <v>43221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21.62</v>
      </c>
      <c r="J1108" s="216">
        <v>166</v>
      </c>
      <c r="K1108" s="216">
        <v>110.7822</v>
      </c>
      <c r="L1108" s="216"/>
      <c r="M1108" s="216"/>
    </row>
    <row r="1109" spans="1:13" ht="12.75">
      <c r="A1109" s="201"/>
      <c r="B1109" s="213">
        <v>43252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21.62</v>
      </c>
      <c r="J1109" s="216">
        <v>165</v>
      </c>
      <c r="K1109" s="216">
        <v>112.5281</v>
      </c>
      <c r="L1109" s="216"/>
      <c r="M1109" s="216"/>
    </row>
    <row r="1110" spans="1:13" ht="12.75">
      <c r="A1110" s="201"/>
      <c r="B1110" s="213">
        <v>43282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22.1319</v>
      </c>
      <c r="J1110" s="216">
        <v>165</v>
      </c>
      <c r="K1110" s="216">
        <v>114.2292</v>
      </c>
      <c r="L1110" s="216"/>
      <c r="M1110" s="216"/>
    </row>
    <row r="1111" spans="1:13" ht="12.75">
      <c r="A1111" s="201"/>
      <c r="B1111" s="213">
        <v>43313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22.1319</v>
      </c>
      <c r="J1111" s="216">
        <v>165</v>
      </c>
      <c r="K1111" s="216">
        <v>115.9193</v>
      </c>
      <c r="L1111" s="216"/>
      <c r="M1111" s="216"/>
    </row>
    <row r="1112" spans="1:13" ht="12.75">
      <c r="A1112" s="201"/>
      <c r="B1112" s="213">
        <v>43344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22.1319</v>
      </c>
      <c r="J1112" s="216"/>
      <c r="K1112" s="216"/>
      <c r="L1112" s="216">
        <v>165</v>
      </c>
      <c r="M1112" s="216">
        <v>117.6911</v>
      </c>
    </row>
    <row r="1113" spans="1:13" ht="12.75">
      <c r="A1113" s="201"/>
      <c r="B1113" s="213">
        <v>43374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22.1319</v>
      </c>
      <c r="J1113" s="216"/>
      <c r="K1113" s="216"/>
      <c r="L1113" s="216">
        <v>165</v>
      </c>
      <c r="M1113" s="216">
        <v>119.8803</v>
      </c>
    </row>
    <row r="1114" spans="1:13" ht="12.75">
      <c r="A1114" s="201"/>
      <c r="B1114" s="213">
        <v>43405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22.1319</v>
      </c>
      <c r="J1114" s="216"/>
      <c r="K1114" s="216"/>
      <c r="L1114" s="216">
        <v>164</v>
      </c>
      <c r="M1114" s="216">
        <v>122.3869</v>
      </c>
    </row>
    <row r="1115" spans="1:13" ht="12.75">
      <c r="A1115" s="201"/>
      <c r="B1115" s="213">
        <v>43435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22.1319</v>
      </c>
      <c r="J1115" s="216"/>
      <c r="K1115" s="216"/>
      <c r="L1115" s="216">
        <v>164</v>
      </c>
      <c r="M1115" s="216">
        <v>122.357</v>
      </c>
    </row>
    <row r="1116" spans="1:13" ht="12.75">
      <c r="A1116" s="201"/>
      <c r="B1116" s="213">
        <v>43466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22.1319</v>
      </c>
      <c r="J1116" s="216"/>
      <c r="K1116" s="216"/>
      <c r="L1116" s="216">
        <v>164</v>
      </c>
      <c r="M1116" s="216">
        <v>123.967</v>
      </c>
    </row>
    <row r="1117" spans="1:13" ht="12.75">
      <c r="A1117" s="201"/>
      <c r="B1117" s="213">
        <v>43497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22.1319</v>
      </c>
      <c r="J1117" s="216"/>
      <c r="K1117" s="216"/>
      <c r="L1117" s="216">
        <v>121</v>
      </c>
      <c r="M1117" s="216">
        <v>125.4671</v>
      </c>
    </row>
    <row r="1118" spans="1:13" ht="12.75">
      <c r="A1118" s="201"/>
      <c r="B1118" s="213">
        <v>43525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22.1319</v>
      </c>
      <c r="J1118" s="216"/>
      <c r="K1118" s="216"/>
      <c r="L1118" s="216">
        <v>121</v>
      </c>
      <c r="M1118" s="216">
        <v>127.1732</v>
      </c>
    </row>
    <row r="1119" spans="1:13" ht="12.75">
      <c r="A1119" s="201"/>
      <c r="B1119" s="213">
        <v>43556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22.1319</v>
      </c>
      <c r="J1119" s="216"/>
      <c r="K1119" s="216"/>
      <c r="L1119" s="216">
        <v>110</v>
      </c>
      <c r="M1119" s="216">
        <v>130.8299</v>
      </c>
    </row>
    <row r="1120" spans="1:13" ht="12.75">
      <c r="A1120" s="201"/>
      <c r="B1120" s="213">
        <v>43586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22.1319</v>
      </c>
      <c r="J1120" s="216"/>
      <c r="K1120" s="216"/>
      <c r="L1120" s="216">
        <v>110</v>
      </c>
      <c r="M1120" s="216">
        <v>132.8347</v>
      </c>
    </row>
    <row r="1121" spans="1:13" ht="12.75">
      <c r="A1121" s="201"/>
      <c r="B1121" s="213">
        <v>43617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22.1319</v>
      </c>
      <c r="J1121" s="216"/>
      <c r="K1121" s="216"/>
      <c r="L1121" s="216">
        <v>110</v>
      </c>
      <c r="M1121" s="216">
        <v>131.8035</v>
      </c>
    </row>
    <row r="1122" spans="1:13" ht="12.75">
      <c r="A1122" s="201"/>
      <c r="B1122" s="213">
        <v>43647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22.8539</v>
      </c>
      <c r="J1122" s="216"/>
      <c r="K1122" s="216"/>
      <c r="L1122" s="216">
        <v>109</v>
      </c>
      <c r="M1122" s="216">
        <v>83.4297</v>
      </c>
    </row>
    <row r="1123" spans="1:13" ht="12.75">
      <c r="A1123" s="201"/>
      <c r="B1123" s="213">
        <v>43678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22.8539</v>
      </c>
      <c r="J1123" s="216"/>
      <c r="K1123" s="216"/>
      <c r="L1123" s="216">
        <v>108</v>
      </c>
      <c r="M1123" s="216">
        <v>84.6377</v>
      </c>
    </row>
    <row r="1124" spans="1:13" ht="12.75">
      <c r="A1124" s="201"/>
      <c r="B1124" s="213">
        <v>43709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22.8539</v>
      </c>
      <c r="J1124" s="216"/>
      <c r="K1124" s="216"/>
      <c r="L1124" s="216">
        <v>29</v>
      </c>
      <c r="M1124" s="216">
        <v>73.3255</v>
      </c>
    </row>
    <row r="1125" spans="1:13" ht="12.75">
      <c r="A1125" s="201"/>
      <c r="B1125" s="213">
        <v>43739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22.8539</v>
      </c>
      <c r="J1125" s="216"/>
      <c r="K1125" s="216"/>
      <c r="L1125" s="216">
        <v>27</v>
      </c>
      <c r="M1125" s="216">
        <v>60.2461</v>
      </c>
    </row>
    <row r="1126" spans="1:13" ht="12.75">
      <c r="A1126" s="201"/>
      <c r="B1126" s="213">
        <v>43770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22.8539</v>
      </c>
      <c r="J1126" s="216"/>
      <c r="K1126" s="216"/>
      <c r="L1126" s="216">
        <v>25</v>
      </c>
      <c r="M1126" s="216">
        <v>61.6136</v>
      </c>
    </row>
    <row r="1127" spans="1:13" ht="12.75">
      <c r="A1127" s="201"/>
      <c r="B1127" s="213">
        <v>43800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22.8539</v>
      </c>
      <c r="J1127" s="216"/>
      <c r="K1127" s="216"/>
      <c r="L1127" s="216">
        <v>25</v>
      </c>
      <c r="M1127" s="216">
        <v>61.5836</v>
      </c>
    </row>
    <row r="1128" spans="1:13" ht="12.75">
      <c r="A1128" s="201"/>
      <c r="B1128" s="213">
        <v>43831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22.8539</v>
      </c>
      <c r="J1128" s="216"/>
      <c r="K1128" s="216"/>
      <c r="L1128" s="216">
        <v>27</v>
      </c>
      <c r="M1128" s="216">
        <v>37.5193</v>
      </c>
    </row>
    <row r="1129" spans="1:13" ht="12.75">
      <c r="A1129" s="201"/>
      <c r="B1129" s="213">
        <v>43862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22.8539</v>
      </c>
      <c r="J1129" s="216"/>
      <c r="K1129" s="216"/>
      <c r="L1129" s="216">
        <v>26</v>
      </c>
      <c r="M1129" s="216">
        <v>38.5593</v>
      </c>
    </row>
    <row r="1130" spans="1:13" ht="12.75">
      <c r="A1130" s="201"/>
      <c r="B1130" s="213">
        <v>43891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22.8539</v>
      </c>
      <c r="J1130" s="216"/>
      <c r="K1130" s="216"/>
      <c r="L1130" s="216">
        <v>26</v>
      </c>
      <c r="M1130" s="216">
        <v>40.3102</v>
      </c>
    </row>
    <row r="1131" spans="1:13" ht="12.75">
      <c r="A1131" s="201"/>
      <c r="B1131" s="213">
        <v>43922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22.8539</v>
      </c>
      <c r="J1131" s="216"/>
      <c r="K1131" s="216"/>
      <c r="L1131" s="216">
        <v>26</v>
      </c>
      <c r="M1131" s="216">
        <v>39.0802</v>
      </c>
    </row>
    <row r="1132" spans="1:13" ht="12.75">
      <c r="A1132" s="201"/>
      <c r="B1132" s="213">
        <v>43952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22.8539</v>
      </c>
      <c r="J1132" s="216"/>
      <c r="K1132" s="216"/>
      <c r="L1132" s="216">
        <v>26</v>
      </c>
      <c r="M1132" s="216">
        <v>39.5784</v>
      </c>
    </row>
    <row r="1133" spans="1:13" ht="12.75">
      <c r="A1133" s="201"/>
      <c r="B1133" s="213">
        <v>43983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22.8539</v>
      </c>
      <c r="J1133" s="216"/>
      <c r="K1133" s="216"/>
      <c r="L1133" s="216">
        <v>26</v>
      </c>
      <c r="M1133" s="216">
        <v>37.2454</v>
      </c>
    </row>
    <row r="1134" spans="1:13" ht="12.75">
      <c r="A1134" s="201"/>
      <c r="B1134" s="213">
        <v>44013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23.623</v>
      </c>
      <c r="J1134" s="216"/>
      <c r="K1134" s="216"/>
      <c r="L1134" s="216">
        <v>25</v>
      </c>
      <c r="M1134" s="216">
        <v>37.4097</v>
      </c>
    </row>
    <row r="1135" spans="1:13" ht="12.75">
      <c r="A1135" s="201"/>
      <c r="B1135" s="213">
        <v>44044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23.623</v>
      </c>
      <c r="J1135" s="216"/>
      <c r="K1135" s="216"/>
      <c r="L1135" s="216">
        <v>25</v>
      </c>
      <c r="M1135" s="216">
        <v>36.2497</v>
      </c>
    </row>
    <row r="1136" spans="1:13" ht="12.75">
      <c r="A1136" s="201"/>
      <c r="B1136" s="213">
        <v>44075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23.623</v>
      </c>
      <c r="J1136" s="216"/>
      <c r="K1136" s="216"/>
      <c r="L1136" s="216">
        <v>25</v>
      </c>
      <c r="M1136" s="216">
        <v>36.3081</v>
      </c>
    </row>
    <row r="1137" spans="1:13" ht="12.75">
      <c r="A1137" s="201"/>
      <c r="B1137" s="213">
        <v>44105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23.623</v>
      </c>
      <c r="J1137" s="216"/>
      <c r="K1137" s="216"/>
      <c r="L1137" s="216">
        <v>25</v>
      </c>
      <c r="M1137" s="216">
        <v>36.4202</v>
      </c>
    </row>
    <row r="1138" spans="1:13" ht="12.75">
      <c r="A1138" s="201"/>
      <c r="B1138" s="213">
        <v>44136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23.623</v>
      </c>
      <c r="J1138" s="216"/>
      <c r="K1138" s="216"/>
      <c r="L1138" s="216">
        <v>25</v>
      </c>
      <c r="M1138" s="216">
        <v>37.0615</v>
      </c>
    </row>
    <row r="1139" spans="1:13" ht="12.75">
      <c r="A1139" s="201"/>
      <c r="B1139" s="213">
        <v>44166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23.623</v>
      </c>
      <c r="J1139" s="216"/>
      <c r="K1139" s="216"/>
      <c r="L1139" s="216">
        <v>25</v>
      </c>
      <c r="M1139" s="216">
        <v>37.0756</v>
      </c>
    </row>
    <row r="1140" s="241" customFormat="1" ht="12.75"/>
    <row r="1141" spans="1:12" ht="12.75">
      <c r="A1141" s="201"/>
      <c r="B1141" s="219"/>
      <c r="C1141" s="220"/>
      <c r="D1141" s="203"/>
      <c r="E1141" s="220"/>
      <c r="F1141" s="203"/>
      <c r="G1141" s="220"/>
      <c r="H1141" s="220"/>
      <c r="I1141" s="220"/>
      <c r="J1141" s="220"/>
      <c r="K1141" s="220"/>
      <c r="L1141" s="221"/>
    </row>
    <row r="1142" spans="3:14" s="209" customFormat="1" ht="12.75">
      <c r="C1142" s="206"/>
      <c r="D1142" s="206"/>
      <c r="E1142" s="224"/>
      <c r="F1142" s="206"/>
      <c r="G1142" s="206"/>
      <c r="H1142" s="206"/>
      <c r="I1142" s="206"/>
      <c r="J1142" s="206"/>
      <c r="K1142" s="206"/>
      <c r="M1142" s="182"/>
      <c r="N1142" s="182"/>
    </row>
    <row r="1143" spans="2:14" s="201" customFormat="1" ht="12.75">
      <c r="B1143" s="210" t="s">
        <v>145</v>
      </c>
      <c r="C1143" s="211"/>
      <c r="D1143" s="330" t="s">
        <v>132</v>
      </c>
      <c r="E1143" s="330"/>
      <c r="F1143" s="330" t="s">
        <v>87</v>
      </c>
      <c r="G1143" s="330"/>
      <c r="H1143" s="330" t="s">
        <v>133</v>
      </c>
      <c r="I1143" s="330"/>
      <c r="J1143" s="330" t="s">
        <v>89</v>
      </c>
      <c r="K1143" s="330"/>
      <c r="L1143" s="330" t="s">
        <v>151</v>
      </c>
      <c r="M1143" s="330"/>
      <c r="N1143" s="9"/>
    </row>
    <row r="1144" spans="2:14" s="209" customFormat="1" ht="12.75">
      <c r="B1144" s="212"/>
      <c r="C1144" s="207"/>
      <c r="D1144" s="207" t="s">
        <v>28</v>
      </c>
      <c r="E1144" s="208" t="s">
        <v>0</v>
      </c>
      <c r="F1144" s="207" t="s">
        <v>28</v>
      </c>
      <c r="G1144" s="207" t="s">
        <v>0</v>
      </c>
      <c r="H1144" s="207" t="s">
        <v>28</v>
      </c>
      <c r="I1144" s="207" t="s">
        <v>0</v>
      </c>
      <c r="J1144" s="207" t="s">
        <v>28</v>
      </c>
      <c r="K1144" s="207" t="s">
        <v>0</v>
      </c>
      <c r="L1144" s="207" t="s">
        <v>28</v>
      </c>
      <c r="M1144" s="207" t="s">
        <v>0</v>
      </c>
      <c r="N1144" s="182"/>
    </row>
    <row r="1145" spans="1:13" ht="12.75" hidden="1">
      <c r="A1145" s="201"/>
      <c r="B1145" s="213">
        <v>37469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37500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37530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37561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37591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37622</v>
      </c>
      <c r="C1150" s="239"/>
      <c r="D1150" s="214">
        <v>2</v>
      </c>
      <c r="E1150" s="214">
        <v>0.102721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37653</v>
      </c>
      <c r="C1151" s="239"/>
      <c r="D1151" s="214">
        <v>2</v>
      </c>
      <c r="E1151" s="214">
        <v>15.539343000000002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37681</v>
      </c>
      <c r="C1152" s="239"/>
      <c r="D1152" s="214">
        <v>3</v>
      </c>
      <c r="E1152" s="214">
        <v>15.539343000000002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37712</v>
      </c>
      <c r="C1153" s="239"/>
      <c r="D1153" s="214">
        <v>3</v>
      </c>
      <c r="E1153" s="214">
        <v>20.274007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37742</v>
      </c>
      <c r="C1154" s="239"/>
      <c r="D1154" s="214">
        <v>3</v>
      </c>
      <c r="E1154" s="214">
        <v>20.580348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37773</v>
      </c>
      <c r="C1155" s="239"/>
      <c r="D1155" s="214">
        <v>3</v>
      </c>
      <c r="E1155" s="214">
        <v>0.104299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37803</v>
      </c>
      <c r="C1156" s="239"/>
      <c r="D1156" s="214">
        <v>3</v>
      </c>
      <c r="E1156" s="214">
        <v>0.104299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2.75" hidden="1">
      <c r="A1157" s="201"/>
      <c r="B1157" s="213">
        <v>37834</v>
      </c>
      <c r="C1157" s="239"/>
      <c r="D1157" s="214">
        <v>3</v>
      </c>
      <c r="E1157" s="214">
        <v>0.104299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2.75" hidden="1">
      <c r="A1158" s="201"/>
      <c r="B1158" s="213">
        <v>37865</v>
      </c>
      <c r="C1158" s="239"/>
      <c r="D1158" s="214">
        <v>3</v>
      </c>
      <c r="E1158" s="214">
        <v>0.104299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37895</v>
      </c>
      <c r="C1159" s="239"/>
      <c r="D1159" s="214">
        <v>3</v>
      </c>
      <c r="E1159" s="214">
        <v>0.104551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37926</v>
      </c>
      <c r="C1160" s="239"/>
      <c r="D1160" s="214">
        <v>3</v>
      </c>
      <c r="E1160" s="214">
        <v>0.104551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37956</v>
      </c>
      <c r="C1161" s="239"/>
      <c r="D1161" s="214">
        <v>3</v>
      </c>
      <c r="E1161" s="214">
        <v>0.104551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37987</v>
      </c>
      <c r="C1162" s="239"/>
      <c r="D1162" s="214">
        <v>3</v>
      </c>
      <c r="E1162" s="214">
        <v>0.106595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38018</v>
      </c>
      <c r="C1163" s="239"/>
      <c r="D1163" s="214">
        <v>3</v>
      </c>
      <c r="E1163" s="214">
        <v>0.172706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38047</v>
      </c>
      <c r="C1164" s="239"/>
      <c r="D1164" s="214">
        <v>3</v>
      </c>
      <c r="E1164" s="214">
        <v>0.172706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38078</v>
      </c>
      <c r="C1165" s="239"/>
      <c r="D1165" s="214">
        <v>3</v>
      </c>
      <c r="E1165" s="214">
        <v>0.253115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38108</v>
      </c>
      <c r="C1166" s="239"/>
      <c r="D1166" s="214">
        <v>3</v>
      </c>
      <c r="E1166" s="214">
        <v>0.253115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38139</v>
      </c>
      <c r="C1167" s="239"/>
      <c r="D1167" s="214">
        <v>3</v>
      </c>
      <c r="E1167" s="214">
        <v>0.080409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38169</v>
      </c>
      <c r="C1168" s="239"/>
      <c r="D1168" s="214">
        <v>3</v>
      </c>
      <c r="E1168" s="214">
        <v>0.080409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38200</v>
      </c>
      <c r="C1169" s="239"/>
      <c r="D1169" s="214">
        <v>3</v>
      </c>
      <c r="E1169" s="214">
        <v>0.080409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38231</v>
      </c>
      <c r="C1170" s="239"/>
      <c r="D1170" s="214">
        <v>3</v>
      </c>
      <c r="E1170" s="214">
        <v>0.080409</v>
      </c>
      <c r="F1170" s="214">
        <v>22</v>
      </c>
      <c r="G1170" s="214">
        <v>62.843807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38261</v>
      </c>
      <c r="C1171" s="239"/>
      <c r="D1171" s="214">
        <v>3</v>
      </c>
      <c r="E1171" s="214">
        <v>0.080409</v>
      </c>
      <c r="F1171" s="214">
        <v>0.080409</v>
      </c>
      <c r="G1171" s="214">
        <v>0</v>
      </c>
      <c r="H1171" s="214">
        <v>0.080409</v>
      </c>
      <c r="I1171" s="214">
        <v>0</v>
      </c>
      <c r="J1171" s="214">
        <v>0.080409</v>
      </c>
      <c r="K1171" s="214">
        <v>0</v>
      </c>
      <c r="L1171" s="214">
        <v>0.080409</v>
      </c>
      <c r="M1171" s="214">
        <v>0</v>
      </c>
    </row>
    <row r="1172" spans="1:13" ht="12.75" hidden="1">
      <c r="A1172" s="201"/>
      <c r="B1172" s="213">
        <v>38292</v>
      </c>
      <c r="C1172" s="239"/>
      <c r="D1172" s="214">
        <v>3</v>
      </c>
      <c r="E1172" s="214">
        <v>0.080409</v>
      </c>
      <c r="F1172" s="214">
        <v>0.080409</v>
      </c>
      <c r="G1172" s="214">
        <v>0</v>
      </c>
      <c r="H1172" s="214">
        <v>0.080409</v>
      </c>
      <c r="I1172" s="214">
        <v>0</v>
      </c>
      <c r="J1172" s="214">
        <v>0.080409</v>
      </c>
      <c r="K1172" s="214">
        <v>0</v>
      </c>
      <c r="L1172" s="214">
        <v>0.080409</v>
      </c>
      <c r="M1172" s="214">
        <v>0</v>
      </c>
    </row>
    <row r="1173" spans="1:13" ht="12.75" hidden="1">
      <c r="A1173" s="201"/>
      <c r="B1173" s="213">
        <v>38322</v>
      </c>
      <c r="C1173" s="239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38353</v>
      </c>
      <c r="C1174" s="239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38384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38412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38443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38473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38504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38534</v>
      </c>
      <c r="C1180" s="239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38565</v>
      </c>
      <c r="C1181" s="239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38596</v>
      </c>
      <c r="C1182" s="239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38626</v>
      </c>
      <c r="C1183" s="239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38657</v>
      </c>
      <c r="C1184" s="239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38687</v>
      </c>
      <c r="C1185" s="239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38718</v>
      </c>
      <c r="C1186" s="239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38749</v>
      </c>
      <c r="C1187" s="239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38777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38808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38838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38869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38899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38930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38961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38991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39022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39052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39083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39114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39142</v>
      </c>
      <c r="C1200" s="239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39173</v>
      </c>
      <c r="C1201" s="239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</row>
    <row r="1202" spans="1:13" ht="12.75" hidden="1">
      <c r="A1202" s="201"/>
      <c r="B1202" s="213">
        <v>39203</v>
      </c>
      <c r="C1202" s="239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</row>
    <row r="1203" spans="1:13" ht="12.75" hidden="1">
      <c r="A1203" s="201"/>
      <c r="B1203" s="213">
        <v>39234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39264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39295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39326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39356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39387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39417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>
      <c r="A1210" s="201"/>
      <c r="B1210" s="213">
        <v>39448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1:13" ht="12.75">
      <c r="A1211" s="201"/>
      <c r="B1211" s="213">
        <v>39479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1:13" ht="12.75">
      <c r="A1212" s="201"/>
      <c r="B1212" s="213">
        <v>39508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1:13" ht="12.75">
      <c r="A1213" s="201"/>
      <c r="B1213" s="213">
        <v>39539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1:13" ht="12.75">
      <c r="A1214" s="201"/>
      <c r="B1214" s="213">
        <v>39569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4" ht="12.75">
      <c r="B1215" s="213">
        <v>39630</v>
      </c>
      <c r="C1215" s="216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  <c r="N1215" s="9"/>
    </row>
    <row r="1216" spans="2:14" ht="12.75">
      <c r="B1216" s="213">
        <v>39661</v>
      </c>
      <c r="C1216" s="216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  <c r="N1216" s="9"/>
    </row>
    <row r="1217" spans="2:14" ht="12.75">
      <c r="B1217" s="213">
        <v>39692</v>
      </c>
      <c r="C1217" s="216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  <c r="N1217" s="9"/>
    </row>
    <row r="1218" spans="2:14" ht="12.75">
      <c r="B1218" s="213">
        <v>39722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  <c r="N1218" s="9"/>
    </row>
    <row r="1219" spans="2:14" ht="12.75">
      <c r="B1219" s="213">
        <v>39753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  <c r="N1219" s="9"/>
    </row>
    <row r="1220" spans="2:14" ht="12.75">
      <c r="B1220" s="213">
        <v>39783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  <c r="N1220" s="9"/>
    </row>
    <row r="1221" spans="2:14" ht="12.75">
      <c r="B1221" s="213">
        <v>39814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  <c r="N1221" s="9"/>
    </row>
    <row r="1222" spans="2:14" ht="12.75">
      <c r="B1222" s="213">
        <v>39845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  <c r="N1222" s="9"/>
    </row>
    <row r="1223" spans="2:14" ht="12.75">
      <c r="B1223" s="213">
        <v>39873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  <c r="N1223" s="9"/>
    </row>
    <row r="1224" spans="2:14" ht="12.75">
      <c r="B1224" s="213">
        <v>39904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  <c r="N1224" s="9"/>
    </row>
    <row r="1225" spans="2:14" ht="12.75">
      <c r="B1225" s="213">
        <v>39934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3" ht="12.75">
      <c r="B1226" s="213">
        <v>39965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2:13" ht="12.75">
      <c r="B1227" s="213">
        <v>39995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2:13" ht="12.75">
      <c r="B1228" s="213">
        <v>40026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2:13" ht="12.75">
      <c r="B1229" s="213">
        <v>40057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3" ht="12.75">
      <c r="B1230" s="213">
        <v>40087</v>
      </c>
      <c r="C1230" s="21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</row>
    <row r="1231" spans="2:13" ht="12.75">
      <c r="B1231" s="213">
        <v>40118</v>
      </c>
      <c r="C1231" s="21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</row>
    <row r="1232" spans="2:13" ht="12.75">
      <c r="B1232" s="213">
        <v>40148</v>
      </c>
      <c r="C1232" s="21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</row>
    <row r="1233" spans="2:13" ht="12.75">
      <c r="B1233" s="213">
        <v>40179</v>
      </c>
      <c r="C1233" s="214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</row>
    <row r="1234" spans="2:13" ht="12.75">
      <c r="B1234" s="213">
        <v>40210</v>
      </c>
      <c r="C1234" s="214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</row>
    <row r="1235" spans="2:13" ht="12.75">
      <c r="B1235" s="213">
        <v>40238</v>
      </c>
      <c r="C1235" s="214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</row>
    <row r="1236" spans="2:13" ht="12.75">
      <c r="B1236" s="213">
        <v>40269</v>
      </c>
      <c r="C1236" s="214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</row>
    <row r="1237" spans="2:13" ht="12.75">
      <c r="B1237" s="213">
        <v>40299</v>
      </c>
      <c r="C1237" s="214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</row>
    <row r="1238" spans="2:13" ht="12.75">
      <c r="B1238" s="213">
        <v>40330</v>
      </c>
      <c r="C1238" s="214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</row>
    <row r="1239" spans="2:13" ht="12.75">
      <c r="B1239" s="213">
        <v>40360</v>
      </c>
      <c r="C1239" s="214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</row>
    <row r="1240" spans="2:13" ht="12.75">
      <c r="B1240" s="213">
        <v>40391</v>
      </c>
      <c r="C1240" s="214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2:13" ht="12.75">
      <c r="B1241" s="213">
        <v>40422</v>
      </c>
      <c r="C1241" s="21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40452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40483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40513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40544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40575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40603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40634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40664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40695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40725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40756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40787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40817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3" ht="12.75">
      <c r="B1255" s="213">
        <v>40848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</row>
    <row r="1256" spans="2:13" ht="12.75">
      <c r="B1256" s="213">
        <v>40878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40909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40940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40969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41000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41030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41061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41091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41122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41153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41183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41214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41244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41275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4" ht="12.75">
      <c r="B1270" s="213">
        <v>41306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41334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41365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41395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41426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41456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41487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41518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41548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41579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41609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41640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41671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41699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41730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41760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41791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41821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41852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41883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41913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41944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41974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42005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42036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42064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42095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42125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42156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42186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42217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42248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42278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42309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42339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42370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42401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42430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42461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42491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42522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42552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42583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42614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42644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42675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42705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42736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42767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42795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42826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42856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42887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42917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42948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42979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43009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43040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43070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43101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43132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43160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43191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43221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43252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43282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43313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43344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/>
      <c r="K1337" s="214"/>
      <c r="L1337" s="214">
        <v>0</v>
      </c>
      <c r="M1337" s="214">
        <v>0</v>
      </c>
      <c r="N1337" s="9"/>
    </row>
    <row r="1338" spans="2:14" ht="12.75">
      <c r="B1338" s="213">
        <v>43374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/>
      <c r="K1338" s="214"/>
      <c r="L1338" s="214">
        <v>0</v>
      </c>
      <c r="M1338" s="214">
        <v>0</v>
      </c>
      <c r="N1338" s="9"/>
    </row>
    <row r="1339" spans="2:14" ht="12.75">
      <c r="B1339" s="213">
        <v>43405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/>
      <c r="K1339" s="214"/>
      <c r="L1339" s="214">
        <v>0</v>
      </c>
      <c r="M1339" s="214">
        <v>0</v>
      </c>
      <c r="N1339" s="9"/>
    </row>
    <row r="1340" spans="2:14" ht="12.75">
      <c r="B1340" s="213">
        <v>43435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/>
      <c r="K1340" s="214"/>
      <c r="L1340" s="214">
        <v>0</v>
      </c>
      <c r="M1340" s="214">
        <v>0</v>
      </c>
      <c r="N1340" s="9"/>
    </row>
    <row r="1341" spans="2:14" ht="12.75">
      <c r="B1341" s="213">
        <v>43466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/>
      <c r="K1341" s="214"/>
      <c r="L1341" s="214">
        <v>0</v>
      </c>
      <c r="M1341" s="214">
        <v>0</v>
      </c>
      <c r="N1341" s="9"/>
    </row>
    <row r="1342" spans="2:14" ht="12.75">
      <c r="B1342" s="213">
        <v>43497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/>
      <c r="K1342" s="214"/>
      <c r="L1342" s="214">
        <v>0</v>
      </c>
      <c r="M1342" s="214">
        <v>0</v>
      </c>
      <c r="N1342" s="9"/>
    </row>
    <row r="1343" spans="2:14" ht="12.75">
      <c r="B1343" s="213">
        <v>43525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/>
      <c r="K1343" s="214"/>
      <c r="L1343" s="214">
        <v>0</v>
      </c>
      <c r="M1343" s="214">
        <v>0</v>
      </c>
      <c r="N1343" s="9"/>
    </row>
    <row r="1344" spans="2:14" ht="12.75">
      <c r="B1344" s="213">
        <v>43556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/>
      <c r="K1344" s="214"/>
      <c r="L1344" s="214">
        <v>0</v>
      </c>
      <c r="M1344" s="214">
        <v>0</v>
      </c>
      <c r="N1344" s="9"/>
    </row>
    <row r="1345" spans="2:14" ht="12.75">
      <c r="B1345" s="213">
        <v>43586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/>
      <c r="K1345" s="214"/>
      <c r="L1345" s="214">
        <v>0</v>
      </c>
      <c r="M1345" s="214">
        <v>0</v>
      </c>
      <c r="N1345" s="9"/>
    </row>
    <row r="1346" spans="2:14" ht="12.75">
      <c r="B1346" s="213">
        <v>43617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/>
      <c r="K1346" s="214"/>
      <c r="L1346" s="214">
        <v>0</v>
      </c>
      <c r="M1346" s="214">
        <v>0</v>
      </c>
      <c r="N1346" s="9"/>
    </row>
    <row r="1347" spans="2:14" ht="12.75">
      <c r="B1347" s="213">
        <v>43647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/>
      <c r="K1347" s="214"/>
      <c r="L1347" s="214">
        <v>0</v>
      </c>
      <c r="M1347" s="214">
        <v>0</v>
      </c>
      <c r="N1347" s="9"/>
    </row>
    <row r="1348" spans="2:14" ht="12.75">
      <c r="B1348" s="213">
        <v>43678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/>
      <c r="K1348" s="214"/>
      <c r="L1348" s="214">
        <v>0</v>
      </c>
      <c r="M1348" s="214">
        <v>0</v>
      </c>
      <c r="N1348" s="9"/>
    </row>
    <row r="1349" spans="2:14" ht="12.75">
      <c r="B1349" s="213">
        <v>43709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/>
      <c r="K1349" s="214"/>
      <c r="L1349" s="214">
        <v>0</v>
      </c>
      <c r="M1349" s="214">
        <v>0</v>
      </c>
      <c r="N1349" s="9"/>
    </row>
    <row r="1350" spans="2:14" ht="12.75">
      <c r="B1350" s="213">
        <v>43739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/>
      <c r="K1350" s="214"/>
      <c r="L1350" s="214">
        <v>0</v>
      </c>
      <c r="M1350" s="214">
        <v>0</v>
      </c>
      <c r="N1350" s="9"/>
    </row>
    <row r="1351" spans="2:14" ht="12.75">
      <c r="B1351" s="213">
        <v>43770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/>
      <c r="K1351" s="214"/>
      <c r="L1351" s="214">
        <v>0</v>
      </c>
      <c r="M1351" s="214">
        <v>0</v>
      </c>
      <c r="N1351" s="9"/>
    </row>
    <row r="1352" spans="2:14" ht="12.75">
      <c r="B1352" s="213">
        <v>43800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/>
      <c r="K1352" s="214"/>
      <c r="L1352" s="214">
        <v>0</v>
      </c>
      <c r="M1352" s="214">
        <v>0</v>
      </c>
      <c r="N1352" s="9"/>
    </row>
    <row r="1353" spans="2:14" ht="12.75">
      <c r="B1353" s="213">
        <v>43831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/>
      <c r="K1353" s="214"/>
      <c r="L1353" s="214">
        <v>0</v>
      </c>
      <c r="M1353" s="214">
        <v>0</v>
      </c>
      <c r="N1353" s="9"/>
    </row>
    <row r="1354" spans="2:14" ht="12.75">
      <c r="B1354" s="213">
        <v>43862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/>
      <c r="K1354" s="214"/>
      <c r="L1354" s="214">
        <v>0</v>
      </c>
      <c r="M1354" s="214">
        <v>0</v>
      </c>
      <c r="N1354" s="9"/>
    </row>
    <row r="1355" spans="2:14" ht="12.75">
      <c r="B1355" s="213">
        <v>43891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/>
      <c r="K1355" s="214"/>
      <c r="L1355" s="214">
        <v>0</v>
      </c>
      <c r="M1355" s="214">
        <v>0</v>
      </c>
      <c r="N1355" s="9"/>
    </row>
    <row r="1356" spans="2:14" ht="12.75">
      <c r="B1356" s="213">
        <v>43922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/>
      <c r="K1356" s="214"/>
      <c r="L1356" s="214">
        <v>0</v>
      </c>
      <c r="M1356" s="214">
        <v>0</v>
      </c>
      <c r="N1356" s="9"/>
    </row>
    <row r="1357" spans="2:14" ht="12.75">
      <c r="B1357" s="213">
        <v>43952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/>
      <c r="K1357" s="214"/>
      <c r="L1357" s="214">
        <v>0</v>
      </c>
      <c r="M1357" s="214">
        <v>0</v>
      </c>
      <c r="N1357" s="9"/>
    </row>
    <row r="1358" spans="2:14" ht="12.75">
      <c r="B1358" s="213">
        <v>43983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/>
      <c r="K1358" s="214"/>
      <c r="L1358" s="214">
        <v>0</v>
      </c>
      <c r="M1358" s="214">
        <v>0</v>
      </c>
      <c r="N1358" s="9"/>
    </row>
    <row r="1359" spans="2:14" ht="12.75">
      <c r="B1359" s="213">
        <v>44013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/>
      <c r="K1359" s="214"/>
      <c r="L1359" s="214">
        <v>0</v>
      </c>
      <c r="M1359" s="214">
        <v>0</v>
      </c>
      <c r="N1359" s="9"/>
    </row>
    <row r="1360" spans="2:14" ht="12.75">
      <c r="B1360" s="213">
        <v>44044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/>
      <c r="K1360" s="214"/>
      <c r="L1360" s="214">
        <v>0</v>
      </c>
      <c r="M1360" s="214">
        <v>0</v>
      </c>
      <c r="N1360" s="9"/>
    </row>
    <row r="1361" spans="2:14" ht="12.75">
      <c r="B1361" s="213">
        <v>44075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/>
      <c r="K1361" s="214"/>
      <c r="L1361" s="214">
        <v>0</v>
      </c>
      <c r="M1361" s="214">
        <v>0</v>
      </c>
      <c r="N1361" s="9"/>
    </row>
    <row r="1362" spans="2:14" ht="12.75">
      <c r="B1362" s="213">
        <v>44105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/>
      <c r="K1362" s="214"/>
      <c r="L1362" s="214">
        <v>0</v>
      </c>
      <c r="M1362" s="214">
        <v>0</v>
      </c>
      <c r="N1362" s="9"/>
    </row>
    <row r="1363" spans="2:14" ht="12.75">
      <c r="B1363" s="213">
        <v>44136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/>
      <c r="K1363" s="214"/>
      <c r="L1363" s="214">
        <v>0</v>
      </c>
      <c r="M1363" s="214">
        <v>0</v>
      </c>
      <c r="N1363" s="9"/>
    </row>
    <row r="1364" spans="2:14" ht="12.75">
      <c r="B1364" s="213">
        <v>44166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/>
      <c r="K1364" s="214"/>
      <c r="L1364" s="214">
        <v>0</v>
      </c>
      <c r="M1364" s="214">
        <v>0</v>
      </c>
      <c r="N1364" s="9"/>
    </row>
    <row r="1365" spans="3:14" ht="12.75">
      <c r="C1365" s="242" t="s">
        <v>21</v>
      </c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</sheetData>
  <sheetProtection/>
  <mergeCells count="15">
    <mergeCell ref="J1143:K1143"/>
    <mergeCell ref="D917:E917"/>
    <mergeCell ref="F917:G917"/>
    <mergeCell ref="H917:I917"/>
    <mergeCell ref="J917:K917"/>
    <mergeCell ref="L691:M691"/>
    <mergeCell ref="L917:M917"/>
    <mergeCell ref="L1143:M1143"/>
    <mergeCell ref="D691:E691"/>
    <mergeCell ref="F691:G691"/>
    <mergeCell ref="H691:I691"/>
    <mergeCell ref="J691:K691"/>
    <mergeCell ref="D1143:E1143"/>
    <mergeCell ref="F1143:G1143"/>
    <mergeCell ref="H1143:I114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8" max="10" man="1"/>
    <brk id="521" max="10" man="1"/>
    <brk id="687" max="10" man="1"/>
    <brk id="745" max="10" man="1"/>
    <brk id="940" max="10" man="1"/>
    <brk id="1141" max="10" man="1"/>
    <brk id="120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8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1" t="s">
        <v>52</v>
      </c>
      <c r="C10" s="332"/>
      <c r="D10" s="332"/>
      <c r="E10" s="332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+D261+D486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+D271+D496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+D281+D506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+D291+D516</f>
        <v>2853</v>
      </c>
      <c r="E66" s="216">
        <f>+E291+E516</f>
        <v>1275.220669</v>
      </c>
      <c r="F66" s="216">
        <f>+F291+F516</f>
        <v>422</v>
      </c>
      <c r="G66" s="216">
        <f>+G291+G516</f>
        <v>22.734995</v>
      </c>
      <c r="H66" s="216">
        <f>+H291+H516</f>
        <v>85</v>
      </c>
      <c r="I66" s="216">
        <f>+I291+I516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+D292+D517</f>
        <v>2846</v>
      </c>
      <c r="E67" s="216">
        <f>+E292+E517</f>
        <v>1270.828854</v>
      </c>
      <c r="F67" s="216">
        <f>+F292+F517</f>
        <v>416</v>
      </c>
      <c r="G67" s="216">
        <f>+G292+G517</f>
        <v>20.509682</v>
      </c>
      <c r="H67" s="216">
        <f>+H292+H517</f>
        <v>41</v>
      </c>
      <c r="I67" s="216">
        <f>+I292+I517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+D293+D518</f>
        <v>2817</v>
      </c>
      <c r="E68" s="216">
        <f>+E293+E518</f>
        <v>1267.6265199999998</v>
      </c>
      <c r="F68" s="216">
        <f>+F293+F518</f>
        <v>445</v>
      </c>
      <c r="G68" s="216">
        <f>+G293+G518</f>
        <v>21.339633999999997</v>
      </c>
      <c r="H68" s="216">
        <f>+H293+H518</f>
        <v>95</v>
      </c>
      <c r="I68" s="216">
        <f>+I293+I518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4" s="229" customFormat="1" ht="12.75">
      <c r="B234" s="230"/>
      <c r="C234" s="265"/>
      <c r="D234" s="265"/>
      <c r="E234" s="265"/>
      <c r="F234" s="265"/>
      <c r="G234" s="265"/>
      <c r="H234" s="265"/>
      <c r="I234" s="265"/>
      <c r="J234" s="222"/>
      <c r="K234" s="3"/>
      <c r="L234" s="4"/>
      <c r="M234" s="4"/>
      <c r="N234" s="4"/>
    </row>
    <row r="235" spans="2:11" s="229" customFormat="1" ht="12.75">
      <c r="B235" s="230"/>
      <c r="C235" s="265"/>
      <c r="D235" s="222"/>
      <c r="E235" s="222"/>
      <c r="F235" s="222"/>
      <c r="G235" s="222"/>
      <c r="H235" s="222"/>
      <c r="I235" s="222"/>
      <c r="J235" s="260"/>
      <c r="K235" s="260"/>
    </row>
    <row r="236" spans="2:11" s="266" customFormat="1" ht="12.75">
      <c r="B236" s="267"/>
      <c r="C236" s="268"/>
      <c r="D236" s="269"/>
      <c r="E236" s="269"/>
      <c r="F236" s="269"/>
      <c r="G236" s="269"/>
      <c r="H236" s="269"/>
      <c r="I236" s="270"/>
      <c r="J236" s="271"/>
      <c r="K236" s="271"/>
    </row>
    <row r="237" spans="2:11" s="255" customFormat="1" ht="25.5">
      <c r="B237" s="251" t="s">
        <v>140</v>
      </c>
      <c r="C237" s="251"/>
      <c r="D237" s="252" t="s">
        <v>25</v>
      </c>
      <c r="E237" s="252" t="s">
        <v>0</v>
      </c>
      <c r="F237" s="252" t="s">
        <v>1</v>
      </c>
      <c r="G237" s="252" t="s">
        <v>2</v>
      </c>
      <c r="H237" s="252" t="s">
        <v>3</v>
      </c>
      <c r="I237" s="272" t="s">
        <v>4</v>
      </c>
      <c r="J237" s="253"/>
      <c r="K237" s="253"/>
    </row>
    <row r="238" spans="2:11" s="12" customFormat="1" ht="12.75" hidden="1">
      <c r="B238" s="213">
        <v>37469</v>
      </c>
      <c r="C238" s="265"/>
      <c r="D238" s="220">
        <v>1585</v>
      </c>
      <c r="E238" s="220">
        <v>328.35715600000003</v>
      </c>
      <c r="F238" s="220">
        <v>783</v>
      </c>
      <c r="G238" s="220">
        <v>67.77366000000002</v>
      </c>
      <c r="H238" s="220">
        <v>32</v>
      </c>
      <c r="I238" s="220">
        <v>2.140414</v>
      </c>
      <c r="J238" s="257"/>
      <c r="K238" s="257"/>
    </row>
    <row r="239" spans="2:11" s="12" customFormat="1" ht="12.75" hidden="1">
      <c r="B239" s="213">
        <v>37500</v>
      </c>
      <c r="C239" s="256"/>
      <c r="D239" s="216">
        <v>1769</v>
      </c>
      <c r="E239" s="216">
        <v>385.671979</v>
      </c>
      <c r="F239" s="216">
        <v>750</v>
      </c>
      <c r="G239" s="216">
        <v>52.487216</v>
      </c>
      <c r="H239" s="216">
        <v>49</v>
      </c>
      <c r="I239" s="216">
        <v>4.162511</v>
      </c>
      <c r="J239" s="257"/>
      <c r="K239" s="257"/>
    </row>
    <row r="240" spans="2:11" s="12" customFormat="1" ht="12.75" hidden="1">
      <c r="B240" s="213">
        <v>37530</v>
      </c>
      <c r="C240" s="256"/>
      <c r="D240" s="216">
        <v>1978</v>
      </c>
      <c r="E240" s="216">
        <v>453.51686900000004</v>
      </c>
      <c r="F240" s="216">
        <v>889</v>
      </c>
      <c r="G240" s="216">
        <v>61.490868</v>
      </c>
      <c r="H240" s="216">
        <v>28</v>
      </c>
      <c r="I240" s="216">
        <v>7.298235</v>
      </c>
      <c r="J240" s="257"/>
      <c r="K240" s="257"/>
    </row>
    <row r="241" spans="2:11" s="12" customFormat="1" ht="12.75" hidden="1">
      <c r="B241" s="213">
        <v>37561</v>
      </c>
      <c r="C241" s="256"/>
      <c r="D241" s="216">
        <v>2187</v>
      </c>
      <c r="E241" s="216">
        <v>515.222643</v>
      </c>
      <c r="F241" s="216">
        <v>853</v>
      </c>
      <c r="G241" s="216">
        <v>79.364143</v>
      </c>
      <c r="H241" s="216">
        <v>49</v>
      </c>
      <c r="I241" s="216">
        <v>24.669421</v>
      </c>
      <c r="J241" s="257"/>
      <c r="K241" s="257"/>
    </row>
    <row r="242" spans="2:11" s="12" customFormat="1" ht="12.75" hidden="1">
      <c r="B242" s="213">
        <v>37591</v>
      </c>
      <c r="C242" s="256"/>
      <c r="D242" s="216">
        <v>2368</v>
      </c>
      <c r="E242" s="216">
        <v>616.005555</v>
      </c>
      <c r="F242" s="216">
        <v>1045</v>
      </c>
      <c r="G242" s="216">
        <v>85.608982</v>
      </c>
      <c r="H242" s="216">
        <v>38</v>
      </c>
      <c r="I242" s="216">
        <v>5.027032</v>
      </c>
      <c r="J242" s="257"/>
      <c r="K242" s="257"/>
    </row>
    <row r="243" spans="2:11" s="12" customFormat="1" ht="12.75" hidden="1">
      <c r="B243" s="213">
        <v>37622</v>
      </c>
      <c r="C243" s="256"/>
      <c r="D243" s="216">
        <v>2427</v>
      </c>
      <c r="E243" s="216">
        <v>682.028013</v>
      </c>
      <c r="F243" s="216">
        <v>1169</v>
      </c>
      <c r="G243" s="216">
        <v>64.64952000000001</v>
      </c>
      <c r="H243" s="216">
        <v>28</v>
      </c>
      <c r="I243" s="216">
        <v>6.571969</v>
      </c>
      <c r="J243" s="257"/>
      <c r="K243" s="257"/>
    </row>
    <row r="244" spans="2:11" s="12" customFormat="1" ht="12.75" hidden="1">
      <c r="B244" s="213">
        <v>37653</v>
      </c>
      <c r="C244" s="256"/>
      <c r="D244" s="216">
        <v>2502</v>
      </c>
      <c r="E244" s="216">
        <v>743.025163</v>
      </c>
      <c r="F244" s="216">
        <v>1130</v>
      </c>
      <c r="G244" s="216">
        <v>76.006253</v>
      </c>
      <c r="H244" s="216">
        <v>137</v>
      </c>
      <c r="I244" s="216">
        <v>8.94567</v>
      </c>
      <c r="J244" s="257"/>
      <c r="K244" s="257"/>
    </row>
    <row r="245" spans="2:11" s="12" customFormat="1" ht="12.75" hidden="1">
      <c r="B245" s="213">
        <v>37681</v>
      </c>
      <c r="C245" s="256"/>
      <c r="D245" s="216">
        <v>2655</v>
      </c>
      <c r="E245" s="216">
        <v>804.910972</v>
      </c>
      <c r="F245" s="216">
        <v>1104</v>
      </c>
      <c r="G245" s="216">
        <v>57.138391000000006</v>
      </c>
      <c r="H245" s="216">
        <v>157</v>
      </c>
      <c r="I245" s="216">
        <v>5.6699470000000005</v>
      </c>
      <c r="J245" s="257"/>
      <c r="K245" s="257"/>
    </row>
    <row r="246" spans="2:11" s="12" customFormat="1" ht="12.75" hidden="1">
      <c r="B246" s="213">
        <v>37712</v>
      </c>
      <c r="C246" s="256"/>
      <c r="D246" s="216">
        <v>2812</v>
      </c>
      <c r="E246" s="216">
        <v>890.3124280000001</v>
      </c>
      <c r="F246" s="216">
        <v>1266</v>
      </c>
      <c r="G246" s="216">
        <v>96.69014000000001</v>
      </c>
      <c r="H246" s="216">
        <v>150</v>
      </c>
      <c r="I246" s="216">
        <v>8.395678</v>
      </c>
      <c r="J246" s="257"/>
      <c r="K246" s="257"/>
    </row>
    <row r="247" spans="2:11" s="12" customFormat="1" ht="12.75" hidden="1">
      <c r="B247" s="213">
        <v>37742</v>
      </c>
      <c r="C247" s="256"/>
      <c r="D247" s="216">
        <v>2902</v>
      </c>
      <c r="E247" s="216">
        <v>955.92222</v>
      </c>
      <c r="F247" s="216">
        <v>1360</v>
      </c>
      <c r="G247" s="216">
        <v>74.249811</v>
      </c>
      <c r="H247" s="216">
        <v>74</v>
      </c>
      <c r="I247" s="216">
        <v>9.108411000000002</v>
      </c>
      <c r="J247" s="257"/>
      <c r="K247" s="257"/>
    </row>
    <row r="248" spans="2:11" s="12" customFormat="1" ht="12.75" hidden="1">
      <c r="B248" s="213">
        <v>37773</v>
      </c>
      <c r="C248" s="256"/>
      <c r="D248" s="216">
        <v>3016</v>
      </c>
      <c r="E248" s="216">
        <v>1040.556049</v>
      </c>
      <c r="F248" s="216">
        <v>1360</v>
      </c>
      <c r="G248" s="216">
        <v>103.035492</v>
      </c>
      <c r="H248" s="216">
        <v>186</v>
      </c>
      <c r="I248" s="216">
        <v>11.775896</v>
      </c>
      <c r="J248" s="257"/>
      <c r="K248" s="257"/>
    </row>
    <row r="249" spans="2:11" s="12" customFormat="1" ht="12.75" hidden="1">
      <c r="B249" s="213">
        <v>37803</v>
      </c>
      <c r="C249" s="256"/>
      <c r="D249" s="216">
        <v>3129</v>
      </c>
      <c r="E249" s="216">
        <v>1090.609845</v>
      </c>
      <c r="F249" s="216">
        <v>1319</v>
      </c>
      <c r="G249" s="216">
        <v>78.131625</v>
      </c>
      <c r="H249" s="216">
        <v>448</v>
      </c>
      <c r="I249" s="216">
        <v>24.872648</v>
      </c>
      <c r="J249" s="257"/>
      <c r="K249" s="257"/>
    </row>
    <row r="250" spans="2:11" s="12" customFormat="1" ht="12.75" hidden="1">
      <c r="B250" s="213">
        <v>37834</v>
      </c>
      <c r="C250" s="256"/>
      <c r="D250" s="216">
        <v>3250</v>
      </c>
      <c r="E250" s="216">
        <v>1143.564402</v>
      </c>
      <c r="F250" s="216">
        <v>1356</v>
      </c>
      <c r="G250" s="216">
        <v>74.617471</v>
      </c>
      <c r="H250" s="216">
        <v>474</v>
      </c>
      <c r="I250" s="216">
        <v>17.637683</v>
      </c>
      <c r="J250" s="257"/>
      <c r="K250" s="257"/>
    </row>
    <row r="251" spans="2:11" s="12" customFormat="1" ht="12.75" hidden="1">
      <c r="B251" s="213">
        <v>37865</v>
      </c>
      <c r="C251" s="256"/>
      <c r="D251" s="216">
        <v>3357</v>
      </c>
      <c r="E251" s="216">
        <v>1165.170998</v>
      </c>
      <c r="F251" s="216">
        <v>1359</v>
      </c>
      <c r="G251" s="216">
        <v>68.605205</v>
      </c>
      <c r="H251" s="216">
        <v>771</v>
      </c>
      <c r="I251" s="216">
        <v>16.560895</v>
      </c>
      <c r="J251" s="257"/>
      <c r="K251" s="257"/>
    </row>
    <row r="252" spans="2:11" s="12" customFormat="1" ht="12.75" hidden="1">
      <c r="B252" s="213">
        <v>37895</v>
      </c>
      <c r="C252" s="256"/>
      <c r="D252" s="216">
        <v>3397</v>
      </c>
      <c r="E252" s="216">
        <v>1205.107255</v>
      </c>
      <c r="F252" s="216">
        <v>1461</v>
      </c>
      <c r="G252" s="216">
        <v>92.962781</v>
      </c>
      <c r="H252" s="216">
        <v>383</v>
      </c>
      <c r="I252" s="216">
        <v>37.443307000000004</v>
      </c>
      <c r="J252" s="257"/>
      <c r="K252" s="257"/>
    </row>
    <row r="253" spans="2:11" s="12" customFormat="1" ht="12.75" hidden="1">
      <c r="B253" s="213">
        <v>37926</v>
      </c>
      <c r="C253" s="256"/>
      <c r="D253" s="216">
        <v>3488</v>
      </c>
      <c r="E253" s="216">
        <v>1244.025511</v>
      </c>
      <c r="F253" s="216">
        <v>1289</v>
      </c>
      <c r="G253" s="216">
        <v>75.14012100000002</v>
      </c>
      <c r="H253" s="216">
        <v>218</v>
      </c>
      <c r="I253" s="216">
        <v>34.010724</v>
      </c>
      <c r="J253" s="257"/>
      <c r="K253" s="257"/>
    </row>
    <row r="254" spans="2:11" s="12" customFormat="1" ht="12.75" hidden="1">
      <c r="B254" s="213">
        <v>37956</v>
      </c>
      <c r="C254" s="256"/>
      <c r="D254" s="216">
        <v>3578</v>
      </c>
      <c r="E254" s="216">
        <v>1259.137966</v>
      </c>
      <c r="F254" s="216">
        <v>1407</v>
      </c>
      <c r="G254" s="216">
        <v>84.59896</v>
      </c>
      <c r="H254" s="216">
        <v>898</v>
      </c>
      <c r="I254" s="216">
        <v>65.59686</v>
      </c>
      <c r="J254" s="257"/>
      <c r="K254" s="257"/>
    </row>
    <row r="255" spans="2:11" s="12" customFormat="1" ht="12.75" hidden="1">
      <c r="B255" s="213">
        <v>37987</v>
      </c>
      <c r="C255" s="256"/>
      <c r="D255" s="216">
        <v>3571</v>
      </c>
      <c r="E255" s="216">
        <v>1278.648918</v>
      </c>
      <c r="F255" s="216">
        <v>1300</v>
      </c>
      <c r="G255" s="216">
        <v>67.45300600000002</v>
      </c>
      <c r="H255" s="216">
        <v>360</v>
      </c>
      <c r="I255" s="216">
        <v>40.671697</v>
      </c>
      <c r="J255" s="257"/>
      <c r="K255" s="257"/>
    </row>
    <row r="256" spans="2:11" s="12" customFormat="1" ht="12.75" hidden="1">
      <c r="B256" s="213">
        <v>38018</v>
      </c>
      <c r="C256" s="256"/>
      <c r="D256" s="216">
        <v>3569</v>
      </c>
      <c r="E256" s="216">
        <v>1289.481443</v>
      </c>
      <c r="F256" s="216">
        <v>1238</v>
      </c>
      <c r="G256" s="216">
        <v>60.808777000000006</v>
      </c>
      <c r="H256" s="216">
        <v>191</v>
      </c>
      <c r="I256" s="216">
        <v>38.555841</v>
      </c>
      <c r="J256" s="257"/>
      <c r="K256" s="257"/>
    </row>
    <row r="257" spans="2:11" s="12" customFormat="1" ht="12.75" hidden="1">
      <c r="B257" s="213">
        <v>38047</v>
      </c>
      <c r="C257" s="256"/>
      <c r="D257" s="216">
        <v>3595</v>
      </c>
      <c r="E257" s="216">
        <v>1313.083489</v>
      </c>
      <c r="F257" s="216">
        <v>1340</v>
      </c>
      <c r="G257" s="216">
        <v>82.32440000000001</v>
      </c>
      <c r="H257" s="216">
        <v>371</v>
      </c>
      <c r="I257" s="216">
        <v>57.289944000000006</v>
      </c>
      <c r="J257" s="257"/>
      <c r="K257" s="257"/>
    </row>
    <row r="258" spans="2:11" s="12" customFormat="1" ht="12.75" hidden="1">
      <c r="B258" s="213">
        <v>38078</v>
      </c>
      <c r="C258" s="256"/>
      <c r="D258" s="216">
        <v>3599</v>
      </c>
      <c r="E258" s="216">
        <v>1314.060781</v>
      </c>
      <c r="F258" s="216">
        <v>1278</v>
      </c>
      <c r="G258" s="216">
        <v>71.202549</v>
      </c>
      <c r="H258" s="216">
        <v>342</v>
      </c>
      <c r="I258" s="216">
        <v>79.61937000000002</v>
      </c>
      <c r="J258" s="257"/>
      <c r="K258" s="257"/>
    </row>
    <row r="259" spans="2:11" s="12" customFormat="1" ht="12.75" hidden="1">
      <c r="B259" s="213">
        <v>38108</v>
      </c>
      <c r="C259" s="256"/>
      <c r="D259" s="216">
        <v>3588</v>
      </c>
      <c r="E259" s="216">
        <v>1318.94731</v>
      </c>
      <c r="F259" s="216">
        <v>1106</v>
      </c>
      <c r="G259" s="216">
        <v>59.093275</v>
      </c>
      <c r="H259" s="216">
        <v>196</v>
      </c>
      <c r="I259" s="216">
        <v>38.068068</v>
      </c>
      <c r="J259" s="257"/>
      <c r="K259" s="257"/>
    </row>
    <row r="260" spans="2:21" s="12" customFormat="1" ht="12.75" hidden="1">
      <c r="B260" s="213">
        <v>38139</v>
      </c>
      <c r="C260" s="256"/>
      <c r="D260" s="216">
        <v>3602</v>
      </c>
      <c r="E260" s="216">
        <v>1336.8626180000003</v>
      </c>
      <c r="F260" s="216">
        <v>1380</v>
      </c>
      <c r="G260" s="216">
        <v>58.989281</v>
      </c>
      <c r="H260" s="216">
        <v>371</v>
      </c>
      <c r="I260" s="216">
        <v>37.524744000000005</v>
      </c>
      <c r="J260" s="257"/>
      <c r="K260" s="257"/>
      <c r="M260" s="221"/>
      <c r="N260" s="221"/>
      <c r="O260" s="221"/>
      <c r="P260" s="221"/>
      <c r="Q260" s="221"/>
      <c r="R260" s="221"/>
      <c r="S260" s="221"/>
      <c r="T260" s="221"/>
      <c r="U260" s="221"/>
    </row>
    <row r="261" spans="2:21" s="12" customFormat="1" ht="12.75" hidden="1">
      <c r="B261" s="213">
        <v>38169</v>
      </c>
      <c r="C261" s="256"/>
      <c r="D261" s="216">
        <v>3567</v>
      </c>
      <c r="E261" s="216">
        <f>1359451350/1000000</f>
        <v>1359.45135</v>
      </c>
      <c r="F261" s="216">
        <v>1172</v>
      </c>
      <c r="G261" s="216">
        <v>57</v>
      </c>
      <c r="H261" s="216">
        <v>244</v>
      </c>
      <c r="I261" s="216">
        <v>22</v>
      </c>
      <c r="J261" s="257"/>
      <c r="K261" s="257"/>
      <c r="M261" s="221"/>
      <c r="N261" s="221"/>
      <c r="O261" s="221"/>
      <c r="P261" s="221"/>
      <c r="Q261" s="221"/>
      <c r="R261" s="221"/>
      <c r="S261" s="221"/>
      <c r="T261" s="221"/>
      <c r="U261" s="221"/>
    </row>
    <row r="262" spans="2:21" s="12" customFormat="1" ht="12.75" hidden="1">
      <c r="B262" s="213">
        <v>38200</v>
      </c>
      <c r="C262" s="256"/>
      <c r="D262" s="216">
        <v>3529</v>
      </c>
      <c r="E262" s="216">
        <f>1335742656/1000000</f>
        <v>1335.742656</v>
      </c>
      <c r="F262" s="216">
        <v>1037</v>
      </c>
      <c r="G262" s="216">
        <v>72</v>
      </c>
      <c r="H262" s="216">
        <v>172</v>
      </c>
      <c r="I262" s="216">
        <v>63</v>
      </c>
      <c r="J262" s="257"/>
      <c r="K262" s="257"/>
      <c r="M262" s="221"/>
      <c r="N262" s="221"/>
      <c r="O262" s="221"/>
      <c r="P262" s="221"/>
      <c r="Q262" s="221"/>
      <c r="R262" s="221"/>
      <c r="S262" s="221"/>
      <c r="T262" s="221"/>
      <c r="U262" s="221"/>
    </row>
    <row r="263" spans="2:21" s="12" customFormat="1" ht="12.75" hidden="1">
      <c r="B263" s="213">
        <v>38231</v>
      </c>
      <c r="C263" s="256"/>
      <c r="D263" s="216">
        <v>3474</v>
      </c>
      <c r="E263" s="216">
        <f>1266946321/1000000</f>
        <v>1266.946321</v>
      </c>
      <c r="F263" s="216">
        <v>1011</v>
      </c>
      <c r="G263" s="216">
        <v>47</v>
      </c>
      <c r="H263" s="216">
        <v>359</v>
      </c>
      <c r="I263" s="216">
        <v>59</v>
      </c>
      <c r="J263" s="257"/>
      <c r="K263" s="257"/>
      <c r="M263" s="221"/>
      <c r="N263" s="221"/>
      <c r="O263" s="221"/>
      <c r="P263" s="221"/>
      <c r="Q263" s="221"/>
      <c r="R263" s="221"/>
      <c r="S263" s="221"/>
      <c r="T263" s="221"/>
      <c r="U263" s="221"/>
    </row>
    <row r="264" spans="2:11" s="12" customFormat="1" ht="12.75" hidden="1">
      <c r="B264" s="213">
        <v>38261</v>
      </c>
      <c r="C264" s="256"/>
      <c r="D264" s="216">
        <v>3458</v>
      </c>
      <c r="E264" s="216">
        <v>1360.012764</v>
      </c>
      <c r="F264" s="216">
        <v>1135</v>
      </c>
      <c r="G264" s="216">
        <v>50.484561</v>
      </c>
      <c r="H264" s="216">
        <v>221</v>
      </c>
      <c r="I264" s="216">
        <v>18.826646</v>
      </c>
      <c r="J264" s="257"/>
      <c r="K264" s="257"/>
    </row>
    <row r="265" spans="2:11" s="12" customFormat="1" ht="12.75" hidden="1">
      <c r="B265" s="213">
        <v>38292</v>
      </c>
      <c r="C265" s="256"/>
      <c r="D265" s="216">
        <v>3409</v>
      </c>
      <c r="E265" s="216">
        <v>1373.463601</v>
      </c>
      <c r="F265" s="216">
        <v>971</v>
      </c>
      <c r="G265" s="216">
        <v>55.819126</v>
      </c>
      <c r="H265" s="216">
        <v>154</v>
      </c>
      <c r="I265" s="216">
        <v>34.181151</v>
      </c>
      <c r="J265" s="257"/>
      <c r="K265" s="257"/>
    </row>
    <row r="266" spans="2:11" s="12" customFormat="1" ht="12.75" hidden="1">
      <c r="B266" s="213">
        <v>38322</v>
      </c>
      <c r="C266" s="256"/>
      <c r="D266" s="216">
        <v>3364</v>
      </c>
      <c r="E266" s="216">
        <v>1403.17689</v>
      </c>
      <c r="F266" s="216">
        <v>961</v>
      </c>
      <c r="G266" s="216">
        <v>58.843016</v>
      </c>
      <c r="H266" s="216">
        <v>315</v>
      </c>
      <c r="I266" s="216">
        <v>25.788178</v>
      </c>
      <c r="J266" s="257"/>
      <c r="K266" s="257"/>
    </row>
    <row r="267" spans="2:11" s="12" customFormat="1" ht="12.75" hidden="1">
      <c r="B267" s="213">
        <v>38353</v>
      </c>
      <c r="C267" s="256"/>
      <c r="D267" s="216">
        <v>3335</v>
      </c>
      <c r="E267" s="216">
        <v>1385.514815</v>
      </c>
      <c r="F267" s="216">
        <v>858</v>
      </c>
      <c r="G267" s="216">
        <v>40.56623</v>
      </c>
      <c r="H267" s="216">
        <v>239</v>
      </c>
      <c r="I267" s="216">
        <v>57.584325</v>
      </c>
      <c r="J267" s="257"/>
      <c r="K267" s="257"/>
    </row>
    <row r="268" spans="2:11" s="12" customFormat="1" ht="12.75" hidden="1">
      <c r="B268" s="213">
        <v>38384</v>
      </c>
      <c r="C268" s="256"/>
      <c r="D268" s="216">
        <v>3302</v>
      </c>
      <c r="E268" s="216">
        <v>1392.52672</v>
      </c>
      <c r="F268" s="216">
        <v>847</v>
      </c>
      <c r="G268" s="216">
        <v>39.443927</v>
      </c>
      <c r="H268" s="216">
        <v>120</v>
      </c>
      <c r="I268" s="216">
        <v>25.820731</v>
      </c>
      <c r="J268" s="257"/>
      <c r="K268" s="257"/>
    </row>
    <row r="269" spans="2:11" s="12" customFormat="1" ht="12.75" hidden="1">
      <c r="B269" s="213">
        <v>38412</v>
      </c>
      <c r="C269" s="256"/>
      <c r="D269" s="216">
        <v>3264</v>
      </c>
      <c r="E269" s="216">
        <v>1405.047539</v>
      </c>
      <c r="F269" s="216">
        <v>854</v>
      </c>
      <c r="G269" s="216">
        <v>46.454101</v>
      </c>
      <c r="H269" s="216">
        <v>210</v>
      </c>
      <c r="I269" s="216">
        <v>26.345408</v>
      </c>
      <c r="J269" s="257"/>
      <c r="K269" s="257"/>
    </row>
    <row r="270" spans="2:11" s="12" customFormat="1" ht="12.75" hidden="1">
      <c r="B270" s="213">
        <v>38443</v>
      </c>
      <c r="C270" s="256"/>
      <c r="D270" s="216">
        <v>3231</v>
      </c>
      <c r="E270" s="216">
        <v>1408.974754</v>
      </c>
      <c r="F270" s="216">
        <v>828</v>
      </c>
      <c r="G270" s="216">
        <v>57.252281</v>
      </c>
      <c r="H270" s="216">
        <v>129</v>
      </c>
      <c r="I270" s="216">
        <v>21.117013</v>
      </c>
      <c r="J270" s="257"/>
      <c r="K270" s="257"/>
    </row>
    <row r="271" spans="2:11" s="12" customFormat="1" ht="12.75" hidden="1">
      <c r="B271" s="213">
        <v>38473</v>
      </c>
      <c r="C271" s="256"/>
      <c r="D271" s="216">
        <v>3204</v>
      </c>
      <c r="E271" s="216">
        <v>1407.278923</v>
      </c>
      <c r="F271" s="216">
        <v>767</v>
      </c>
      <c r="G271" s="216">
        <v>41.12013</v>
      </c>
      <c r="H271" s="216">
        <v>147</v>
      </c>
      <c r="I271" s="216">
        <v>49.88237</v>
      </c>
      <c r="J271" s="257"/>
      <c r="K271" s="257"/>
    </row>
    <row r="272" spans="2:11" s="12" customFormat="1" ht="12.75" hidden="1">
      <c r="B272" s="213">
        <v>38504</v>
      </c>
      <c r="C272" s="256"/>
      <c r="D272" s="216">
        <v>3178</v>
      </c>
      <c r="E272" s="216">
        <v>1413.024352</v>
      </c>
      <c r="F272" s="216">
        <v>775</v>
      </c>
      <c r="G272" s="216">
        <v>36.420545</v>
      </c>
      <c r="H272" s="216">
        <v>247</v>
      </c>
      <c r="I272" s="216">
        <v>31.07318</v>
      </c>
      <c r="J272" s="257"/>
      <c r="K272" s="257"/>
    </row>
    <row r="273" spans="2:11" s="12" customFormat="1" ht="12.75" hidden="1">
      <c r="B273" s="213">
        <v>38534</v>
      </c>
      <c r="C273" s="256"/>
      <c r="D273" s="216">
        <v>3158</v>
      </c>
      <c r="E273" s="216">
        <v>1409.820126</v>
      </c>
      <c r="F273" s="216">
        <v>746</v>
      </c>
      <c r="G273" s="216">
        <v>37.027908</v>
      </c>
      <c r="H273" s="216">
        <v>178</v>
      </c>
      <c r="I273" s="216">
        <v>40.553433</v>
      </c>
      <c r="J273" s="257"/>
      <c r="K273" s="257"/>
    </row>
    <row r="274" spans="2:11" s="12" customFormat="1" ht="12.75" hidden="1">
      <c r="B274" s="213">
        <v>38565</v>
      </c>
      <c r="C274" s="256"/>
      <c r="D274" s="216">
        <v>3140</v>
      </c>
      <c r="E274" s="216">
        <v>1378.475009</v>
      </c>
      <c r="F274" s="216">
        <v>740</v>
      </c>
      <c r="G274" s="216">
        <v>36.720478</v>
      </c>
      <c r="H274" s="216">
        <v>138</v>
      </c>
      <c r="I274" s="216">
        <v>79.566196</v>
      </c>
      <c r="J274" s="257"/>
      <c r="K274" s="257"/>
    </row>
    <row r="275" spans="2:11" s="12" customFormat="1" ht="12.75" hidden="1">
      <c r="B275" s="213">
        <v>38596</v>
      </c>
      <c r="C275" s="256"/>
      <c r="D275" s="216">
        <v>3118</v>
      </c>
      <c r="E275" s="216">
        <v>1323.807032</v>
      </c>
      <c r="F275" s="216">
        <v>770</v>
      </c>
      <c r="G275" s="216">
        <v>37.354924</v>
      </c>
      <c r="H275" s="216">
        <v>235</v>
      </c>
      <c r="I275" s="216">
        <v>29.646249</v>
      </c>
      <c r="J275" s="257"/>
      <c r="K275" s="257"/>
    </row>
    <row r="276" spans="2:11" s="12" customFormat="1" ht="12.75" hidden="1">
      <c r="B276" s="213">
        <v>38626</v>
      </c>
      <c r="C276" s="256"/>
      <c r="D276" s="216">
        <v>3096</v>
      </c>
      <c r="E276" s="216">
        <v>1325.165218</v>
      </c>
      <c r="F276" s="216">
        <v>686</v>
      </c>
      <c r="G276" s="216">
        <v>38.743044</v>
      </c>
      <c r="H276" s="216">
        <v>110</v>
      </c>
      <c r="I276" s="216">
        <v>37.834092</v>
      </c>
      <c r="J276" s="257"/>
      <c r="K276" s="257"/>
    </row>
    <row r="277" spans="2:11" s="12" customFormat="1" ht="12.75" hidden="1">
      <c r="B277" s="213">
        <v>38657</v>
      </c>
      <c r="C277" s="256"/>
      <c r="D277" s="216">
        <v>3078</v>
      </c>
      <c r="E277" s="216">
        <v>1288.275346</v>
      </c>
      <c r="F277" s="216">
        <v>641</v>
      </c>
      <c r="G277" s="216">
        <v>44.297155</v>
      </c>
      <c r="H277" s="216">
        <v>90</v>
      </c>
      <c r="I277" s="216">
        <v>78.609913</v>
      </c>
      <c r="J277" s="257"/>
      <c r="K277" s="257"/>
    </row>
    <row r="278" spans="2:11" s="12" customFormat="1" ht="12.75" hidden="1">
      <c r="B278" s="213">
        <v>38687</v>
      </c>
      <c r="C278" s="256"/>
      <c r="D278" s="216">
        <v>3058</v>
      </c>
      <c r="E278" s="216">
        <v>1299.633277</v>
      </c>
      <c r="F278" s="216">
        <v>666</v>
      </c>
      <c r="G278" s="216">
        <v>60.816836</v>
      </c>
      <c r="H278" s="216">
        <v>181</v>
      </c>
      <c r="I278" s="216">
        <v>45.901883</v>
      </c>
      <c r="J278" s="257"/>
      <c r="K278" s="257"/>
    </row>
    <row r="279" spans="2:11" s="12" customFormat="1" ht="12.75" hidden="1">
      <c r="B279" s="213">
        <v>38718</v>
      </c>
      <c r="C279" s="256"/>
      <c r="D279" s="216">
        <v>3035</v>
      </c>
      <c r="E279" s="216">
        <v>1300.3387</v>
      </c>
      <c r="F279" s="216">
        <v>628</v>
      </c>
      <c r="G279" s="216">
        <v>31.824389</v>
      </c>
      <c r="H279" s="216">
        <v>146</v>
      </c>
      <c r="I279" s="216">
        <v>28.352605</v>
      </c>
      <c r="J279" s="257"/>
      <c r="K279" s="257"/>
    </row>
    <row r="280" spans="2:11" s="12" customFormat="1" ht="12.75" hidden="1">
      <c r="B280" s="213">
        <v>38749</v>
      </c>
      <c r="C280" s="256"/>
      <c r="D280" s="216">
        <v>3004</v>
      </c>
      <c r="E280" s="216">
        <v>1286.068066</v>
      </c>
      <c r="F280" s="216">
        <v>600</v>
      </c>
      <c r="G280" s="216">
        <v>29.312136</v>
      </c>
      <c r="H280" s="216">
        <v>98</v>
      </c>
      <c r="I280" s="216">
        <v>42.852137</v>
      </c>
      <c r="J280" s="257"/>
      <c r="K280" s="257"/>
    </row>
    <row r="281" spans="2:11" s="12" customFormat="1" ht="12.75" hidden="1">
      <c r="B281" s="213">
        <v>38777</v>
      </c>
      <c r="C281" s="256"/>
      <c r="D281" s="216">
        <v>2988</v>
      </c>
      <c r="E281" s="216">
        <v>1302.770259</v>
      </c>
      <c r="F281" s="216">
        <v>631</v>
      </c>
      <c r="G281" s="216">
        <v>33.629788</v>
      </c>
      <c r="H281" s="216">
        <v>183</v>
      </c>
      <c r="I281" s="216">
        <v>22.444393</v>
      </c>
      <c r="J281" s="257"/>
      <c r="K281" s="257"/>
    </row>
    <row r="282" spans="2:11" s="12" customFormat="1" ht="12.75" hidden="1">
      <c r="B282" s="213">
        <v>38808</v>
      </c>
      <c r="C282" s="256"/>
      <c r="D282" s="216">
        <v>2969</v>
      </c>
      <c r="E282" s="216">
        <v>1323.67509</v>
      </c>
      <c r="F282" s="216">
        <v>553</v>
      </c>
      <c r="G282" s="216">
        <v>39.256739</v>
      </c>
      <c r="H282" s="216">
        <v>100</v>
      </c>
      <c r="I282" s="216">
        <v>26.660935</v>
      </c>
      <c r="J282" s="257"/>
      <c r="K282" s="257"/>
    </row>
    <row r="283" spans="2:11" s="12" customFormat="1" ht="12.75" hidden="1">
      <c r="B283" s="213">
        <v>38838</v>
      </c>
      <c r="C283" s="256"/>
      <c r="D283" s="216">
        <v>2939</v>
      </c>
      <c r="E283" s="216">
        <v>1294.217503</v>
      </c>
      <c r="F283" s="216">
        <v>551</v>
      </c>
      <c r="G283" s="216">
        <v>30.108083</v>
      </c>
      <c r="H283" s="216">
        <v>80</v>
      </c>
      <c r="I283" s="216">
        <v>30.95388</v>
      </c>
      <c r="J283" s="257"/>
      <c r="K283" s="257"/>
    </row>
    <row r="284" spans="2:11" s="12" customFormat="1" ht="12.75" hidden="1">
      <c r="B284" s="213">
        <v>38869</v>
      </c>
      <c r="C284" s="256"/>
      <c r="D284" s="216">
        <v>2925</v>
      </c>
      <c r="E284" s="216">
        <v>1284.832714</v>
      </c>
      <c r="F284" s="216">
        <v>601</v>
      </c>
      <c r="G284" s="216">
        <v>31.381074</v>
      </c>
      <c r="H284" s="216">
        <v>173</v>
      </c>
      <c r="I284" s="216">
        <v>45.749663</v>
      </c>
      <c r="J284" s="257"/>
      <c r="K284" s="257"/>
    </row>
    <row r="285" spans="2:11" s="12" customFormat="1" ht="12.75" hidden="1">
      <c r="B285" s="213">
        <v>38899</v>
      </c>
      <c r="C285" s="256"/>
      <c r="D285" s="216">
        <v>2903</v>
      </c>
      <c r="E285" s="216">
        <v>1279.290982</v>
      </c>
      <c r="F285" s="216">
        <v>508</v>
      </c>
      <c r="G285" s="216">
        <v>27.403775</v>
      </c>
      <c r="H285" s="216">
        <v>116</v>
      </c>
      <c r="I285" s="216">
        <v>33.194172</v>
      </c>
      <c r="J285" s="257"/>
      <c r="K285" s="257"/>
    </row>
    <row r="286" spans="2:11" s="12" customFormat="1" ht="12.75" hidden="1">
      <c r="B286" s="213">
        <v>38930</v>
      </c>
      <c r="C286" s="256"/>
      <c r="D286" s="216">
        <v>2881</v>
      </c>
      <c r="E286" s="216">
        <v>1277.331456</v>
      </c>
      <c r="F286" s="216">
        <v>508</v>
      </c>
      <c r="G286" s="216">
        <v>26.645013</v>
      </c>
      <c r="H286" s="216">
        <v>47</v>
      </c>
      <c r="I286" s="216">
        <v>29.298567</v>
      </c>
      <c r="J286" s="257"/>
      <c r="K286" s="257"/>
    </row>
    <row r="287" spans="2:11" s="12" customFormat="1" ht="12.75" hidden="1">
      <c r="B287" s="213">
        <v>38961</v>
      </c>
      <c r="C287" s="256"/>
      <c r="D287" s="216">
        <v>2865</v>
      </c>
      <c r="E287" s="216">
        <v>1263.10675</v>
      </c>
      <c r="F287" s="216">
        <v>522</v>
      </c>
      <c r="G287" s="216">
        <v>27.125345</v>
      </c>
      <c r="H287" s="216">
        <v>144</v>
      </c>
      <c r="I287" s="216">
        <v>46.393069</v>
      </c>
      <c r="J287" s="257"/>
      <c r="K287" s="257"/>
    </row>
    <row r="288" spans="2:11" s="12" customFormat="1" ht="12.75" hidden="1">
      <c r="B288" s="213">
        <v>38991</v>
      </c>
      <c r="C288" s="256"/>
      <c r="D288" s="216">
        <v>2846</v>
      </c>
      <c r="E288" s="216">
        <v>1252.7629160000001</v>
      </c>
      <c r="F288" s="216">
        <v>485</v>
      </c>
      <c r="G288" s="216">
        <v>23.910802</v>
      </c>
      <c r="H288" s="216">
        <v>79</v>
      </c>
      <c r="I288" s="216">
        <v>29.264685</v>
      </c>
      <c r="J288" s="257"/>
      <c r="K288" s="257"/>
    </row>
    <row r="289" spans="2:11" s="12" customFormat="1" ht="12.75" hidden="1">
      <c r="B289" s="213">
        <v>39022</v>
      </c>
      <c r="C289" s="256"/>
      <c r="D289" s="216">
        <v>2828</v>
      </c>
      <c r="E289" s="216">
        <v>1213.4061669999999</v>
      </c>
      <c r="F289" s="216">
        <v>450</v>
      </c>
      <c r="G289" s="216">
        <v>21.946943</v>
      </c>
      <c r="H289" s="216">
        <v>69</v>
      </c>
      <c r="I289" s="216">
        <v>21.476917</v>
      </c>
      <c r="J289" s="257"/>
      <c r="K289" s="257"/>
    </row>
    <row r="290" spans="2:11" s="12" customFormat="1" ht="12.75" hidden="1">
      <c r="B290" s="213">
        <v>39052</v>
      </c>
      <c r="C290" s="256"/>
      <c r="D290" s="216">
        <v>2811</v>
      </c>
      <c r="E290" s="216">
        <v>1183.440715</v>
      </c>
      <c r="F290" s="216">
        <v>461</v>
      </c>
      <c r="G290" s="216">
        <v>33.655938</v>
      </c>
      <c r="H290" s="216">
        <v>118</v>
      </c>
      <c r="I290" s="216">
        <v>62.133885</v>
      </c>
      <c r="J290" s="257"/>
      <c r="K290" s="257"/>
    </row>
    <row r="291" spans="2:11" s="12" customFormat="1" ht="12.75" hidden="1">
      <c r="B291" s="213">
        <v>39083</v>
      </c>
      <c r="C291" s="256"/>
      <c r="D291" s="216">
        <v>2802</v>
      </c>
      <c r="E291" s="216">
        <v>1173.336837</v>
      </c>
      <c r="F291" s="216">
        <v>416</v>
      </c>
      <c r="G291" s="216">
        <v>21.557842</v>
      </c>
      <c r="H291" s="216">
        <v>85</v>
      </c>
      <c r="I291" s="216">
        <v>29.479188</v>
      </c>
      <c r="J291" s="257"/>
      <c r="K291" s="257"/>
    </row>
    <row r="292" spans="2:11" s="12" customFormat="1" ht="12.75" hidden="1">
      <c r="B292" s="213">
        <v>39114</v>
      </c>
      <c r="C292" s="256"/>
      <c r="D292" s="216">
        <v>2795</v>
      </c>
      <c r="E292" s="216">
        <v>1171.027029</v>
      </c>
      <c r="F292" s="216">
        <v>412</v>
      </c>
      <c r="G292" s="216">
        <v>20.285944</v>
      </c>
      <c r="H292" s="216">
        <v>39</v>
      </c>
      <c r="I292" s="216">
        <v>22.943692</v>
      </c>
      <c r="J292" s="257"/>
      <c r="K292" s="257"/>
    </row>
    <row r="293" spans="2:11" s="12" customFormat="1" ht="12.75" hidden="1">
      <c r="B293" s="213">
        <v>39142</v>
      </c>
      <c r="C293" s="256"/>
      <c r="D293" s="216">
        <v>2766</v>
      </c>
      <c r="E293" s="216">
        <v>1167.603962</v>
      </c>
      <c r="F293" s="216">
        <v>441</v>
      </c>
      <c r="G293" s="216">
        <v>21.12889</v>
      </c>
      <c r="H293" s="216">
        <v>95</v>
      </c>
      <c r="I293" s="216">
        <v>32.355665</v>
      </c>
      <c r="J293" s="257"/>
      <c r="K293" s="257"/>
    </row>
    <row r="294" spans="2:11" s="12" customFormat="1" ht="12.75" hidden="1">
      <c r="B294" s="213">
        <v>39173</v>
      </c>
      <c r="C294" s="256"/>
      <c r="D294" s="216">
        <v>2758</v>
      </c>
      <c r="E294" s="216">
        <v>1177.854849</v>
      </c>
      <c r="F294" s="216">
        <v>410</v>
      </c>
      <c r="G294" s="216">
        <v>25.141415</v>
      </c>
      <c r="H294" s="216">
        <v>69</v>
      </c>
      <c r="I294" s="216">
        <v>21.400537</v>
      </c>
      <c r="J294" s="257"/>
      <c r="K294" s="257"/>
    </row>
    <row r="295" spans="2:11" s="12" customFormat="1" ht="12.75" hidden="1">
      <c r="B295" s="213">
        <v>39203</v>
      </c>
      <c r="C295" s="256"/>
      <c r="D295" s="216">
        <v>2752</v>
      </c>
      <c r="E295" s="216">
        <v>1175.323744</v>
      </c>
      <c r="F295" s="216">
        <v>393</v>
      </c>
      <c r="G295" s="216">
        <v>19.736397</v>
      </c>
      <c r="H295" s="216">
        <v>70</v>
      </c>
      <c r="I295" s="216">
        <v>29.660395</v>
      </c>
      <c r="J295" s="257"/>
      <c r="K295" s="257"/>
    </row>
    <row r="296" spans="2:11" s="12" customFormat="1" ht="12.75" hidden="1">
      <c r="B296" s="213">
        <v>39234</v>
      </c>
      <c r="C296" s="256"/>
      <c r="D296" s="216">
        <v>2739</v>
      </c>
      <c r="E296" s="216">
        <v>1172.558732</v>
      </c>
      <c r="F296" s="216">
        <v>398</v>
      </c>
      <c r="G296" s="216">
        <v>19.154214</v>
      </c>
      <c r="H296" s="216">
        <v>44</v>
      </c>
      <c r="I296" s="216">
        <v>25.951277</v>
      </c>
      <c r="J296" s="257"/>
      <c r="K296" s="257"/>
    </row>
    <row r="297" spans="2:11" s="12" customFormat="1" ht="12.75" hidden="1">
      <c r="B297" s="213">
        <v>39264</v>
      </c>
      <c r="C297" s="256"/>
      <c r="D297" s="216">
        <v>2732</v>
      </c>
      <c r="E297" s="216">
        <v>1152.894937</v>
      </c>
      <c r="F297" s="216">
        <v>365</v>
      </c>
      <c r="G297" s="216">
        <v>22.162409</v>
      </c>
      <c r="H297" s="216">
        <v>49</v>
      </c>
      <c r="I297" s="216">
        <v>44.932898</v>
      </c>
      <c r="J297" s="257"/>
      <c r="K297" s="257"/>
    </row>
    <row r="298" spans="2:11" s="12" customFormat="1" ht="12.75" hidden="1">
      <c r="B298" s="213">
        <v>39295</v>
      </c>
      <c r="C298" s="256"/>
      <c r="D298" s="216">
        <v>2728</v>
      </c>
      <c r="E298" s="216">
        <v>1152.812341</v>
      </c>
      <c r="F298" s="216">
        <v>392</v>
      </c>
      <c r="G298" s="216">
        <v>20.826795</v>
      </c>
      <c r="H298" s="216">
        <v>36</v>
      </c>
      <c r="I298" s="216">
        <v>25.168132</v>
      </c>
      <c r="J298" s="257"/>
      <c r="K298" s="257"/>
    </row>
    <row r="299" spans="2:11" s="12" customFormat="1" ht="12.75" hidden="1">
      <c r="B299" s="213">
        <v>39326</v>
      </c>
      <c r="C299" s="256"/>
      <c r="D299" s="216">
        <v>2718</v>
      </c>
      <c r="E299" s="216">
        <v>1157.37835</v>
      </c>
      <c r="F299" s="216">
        <v>349</v>
      </c>
      <c r="G299" s="216">
        <v>16.779989</v>
      </c>
      <c r="H299" s="216">
        <v>30</v>
      </c>
      <c r="I299" s="216">
        <v>17.548966</v>
      </c>
      <c r="J299" s="257"/>
      <c r="K299" s="257"/>
    </row>
    <row r="300" spans="2:11" s="12" customFormat="1" ht="12.75" hidden="1">
      <c r="B300" s="213">
        <v>39356</v>
      </c>
      <c r="C300" s="256"/>
      <c r="D300" s="216">
        <v>2709</v>
      </c>
      <c r="E300" s="216">
        <v>1162.980565</v>
      </c>
      <c r="F300" s="216">
        <v>366</v>
      </c>
      <c r="G300" s="216">
        <v>17.194216</v>
      </c>
      <c r="H300" s="216">
        <v>32</v>
      </c>
      <c r="I300" s="216">
        <v>12.55886</v>
      </c>
      <c r="J300" s="257"/>
      <c r="K300" s="257"/>
    </row>
    <row r="301" spans="2:11" s="12" customFormat="1" ht="12.75" hidden="1">
      <c r="B301" s="213">
        <v>39387</v>
      </c>
      <c r="C301" s="256"/>
      <c r="D301" s="216">
        <v>2694</v>
      </c>
      <c r="E301" s="216">
        <v>1153.70659</v>
      </c>
      <c r="F301" s="216">
        <v>365</v>
      </c>
      <c r="G301" s="216">
        <v>23.163454</v>
      </c>
      <c r="H301" s="216">
        <v>24</v>
      </c>
      <c r="I301" s="216">
        <v>27.532113</v>
      </c>
      <c r="J301" s="257"/>
      <c r="K301" s="257"/>
    </row>
    <row r="302" spans="2:11" s="12" customFormat="1" ht="12.75" hidden="1">
      <c r="B302" s="213">
        <v>39417</v>
      </c>
      <c r="C302" s="256"/>
      <c r="D302" s="216">
        <v>2685</v>
      </c>
      <c r="E302" s="216">
        <v>1168.128834</v>
      </c>
      <c r="F302" s="216">
        <v>345</v>
      </c>
      <c r="G302" s="216">
        <v>28.343052</v>
      </c>
      <c r="H302" s="216">
        <v>60</v>
      </c>
      <c r="I302" s="216">
        <v>15.968927</v>
      </c>
      <c r="J302" s="257"/>
      <c r="K302" s="257"/>
    </row>
    <row r="303" spans="2:11" s="12" customFormat="1" ht="12.75">
      <c r="B303" s="213">
        <v>39448</v>
      </c>
      <c r="C303" s="256"/>
      <c r="D303" s="216">
        <v>2672</v>
      </c>
      <c r="E303" s="216">
        <v>1157.682424</v>
      </c>
      <c r="F303" s="216">
        <v>329</v>
      </c>
      <c r="G303" s="216">
        <v>16.28172</v>
      </c>
      <c r="H303" s="216">
        <v>35</v>
      </c>
      <c r="I303" s="216">
        <v>26.618078</v>
      </c>
      <c r="J303" s="257"/>
      <c r="K303" s="257"/>
    </row>
    <row r="304" spans="2:11" s="12" customFormat="1" ht="12.75">
      <c r="B304" s="213">
        <v>39479</v>
      </c>
      <c r="C304" s="256"/>
      <c r="D304" s="216">
        <v>2664</v>
      </c>
      <c r="E304" s="216">
        <v>1168.685835</v>
      </c>
      <c r="F304" s="216">
        <v>338</v>
      </c>
      <c r="G304" s="216">
        <v>17.652321</v>
      </c>
      <c r="H304" s="216">
        <v>24</v>
      </c>
      <c r="I304" s="216">
        <v>2.664692</v>
      </c>
      <c r="J304" s="257"/>
      <c r="K304" s="257"/>
    </row>
    <row r="305" spans="2:11" s="12" customFormat="1" ht="12.75">
      <c r="B305" s="213">
        <v>39508</v>
      </c>
      <c r="C305" s="256"/>
      <c r="D305" s="216">
        <v>2659</v>
      </c>
      <c r="E305" s="216">
        <v>1179.312978</v>
      </c>
      <c r="F305" s="216">
        <v>313</v>
      </c>
      <c r="G305" s="216">
        <v>15.939546</v>
      </c>
      <c r="H305" s="216">
        <v>20</v>
      </c>
      <c r="I305" s="216">
        <v>18.32503</v>
      </c>
      <c r="J305" s="257"/>
      <c r="K305" s="257"/>
    </row>
    <row r="306" spans="2:11" s="12" customFormat="1" ht="12.75">
      <c r="B306" s="213">
        <v>39539</v>
      </c>
      <c r="C306" s="256"/>
      <c r="D306" s="216">
        <v>2654</v>
      </c>
      <c r="E306" s="216">
        <v>1211.525697</v>
      </c>
      <c r="F306" s="216">
        <v>335</v>
      </c>
      <c r="G306" s="216">
        <v>16.674985</v>
      </c>
      <c r="H306" s="216">
        <v>16</v>
      </c>
      <c r="I306" s="216">
        <v>5.610413</v>
      </c>
      <c r="J306" s="257"/>
      <c r="K306" s="257"/>
    </row>
    <row r="307" spans="2:11" s="12" customFormat="1" ht="12.75">
      <c r="B307" s="213">
        <v>39569</v>
      </c>
      <c r="C307" s="256"/>
      <c r="D307" s="216">
        <v>2648</v>
      </c>
      <c r="E307" s="216">
        <v>1233.086849</v>
      </c>
      <c r="F307" s="216">
        <v>316</v>
      </c>
      <c r="G307" s="216">
        <v>18.397488</v>
      </c>
      <c r="H307" s="216">
        <v>15</v>
      </c>
      <c r="I307" s="216">
        <v>5.21108</v>
      </c>
      <c r="J307" s="257"/>
      <c r="K307" s="257"/>
    </row>
    <row r="308" spans="2:11" s="12" customFormat="1" ht="12.75">
      <c r="B308" s="213">
        <v>39600</v>
      </c>
      <c r="C308" s="256"/>
      <c r="D308" s="216">
        <v>2641</v>
      </c>
      <c r="E308" s="216">
        <v>1176.134822</v>
      </c>
      <c r="F308" s="216">
        <v>307</v>
      </c>
      <c r="G308" s="216">
        <v>15.85016</v>
      </c>
      <c r="H308" s="216">
        <v>23</v>
      </c>
      <c r="I308" s="216">
        <v>12.558597</v>
      </c>
      <c r="J308" s="257"/>
      <c r="K308" s="257"/>
    </row>
    <row r="309" spans="2:11" s="12" customFormat="1" ht="12.75">
      <c r="B309" s="213">
        <v>39630</v>
      </c>
      <c r="C309" s="256"/>
      <c r="D309" s="216">
        <v>2632</v>
      </c>
      <c r="E309" s="216">
        <v>1194.878932</v>
      </c>
      <c r="F309" s="216">
        <v>305</v>
      </c>
      <c r="G309" s="216">
        <v>20.29962</v>
      </c>
      <c r="H309" s="216">
        <v>30</v>
      </c>
      <c r="I309" s="216">
        <v>13.523002</v>
      </c>
      <c r="J309" s="257"/>
      <c r="K309" s="257"/>
    </row>
    <row r="310" spans="2:11" s="12" customFormat="1" ht="12.75">
      <c r="B310" s="213">
        <v>39661</v>
      </c>
      <c r="C310" s="256"/>
      <c r="D310" s="216">
        <v>2625</v>
      </c>
      <c r="E310" s="216">
        <v>1198.888109</v>
      </c>
      <c r="F310" s="216">
        <v>310</v>
      </c>
      <c r="G310" s="216">
        <v>17.639032</v>
      </c>
      <c r="H310" s="216">
        <v>21</v>
      </c>
      <c r="I310" s="216">
        <v>7.90049</v>
      </c>
      <c r="J310" s="257"/>
      <c r="K310" s="257"/>
    </row>
    <row r="311" spans="2:11" s="12" customFormat="1" ht="12.75">
      <c r="B311" s="213">
        <v>39692</v>
      </c>
      <c r="C311" s="256"/>
      <c r="D311" s="216">
        <v>2621</v>
      </c>
      <c r="E311" s="216">
        <v>1202.990507</v>
      </c>
      <c r="F311" s="216">
        <v>298</v>
      </c>
      <c r="G311" s="216">
        <v>16.068874</v>
      </c>
      <c r="H311" s="216">
        <v>29</v>
      </c>
      <c r="I311" s="216">
        <v>14.418407</v>
      </c>
      <c r="J311" s="257"/>
      <c r="K311" s="257"/>
    </row>
    <row r="312" spans="2:11" s="12" customFormat="1" ht="12.75">
      <c r="B312" s="213">
        <v>39722</v>
      </c>
      <c r="C312" s="256"/>
      <c r="D312" s="216">
        <v>2613</v>
      </c>
      <c r="E312" s="216">
        <v>1221.626144</v>
      </c>
      <c r="F312" s="216">
        <v>312</v>
      </c>
      <c r="G312" s="216">
        <v>18.873321</v>
      </c>
      <c r="H312" s="216">
        <v>7</v>
      </c>
      <c r="I312" s="216">
        <v>3.272999</v>
      </c>
      <c r="J312" s="257"/>
      <c r="K312" s="257"/>
    </row>
    <row r="313" spans="2:11" s="12" customFormat="1" ht="12.75">
      <c r="B313" s="213">
        <v>39753</v>
      </c>
      <c r="C313" s="256"/>
      <c r="D313" s="216">
        <v>2609</v>
      </c>
      <c r="E313" s="216">
        <v>1228.564094</v>
      </c>
      <c r="F313" s="216">
        <v>284</v>
      </c>
      <c r="G313" s="216">
        <v>17.488132</v>
      </c>
      <c r="H313" s="216">
        <v>31</v>
      </c>
      <c r="I313" s="216">
        <v>9.9663</v>
      </c>
      <c r="J313" s="257"/>
      <c r="K313" s="1"/>
    </row>
    <row r="314" spans="2:11" s="12" customFormat="1" ht="12.75">
      <c r="B314" s="213">
        <v>39783</v>
      </c>
      <c r="C314" s="256"/>
      <c r="D314" s="216">
        <v>2592</v>
      </c>
      <c r="E314" s="216">
        <v>1225.821481</v>
      </c>
      <c r="F314" s="216">
        <v>290</v>
      </c>
      <c r="G314" s="216">
        <v>23</v>
      </c>
      <c r="H314" s="216">
        <v>19</v>
      </c>
      <c r="I314" s="216">
        <v>30.219769</v>
      </c>
      <c r="J314" s="257"/>
      <c r="K314" s="257"/>
    </row>
    <row r="315" spans="2:11" s="12" customFormat="1" ht="12.75">
      <c r="B315" s="213">
        <v>39814</v>
      </c>
      <c r="C315" s="256"/>
      <c r="D315" s="216">
        <v>2589</v>
      </c>
      <c r="E315" s="216">
        <v>1232.490813</v>
      </c>
      <c r="F315" s="216">
        <v>284</v>
      </c>
      <c r="G315" s="216">
        <v>16.689245</v>
      </c>
      <c r="H315" s="216">
        <v>25</v>
      </c>
      <c r="I315" s="216">
        <v>11.015214</v>
      </c>
      <c r="J315" s="257"/>
      <c r="K315" s="257"/>
    </row>
    <row r="316" spans="2:11" s="12" customFormat="1" ht="12.75">
      <c r="B316" s="213">
        <v>39845</v>
      </c>
      <c r="C316" s="256"/>
      <c r="D316" s="216">
        <v>2583</v>
      </c>
      <c r="E316" s="216">
        <v>1224.606149</v>
      </c>
      <c r="F316" s="216">
        <v>268</v>
      </c>
      <c r="G316" s="216">
        <v>15.288664</v>
      </c>
      <c r="H316" s="216">
        <v>41</v>
      </c>
      <c r="I316" s="216">
        <v>18.986994</v>
      </c>
      <c r="J316" s="257"/>
      <c r="K316" s="257"/>
    </row>
    <row r="317" spans="2:11" s="12" customFormat="1" ht="12.75">
      <c r="B317" s="213">
        <v>39873</v>
      </c>
      <c r="C317" s="256"/>
      <c r="D317" s="216">
        <v>2582</v>
      </c>
      <c r="E317" s="216">
        <v>1237.285794</v>
      </c>
      <c r="F317" s="216">
        <v>291</v>
      </c>
      <c r="G317" s="216">
        <v>19.10397</v>
      </c>
      <c r="H317" s="216">
        <v>18</v>
      </c>
      <c r="I317" s="216">
        <v>9.624818</v>
      </c>
      <c r="J317" s="257"/>
      <c r="K317" s="257"/>
    </row>
    <row r="318" spans="2:11" s="12" customFormat="1" ht="12.75">
      <c r="B318" s="213">
        <v>39904</v>
      </c>
      <c r="C318" s="256"/>
      <c r="D318" s="216">
        <v>2572</v>
      </c>
      <c r="E318" s="216">
        <v>1260.560552</v>
      </c>
      <c r="F318" s="216">
        <v>274</v>
      </c>
      <c r="G318" s="216">
        <v>23.979914</v>
      </c>
      <c r="H318" s="216">
        <v>20</v>
      </c>
      <c r="I318" s="216">
        <v>12.927044</v>
      </c>
      <c r="J318" s="257"/>
      <c r="K318" s="257"/>
    </row>
    <row r="319" spans="2:11" s="12" customFormat="1" ht="12.75">
      <c r="B319" s="213">
        <v>39934</v>
      </c>
      <c r="C319" s="256"/>
      <c r="D319" s="216">
        <v>2568</v>
      </c>
      <c r="E319" s="216">
        <v>1285.136415</v>
      </c>
      <c r="F319" s="216">
        <v>266</v>
      </c>
      <c r="G319" s="216">
        <v>22.272349</v>
      </c>
      <c r="H319" s="216">
        <v>19</v>
      </c>
      <c r="I319" s="216">
        <v>3.435256</v>
      </c>
      <c r="J319" s="257"/>
      <c r="K319" s="257"/>
    </row>
    <row r="320" spans="2:11" s="12" customFormat="1" ht="12.75">
      <c r="B320" s="213">
        <v>39965</v>
      </c>
      <c r="C320" s="256"/>
      <c r="D320" s="216">
        <v>2560</v>
      </c>
      <c r="E320" s="216">
        <v>1291.362023</v>
      </c>
      <c r="F320" s="216">
        <v>265</v>
      </c>
      <c r="G320" s="216">
        <v>13.521595</v>
      </c>
      <c r="H320" s="216">
        <v>24</v>
      </c>
      <c r="I320" s="216">
        <v>9.375178</v>
      </c>
      <c r="J320" s="257"/>
      <c r="K320" s="257"/>
    </row>
    <row r="321" spans="2:11" s="12" customFormat="1" ht="12.75">
      <c r="B321" s="213">
        <v>39995</v>
      </c>
      <c r="C321" s="256"/>
      <c r="D321" s="216">
        <v>2553</v>
      </c>
      <c r="E321" s="216">
        <v>1286.680721</v>
      </c>
      <c r="F321" s="216">
        <v>255</v>
      </c>
      <c r="G321" s="216">
        <v>16.07678</v>
      </c>
      <c r="H321" s="216">
        <v>33</v>
      </c>
      <c r="I321" s="216">
        <v>25.583122</v>
      </c>
      <c r="J321" s="257"/>
      <c r="K321" s="257"/>
    </row>
    <row r="322" spans="2:11" s="12" customFormat="1" ht="12.75">
      <c r="B322" s="213">
        <v>40026</v>
      </c>
      <c r="C322" s="256"/>
      <c r="D322" s="216">
        <v>2539</v>
      </c>
      <c r="E322" s="216">
        <v>1280.35536</v>
      </c>
      <c r="F322" s="216">
        <v>250</v>
      </c>
      <c r="G322" s="216">
        <v>13.849153</v>
      </c>
      <c r="H322" s="216">
        <v>13</v>
      </c>
      <c r="I322" s="216">
        <v>9.961647</v>
      </c>
      <c r="J322" s="257"/>
      <c r="K322" s="257"/>
    </row>
    <row r="323" spans="2:11" s="12" customFormat="1" ht="12.75">
      <c r="B323" s="213">
        <v>40057</v>
      </c>
      <c r="C323" s="256"/>
      <c r="D323" s="216">
        <v>2534</v>
      </c>
      <c r="E323" s="216">
        <v>1281.689271</v>
      </c>
      <c r="F323" s="216">
        <v>250</v>
      </c>
      <c r="G323" s="216">
        <v>12.956087</v>
      </c>
      <c r="H323" s="216">
        <v>16</v>
      </c>
      <c r="I323" s="216">
        <v>11.646753</v>
      </c>
      <c r="J323" s="257"/>
      <c r="K323" s="257"/>
    </row>
    <row r="324" spans="2:11" s="12" customFormat="1" ht="12.75">
      <c r="B324" s="213">
        <v>40087</v>
      </c>
      <c r="C324" s="256"/>
      <c r="D324" s="216">
        <v>2529</v>
      </c>
      <c r="E324" s="216">
        <v>1294.385206</v>
      </c>
      <c r="F324" s="216">
        <v>250</v>
      </c>
      <c r="G324" s="216">
        <v>24.815125</v>
      </c>
      <c r="H324" s="216">
        <v>11</v>
      </c>
      <c r="I324" s="216">
        <v>5.21996</v>
      </c>
      <c r="J324" s="257"/>
      <c r="K324" s="257"/>
    </row>
    <row r="325" spans="2:11" s="12" customFormat="1" ht="12.75">
      <c r="B325" s="213">
        <v>40118</v>
      </c>
      <c r="C325" s="256"/>
      <c r="D325" s="216">
        <v>2525</v>
      </c>
      <c r="E325" s="216">
        <v>1290.255702</v>
      </c>
      <c r="F325" s="216">
        <v>241</v>
      </c>
      <c r="G325" s="216">
        <v>15.779809</v>
      </c>
      <c r="H325" s="216">
        <v>21</v>
      </c>
      <c r="I325" s="216">
        <v>15.786</v>
      </c>
      <c r="J325" s="257"/>
      <c r="K325" s="257"/>
    </row>
    <row r="326" spans="2:11" s="12" customFormat="1" ht="12.75">
      <c r="B326" s="213">
        <v>40148</v>
      </c>
      <c r="C326" s="256"/>
      <c r="D326" s="216">
        <v>2517</v>
      </c>
      <c r="E326" s="216">
        <v>1291.842185</v>
      </c>
      <c r="F326" s="216">
        <v>237</v>
      </c>
      <c r="G326" s="216">
        <v>11.592172</v>
      </c>
      <c r="H326" s="216">
        <v>11</v>
      </c>
      <c r="I326" s="216">
        <v>4.668069</v>
      </c>
      <c r="J326" s="257"/>
      <c r="K326" s="257"/>
    </row>
    <row r="327" spans="2:11" s="12" customFormat="1" ht="12.75">
      <c r="B327" s="213">
        <v>40179</v>
      </c>
      <c r="C327" s="256"/>
      <c r="D327" s="216">
        <v>2512</v>
      </c>
      <c r="E327" s="216">
        <v>1336.605289</v>
      </c>
      <c r="F327" s="216">
        <v>228</v>
      </c>
      <c r="G327" s="216">
        <v>14.085359</v>
      </c>
      <c r="H327" s="216">
        <v>22</v>
      </c>
      <c r="I327" s="216">
        <v>20.598226</v>
      </c>
      <c r="J327" s="257"/>
      <c r="K327" s="257"/>
    </row>
    <row r="328" spans="2:11" s="12" customFormat="1" ht="12.75">
      <c r="B328" s="213">
        <v>40210</v>
      </c>
      <c r="C328" s="256"/>
      <c r="D328" s="216">
        <v>2501</v>
      </c>
      <c r="E328" s="216">
        <v>1240.032235</v>
      </c>
      <c r="F328" s="216">
        <v>228</v>
      </c>
      <c r="G328" s="216">
        <v>10.197714</v>
      </c>
      <c r="H328" s="216">
        <v>17</v>
      </c>
      <c r="I328" s="216">
        <v>28.192732</v>
      </c>
      <c r="J328" s="257"/>
      <c r="K328" s="257"/>
    </row>
    <row r="329" spans="2:11" s="12" customFormat="1" ht="12.75">
      <c r="B329" s="213">
        <v>40238</v>
      </c>
      <c r="C329" s="256"/>
      <c r="D329" s="216">
        <v>2495</v>
      </c>
      <c r="E329" s="216">
        <v>1249.30816</v>
      </c>
      <c r="F329" s="216">
        <v>234</v>
      </c>
      <c r="G329" s="216">
        <v>11.228301</v>
      </c>
      <c r="H329" s="216">
        <v>9</v>
      </c>
      <c r="I329" s="216">
        <v>3.111445</v>
      </c>
      <c r="J329" s="257"/>
      <c r="K329" s="257"/>
    </row>
    <row r="330" spans="2:11" s="12" customFormat="1" ht="12.75">
      <c r="B330" s="213">
        <v>40269</v>
      </c>
      <c r="C330" s="256"/>
      <c r="D330" s="216">
        <v>2493</v>
      </c>
      <c r="E330" s="216">
        <v>1269.106715</v>
      </c>
      <c r="F330" s="216">
        <v>222</v>
      </c>
      <c r="G330" s="216">
        <v>19.198374</v>
      </c>
      <c r="H330" s="216">
        <v>15</v>
      </c>
      <c r="I330" s="216">
        <v>2.533393</v>
      </c>
      <c r="J330" s="257"/>
      <c r="K330" s="257"/>
    </row>
    <row r="331" spans="2:11" s="12" customFormat="1" ht="12.75">
      <c r="B331" s="213">
        <v>40299</v>
      </c>
      <c r="C331" s="256"/>
      <c r="D331" s="216">
        <v>2488</v>
      </c>
      <c r="E331" s="216">
        <v>1278.438769</v>
      </c>
      <c r="F331" s="216">
        <v>214</v>
      </c>
      <c r="G331" s="216">
        <v>13.814714</v>
      </c>
      <c r="H331" s="216">
        <v>9</v>
      </c>
      <c r="I331" s="216">
        <v>7.347609</v>
      </c>
      <c r="J331" s="257"/>
      <c r="K331" s="257"/>
    </row>
    <row r="332" spans="2:11" s="12" customFormat="1" ht="12.75">
      <c r="B332" s="213">
        <v>40330</v>
      </c>
      <c r="C332" s="256"/>
      <c r="D332" s="216">
        <v>2488</v>
      </c>
      <c r="E332" s="216">
        <v>1279.241712</v>
      </c>
      <c r="F332" s="216">
        <v>218</v>
      </c>
      <c r="G332" s="216">
        <v>12.294583</v>
      </c>
      <c r="H332" s="216">
        <v>14</v>
      </c>
      <c r="I332" s="216">
        <v>14.6602</v>
      </c>
      <c r="J332" s="257"/>
      <c r="K332" s="257"/>
    </row>
    <row r="333" spans="2:11" s="12" customFormat="1" ht="12.75">
      <c r="B333" s="213">
        <v>40360</v>
      </c>
      <c r="C333" s="256"/>
      <c r="D333" s="216">
        <v>2485</v>
      </c>
      <c r="E333" s="216">
        <v>1276.9915</v>
      </c>
      <c r="F333" s="216">
        <v>212</v>
      </c>
      <c r="G333" s="216">
        <v>10.708426</v>
      </c>
      <c r="H333" s="216">
        <v>13</v>
      </c>
      <c r="I333" s="216">
        <v>16.08755</v>
      </c>
      <c r="J333" s="257"/>
      <c r="K333" s="257"/>
    </row>
    <row r="334" spans="2:11" s="12" customFormat="1" ht="12.75">
      <c r="B334" s="213">
        <v>40391</v>
      </c>
      <c r="C334" s="256"/>
      <c r="D334" s="216">
        <v>2482</v>
      </c>
      <c r="E334" s="216">
        <v>1285.185271</v>
      </c>
      <c r="F334" s="216">
        <v>208</v>
      </c>
      <c r="G334" s="216">
        <v>10.221171</v>
      </c>
      <c r="H334" s="216">
        <v>9</v>
      </c>
      <c r="I334" s="216">
        <v>3.12608</v>
      </c>
      <c r="J334" s="257"/>
      <c r="K334" s="257"/>
    </row>
    <row r="335" spans="2:11" s="12" customFormat="1" ht="12.75">
      <c r="B335" s="213">
        <v>40422</v>
      </c>
      <c r="C335" s="256"/>
      <c r="D335" s="216">
        <v>2480</v>
      </c>
      <c r="E335" s="216">
        <v>1286.916394</v>
      </c>
      <c r="F335" s="216">
        <v>215</v>
      </c>
      <c r="G335" s="216">
        <v>12.593508</v>
      </c>
      <c r="H335" s="216">
        <v>14</v>
      </c>
      <c r="I335" s="216">
        <v>8.686504</v>
      </c>
      <c r="J335" s="257"/>
      <c r="K335" s="257"/>
    </row>
    <row r="336" spans="2:11" s="12" customFormat="1" ht="12.75">
      <c r="B336" s="213">
        <v>40452</v>
      </c>
      <c r="C336" s="256"/>
      <c r="D336" s="216">
        <v>2479</v>
      </c>
      <c r="E336" s="216">
        <v>1288.510867</v>
      </c>
      <c r="F336" s="216">
        <v>212</v>
      </c>
      <c r="G336" s="216">
        <v>9.625031</v>
      </c>
      <c r="H336" s="216">
        <v>10</v>
      </c>
      <c r="I336" s="216">
        <v>3.494628</v>
      </c>
      <c r="J336" s="257"/>
      <c r="K336" s="257"/>
    </row>
    <row r="337" spans="2:11" s="12" customFormat="1" ht="12.75">
      <c r="B337" s="213">
        <v>40483</v>
      </c>
      <c r="C337" s="256"/>
      <c r="D337" s="216">
        <v>2475</v>
      </c>
      <c r="E337" s="216">
        <v>1252.325182</v>
      </c>
      <c r="F337" s="216">
        <v>211</v>
      </c>
      <c r="G337" s="216">
        <v>12.64483</v>
      </c>
      <c r="H337" s="216">
        <v>19</v>
      </c>
      <c r="I337" s="216">
        <v>40.692332</v>
      </c>
      <c r="J337" s="257"/>
      <c r="K337" s="257"/>
    </row>
    <row r="338" spans="2:11" s="12" customFormat="1" ht="12.75">
      <c r="B338" s="213">
        <v>40513</v>
      </c>
      <c r="C338" s="256"/>
      <c r="D338" s="216">
        <v>2470</v>
      </c>
      <c r="E338" s="216">
        <v>1179.886923</v>
      </c>
      <c r="F338" s="216">
        <v>211</v>
      </c>
      <c r="G338" s="216">
        <v>14.361818</v>
      </c>
      <c r="H338" s="216">
        <v>15</v>
      </c>
      <c r="I338" s="216">
        <v>88.340221</v>
      </c>
      <c r="J338" s="257"/>
      <c r="K338" s="257"/>
    </row>
    <row r="339" spans="2:11" s="12" customFormat="1" ht="12.75">
      <c r="B339" s="213">
        <v>40544</v>
      </c>
      <c r="C339" s="256"/>
      <c r="D339" s="216">
        <v>2467</v>
      </c>
      <c r="E339" s="216">
        <v>1180.514149</v>
      </c>
      <c r="F339" s="216">
        <v>189</v>
      </c>
      <c r="G339" s="216">
        <v>8.748412</v>
      </c>
      <c r="H339" s="216">
        <v>12</v>
      </c>
      <c r="I339" s="216">
        <v>8.856829</v>
      </c>
      <c r="J339" s="257"/>
      <c r="K339" s="257"/>
    </row>
    <row r="340" spans="2:11" s="12" customFormat="1" ht="12.75">
      <c r="B340" s="213">
        <v>40575</v>
      </c>
      <c r="C340" s="256"/>
      <c r="D340" s="216">
        <v>2468</v>
      </c>
      <c r="E340" s="216">
        <v>1184.250691</v>
      </c>
      <c r="F340" s="216">
        <v>193</v>
      </c>
      <c r="G340" s="216">
        <v>11.036851</v>
      </c>
      <c r="H340" s="216">
        <v>10</v>
      </c>
      <c r="I340" s="216">
        <v>8.807177</v>
      </c>
      <c r="J340" s="257"/>
      <c r="K340" s="257"/>
    </row>
    <row r="341" spans="2:11" s="12" customFormat="1" ht="12.75">
      <c r="B341" s="213">
        <v>40603</v>
      </c>
      <c r="C341" s="256"/>
      <c r="D341" s="216">
        <v>2457</v>
      </c>
      <c r="E341" s="216">
        <v>1199.117435</v>
      </c>
      <c r="F341" s="216">
        <v>191</v>
      </c>
      <c r="G341" s="216">
        <v>18.777328</v>
      </c>
      <c r="H341" s="216">
        <v>14</v>
      </c>
      <c r="I341" s="216">
        <v>9.81128</v>
      </c>
      <c r="J341" s="257"/>
      <c r="K341" s="257"/>
    </row>
    <row r="342" spans="2:11" s="12" customFormat="1" ht="12.75">
      <c r="B342" s="213">
        <v>40634</v>
      </c>
      <c r="C342" s="216"/>
      <c r="D342" s="216">
        <v>2454</v>
      </c>
      <c r="E342" s="216">
        <v>1207.055352</v>
      </c>
      <c r="F342" s="217">
        <v>182</v>
      </c>
      <c r="G342" s="216">
        <v>9.320491</v>
      </c>
      <c r="H342" s="216">
        <v>5</v>
      </c>
      <c r="I342" s="216">
        <v>11.531771</v>
      </c>
      <c r="J342" s="257"/>
      <c r="K342" s="257"/>
    </row>
    <row r="343" spans="2:11" s="12" customFormat="1" ht="12.75">
      <c r="B343" s="213">
        <v>40664</v>
      </c>
      <c r="C343" s="216"/>
      <c r="D343" s="216">
        <v>2451</v>
      </c>
      <c r="E343" s="216">
        <v>1217.682052</v>
      </c>
      <c r="F343" s="217">
        <v>188</v>
      </c>
      <c r="G343" s="216">
        <v>10.473216</v>
      </c>
      <c r="H343" s="216">
        <v>14</v>
      </c>
      <c r="I343" s="216">
        <v>6.860724</v>
      </c>
      <c r="J343" s="257"/>
      <c r="K343" s="257"/>
    </row>
    <row r="344" spans="2:11" s="12" customFormat="1" ht="12.75">
      <c r="B344" s="213">
        <v>40695</v>
      </c>
      <c r="C344" s="216"/>
      <c r="D344" s="216">
        <v>2443</v>
      </c>
      <c r="E344" s="216">
        <v>1227.257057</v>
      </c>
      <c r="F344" s="217">
        <v>188</v>
      </c>
      <c r="G344" s="216">
        <v>16.174403</v>
      </c>
      <c r="H344" s="216">
        <v>8</v>
      </c>
      <c r="I344" s="216">
        <v>13.376127</v>
      </c>
      <c r="J344" s="257"/>
      <c r="K344" s="257"/>
    </row>
    <row r="345" spans="2:11" s="12" customFormat="1" ht="12.75">
      <c r="B345" s="213">
        <v>40725</v>
      </c>
      <c r="C345" s="256"/>
      <c r="D345" s="216">
        <v>2439</v>
      </c>
      <c r="E345" s="216">
        <v>1235.428931</v>
      </c>
      <c r="F345" s="216">
        <v>177</v>
      </c>
      <c r="G345" s="216">
        <v>9.098336</v>
      </c>
      <c r="H345" s="216">
        <v>5</v>
      </c>
      <c r="I345" s="216">
        <v>4.561084</v>
      </c>
      <c r="J345" s="257"/>
      <c r="K345" s="257"/>
    </row>
    <row r="346" spans="2:11" s="12" customFormat="1" ht="12.75">
      <c r="B346" s="213">
        <v>40756</v>
      </c>
      <c r="C346" s="256"/>
      <c r="D346" s="216">
        <v>2435</v>
      </c>
      <c r="E346" s="216">
        <v>1238.28961</v>
      </c>
      <c r="F346" s="216">
        <v>177</v>
      </c>
      <c r="G346" s="216">
        <v>8.820791</v>
      </c>
      <c r="H346" s="216">
        <v>6</v>
      </c>
      <c r="I346" s="216">
        <v>5.966895</v>
      </c>
      <c r="J346" s="257"/>
      <c r="K346" s="257"/>
    </row>
    <row r="347" spans="2:11" s="12" customFormat="1" ht="12.75">
      <c r="B347" s="213">
        <v>40787</v>
      </c>
      <c r="C347" s="256"/>
      <c r="D347" s="216">
        <v>2433</v>
      </c>
      <c r="E347" s="216">
        <v>1211.677931</v>
      </c>
      <c r="F347" s="216">
        <v>172</v>
      </c>
      <c r="G347" s="216">
        <v>9.708936</v>
      </c>
      <c r="H347" s="216">
        <v>15</v>
      </c>
      <c r="I347" s="216">
        <v>39.712113</v>
      </c>
      <c r="J347" s="257"/>
      <c r="K347" s="257"/>
    </row>
    <row r="348" spans="2:11" s="12" customFormat="1" ht="12.75">
      <c r="B348" s="213">
        <v>40817</v>
      </c>
      <c r="C348" s="256"/>
      <c r="D348" s="216">
        <v>2430</v>
      </c>
      <c r="E348" s="216">
        <v>1193.992994</v>
      </c>
      <c r="F348" s="216">
        <v>171</v>
      </c>
      <c r="G348" s="216">
        <v>16.38617</v>
      </c>
      <c r="H348" s="216">
        <v>12</v>
      </c>
      <c r="I348" s="216">
        <v>54.08877</v>
      </c>
      <c r="J348" s="257"/>
      <c r="K348" s="257"/>
    </row>
    <row r="349" spans="2:11" s="12" customFormat="1" ht="12.75">
      <c r="B349" s="213">
        <v>40848</v>
      </c>
      <c r="C349" s="256"/>
      <c r="D349" s="216">
        <v>2428</v>
      </c>
      <c r="E349" s="216">
        <v>1201.290813</v>
      </c>
      <c r="F349" s="216">
        <v>178</v>
      </c>
      <c r="G349" s="216">
        <v>11.603757</v>
      </c>
      <c r="H349" s="216">
        <v>2</v>
      </c>
      <c r="I349" s="216">
        <v>4.402233</v>
      </c>
      <c r="J349" s="257"/>
      <c r="K349" s="257"/>
    </row>
    <row r="350" spans="2:11" s="12" customFormat="1" ht="12.75">
      <c r="B350" s="213">
        <v>40878</v>
      </c>
      <c r="C350" s="256"/>
      <c r="D350" s="216">
        <v>2425</v>
      </c>
      <c r="E350" s="216">
        <v>1217.918915</v>
      </c>
      <c r="F350" s="216">
        <v>202</v>
      </c>
      <c r="G350" s="216">
        <v>18.386862</v>
      </c>
      <c r="H350" s="216">
        <v>5</v>
      </c>
      <c r="I350" s="216">
        <v>1.75374</v>
      </c>
      <c r="J350" s="257"/>
      <c r="K350" s="257"/>
    </row>
    <row r="351" spans="2:11" s="12" customFormat="1" ht="12.75">
      <c r="B351" s="213">
        <v>40909</v>
      </c>
      <c r="C351" s="256"/>
      <c r="D351" s="216">
        <v>2425</v>
      </c>
      <c r="E351" s="216">
        <v>1224.424131</v>
      </c>
      <c r="F351" s="216">
        <v>170</v>
      </c>
      <c r="G351" s="216">
        <v>12.004007</v>
      </c>
      <c r="H351" s="216">
        <v>5</v>
      </c>
      <c r="I351" s="216">
        <v>5.493753</v>
      </c>
      <c r="J351" s="257"/>
      <c r="K351" s="257"/>
    </row>
    <row r="352" spans="2:11" s="12" customFormat="1" ht="12.75">
      <c r="B352" s="213">
        <v>40940</v>
      </c>
      <c r="C352" s="256"/>
      <c r="D352" s="216">
        <v>2425</v>
      </c>
      <c r="E352" s="216">
        <v>1225.503205</v>
      </c>
      <c r="F352" s="216">
        <v>172</v>
      </c>
      <c r="G352" s="216">
        <v>10.406558</v>
      </c>
      <c r="H352" s="216">
        <v>9</v>
      </c>
      <c r="I352" s="216">
        <v>9.32242</v>
      </c>
      <c r="J352" s="257"/>
      <c r="K352" s="257"/>
    </row>
    <row r="353" spans="2:11" s="12" customFormat="1" ht="12.75">
      <c r="B353" s="213">
        <v>40969</v>
      </c>
      <c r="C353" s="256"/>
      <c r="D353" s="216">
        <v>2425</v>
      </c>
      <c r="E353" s="216">
        <v>1232.865034</v>
      </c>
      <c r="F353" s="216">
        <v>184</v>
      </c>
      <c r="G353" s="216">
        <v>10.514413</v>
      </c>
      <c r="H353" s="216">
        <v>5</v>
      </c>
      <c r="I353" s="216">
        <v>3.147507</v>
      </c>
      <c r="J353" s="257"/>
      <c r="K353" s="257"/>
    </row>
    <row r="354" spans="2:11" s="12" customFormat="1" ht="12.75">
      <c r="B354" s="213">
        <v>41000</v>
      </c>
      <c r="C354" s="256"/>
      <c r="D354" s="216">
        <v>2421</v>
      </c>
      <c r="E354" s="216">
        <v>1231.859963</v>
      </c>
      <c r="F354" s="216">
        <v>168</v>
      </c>
      <c r="G354" s="216">
        <v>10.057965</v>
      </c>
      <c r="H354" s="216">
        <v>9</v>
      </c>
      <c r="I354" s="216">
        <v>11.159147</v>
      </c>
      <c r="J354" s="257"/>
      <c r="K354" s="257"/>
    </row>
    <row r="355" spans="2:11" s="12" customFormat="1" ht="12.75">
      <c r="B355" s="213">
        <v>41030</v>
      </c>
      <c r="C355" s="256"/>
      <c r="D355" s="216">
        <v>2418</v>
      </c>
      <c r="E355" s="216">
        <v>1235.631655</v>
      </c>
      <c r="F355" s="216">
        <v>167</v>
      </c>
      <c r="G355" s="216">
        <v>8.115707</v>
      </c>
      <c r="H355" s="216">
        <v>14</v>
      </c>
      <c r="I355" s="216">
        <v>4.354747</v>
      </c>
      <c r="J355" s="257"/>
      <c r="K355" s="257"/>
    </row>
    <row r="356" spans="2:11" s="12" customFormat="1" ht="12.75">
      <c r="B356" s="213">
        <v>41061</v>
      </c>
      <c r="C356" s="256"/>
      <c r="D356" s="216">
        <v>2415</v>
      </c>
      <c r="E356" s="216">
        <v>1214.07784</v>
      </c>
      <c r="F356" s="216">
        <v>166</v>
      </c>
      <c r="G356" s="216">
        <v>9.202797</v>
      </c>
      <c r="H356" s="216">
        <v>8</v>
      </c>
      <c r="I356" s="216">
        <v>31.362333</v>
      </c>
      <c r="J356" s="257"/>
      <c r="K356" s="257"/>
    </row>
    <row r="357" spans="2:11" s="12" customFormat="1" ht="12.75">
      <c r="B357" s="213">
        <v>41092</v>
      </c>
      <c r="C357" s="256"/>
      <c r="D357" s="216">
        <v>2412</v>
      </c>
      <c r="E357" s="216">
        <v>1198.585712</v>
      </c>
      <c r="F357" s="216">
        <v>177</v>
      </c>
      <c r="G357" s="216">
        <v>8.29815</v>
      </c>
      <c r="H357" s="216">
        <v>17</v>
      </c>
      <c r="I357" s="216">
        <v>19.032147</v>
      </c>
      <c r="J357" s="257"/>
      <c r="K357" s="257"/>
    </row>
    <row r="358" spans="2:11" s="12" customFormat="1" ht="12.75">
      <c r="B358" s="213">
        <v>41124</v>
      </c>
      <c r="C358" s="256"/>
      <c r="D358" s="216">
        <v>2410</v>
      </c>
      <c r="E358" s="216">
        <v>1198.177982</v>
      </c>
      <c r="F358" s="216">
        <v>151</v>
      </c>
      <c r="G358" s="216">
        <v>7.176557</v>
      </c>
      <c r="H358" s="216">
        <v>9</v>
      </c>
      <c r="I358" s="216">
        <v>7.595713</v>
      </c>
      <c r="J358" s="257"/>
      <c r="K358" s="257"/>
    </row>
    <row r="359" spans="2:11" s="12" customFormat="1" ht="12.75">
      <c r="B359" s="213">
        <v>41156</v>
      </c>
      <c r="C359" s="256"/>
      <c r="D359" s="216">
        <v>2408</v>
      </c>
      <c r="E359" s="216">
        <v>1202.449369</v>
      </c>
      <c r="F359" s="216">
        <v>155</v>
      </c>
      <c r="G359" s="216">
        <v>7.414693</v>
      </c>
      <c r="H359" s="216">
        <v>9</v>
      </c>
      <c r="I359" s="216">
        <v>6.55666</v>
      </c>
      <c r="J359" s="257"/>
      <c r="K359" s="257"/>
    </row>
    <row r="360" spans="2:11" s="12" customFormat="1" ht="12.75">
      <c r="B360" s="258">
        <v>41188</v>
      </c>
      <c r="C360" s="259"/>
      <c r="D360" s="216">
        <v>2407</v>
      </c>
      <c r="E360" s="216">
        <v>1224.407871</v>
      </c>
      <c r="F360" s="216">
        <v>167</v>
      </c>
      <c r="G360" s="216">
        <v>20.877334</v>
      </c>
      <c r="H360" s="216">
        <v>3</v>
      </c>
      <c r="I360" s="216">
        <v>0.858613</v>
      </c>
      <c r="J360" s="257"/>
      <c r="K360" s="257"/>
    </row>
    <row r="361" spans="2:11" s="12" customFormat="1" ht="12.75">
      <c r="B361" s="258">
        <v>41220</v>
      </c>
      <c r="C361" s="259"/>
      <c r="D361" s="216">
        <v>3015</v>
      </c>
      <c r="E361" s="216">
        <v>1252.98046</v>
      </c>
      <c r="F361" s="216">
        <v>152</v>
      </c>
      <c r="G361" s="216">
        <v>12.281721</v>
      </c>
      <c r="H361" s="216">
        <v>5</v>
      </c>
      <c r="I361" s="216">
        <v>23.892596</v>
      </c>
      <c r="J361" s="257"/>
      <c r="K361" s="257"/>
    </row>
    <row r="362" spans="2:11" s="12" customFormat="1" ht="12.75">
      <c r="B362" s="258">
        <v>41252</v>
      </c>
      <c r="C362" s="259"/>
      <c r="D362" s="216">
        <v>3012</v>
      </c>
      <c r="E362" s="216">
        <v>1257.034918</v>
      </c>
      <c r="F362" s="216">
        <v>148</v>
      </c>
      <c r="G362" s="216">
        <v>8.613862</v>
      </c>
      <c r="H362" s="216">
        <v>4</v>
      </c>
      <c r="I362" s="216">
        <v>6.403951</v>
      </c>
      <c r="J362" s="257"/>
      <c r="K362" s="257"/>
    </row>
    <row r="363" spans="2:11" s="12" customFormat="1" ht="12.75">
      <c r="B363" s="258">
        <v>41275</v>
      </c>
      <c r="C363" s="259"/>
      <c r="D363" s="216">
        <v>3012</v>
      </c>
      <c r="E363" s="216">
        <v>1252.124696</v>
      </c>
      <c r="F363" s="216">
        <v>161</v>
      </c>
      <c r="G363" s="216">
        <v>8.252997</v>
      </c>
      <c r="H363" s="216">
        <v>12</v>
      </c>
      <c r="I363" s="216">
        <v>13.792478</v>
      </c>
      <c r="J363" s="257"/>
      <c r="K363" s="257"/>
    </row>
    <row r="364" spans="2:11" s="12" customFormat="1" ht="12.75">
      <c r="B364" s="258">
        <v>41306</v>
      </c>
      <c r="C364" s="259"/>
      <c r="D364" s="216">
        <v>3011</v>
      </c>
      <c r="E364" s="216">
        <v>1250.13331</v>
      </c>
      <c r="F364" s="216">
        <v>151</v>
      </c>
      <c r="G364" s="216">
        <v>7.885616</v>
      </c>
      <c r="H364" s="216">
        <v>10</v>
      </c>
      <c r="I364" s="216">
        <v>11.156269</v>
      </c>
      <c r="J364" s="257"/>
      <c r="K364" s="257"/>
    </row>
    <row r="365" spans="2:11" s="12" customFormat="1" ht="12.75">
      <c r="B365" s="258">
        <v>41334</v>
      </c>
      <c r="C365" s="259"/>
      <c r="D365" s="216">
        <v>3010</v>
      </c>
      <c r="E365" s="216">
        <v>1250.894649</v>
      </c>
      <c r="F365" s="216">
        <v>142</v>
      </c>
      <c r="G365" s="216">
        <v>11.377665</v>
      </c>
      <c r="H365" s="216">
        <v>5</v>
      </c>
      <c r="I365" s="216">
        <v>16.552414</v>
      </c>
      <c r="J365" s="257"/>
      <c r="K365" s="257"/>
    </row>
    <row r="366" spans="2:11" s="12" customFormat="1" ht="12.75">
      <c r="B366" s="258">
        <v>41365</v>
      </c>
      <c r="C366" s="259"/>
      <c r="D366" s="216">
        <v>3010</v>
      </c>
      <c r="E366" s="216">
        <v>1261.3468</v>
      </c>
      <c r="F366" s="216">
        <v>145</v>
      </c>
      <c r="G366" s="216">
        <v>7.7917</v>
      </c>
      <c r="H366" s="216">
        <v>5</v>
      </c>
      <c r="I366" s="216">
        <v>2.3076</v>
      </c>
      <c r="J366" s="257"/>
      <c r="K366" s="257"/>
    </row>
    <row r="367" spans="2:11" s="12" customFormat="1" ht="12.75">
      <c r="B367" s="258">
        <v>41395</v>
      </c>
      <c r="C367" s="259"/>
      <c r="D367" s="216">
        <v>3008</v>
      </c>
      <c r="E367" s="216">
        <v>1242.4569</v>
      </c>
      <c r="F367" s="216">
        <v>141</v>
      </c>
      <c r="G367" s="216">
        <v>9.9023</v>
      </c>
      <c r="H367" s="216">
        <v>9</v>
      </c>
      <c r="I367" s="216">
        <v>33.0501</v>
      </c>
      <c r="J367" s="257"/>
      <c r="K367" s="257"/>
    </row>
    <row r="368" spans="2:11" s="12" customFormat="1" ht="12.75">
      <c r="B368" s="258">
        <v>41426</v>
      </c>
      <c r="C368" s="259"/>
      <c r="D368" s="216">
        <v>3007</v>
      </c>
      <c r="E368" s="216">
        <v>1246.8595</v>
      </c>
      <c r="F368" s="216">
        <v>147</v>
      </c>
      <c r="G368" s="216">
        <v>8.3404</v>
      </c>
      <c r="H368" s="216">
        <v>9</v>
      </c>
      <c r="I368" s="216">
        <v>7.3935</v>
      </c>
      <c r="J368" s="257"/>
      <c r="K368" s="257"/>
    </row>
    <row r="369" spans="2:11" s="12" customFormat="1" ht="12.75">
      <c r="B369" s="258">
        <v>41456</v>
      </c>
      <c r="C369" s="259"/>
      <c r="D369" s="216">
        <v>3004</v>
      </c>
      <c r="E369" s="216">
        <v>1238.0928</v>
      </c>
      <c r="F369" s="216">
        <v>141</v>
      </c>
      <c r="G369" s="216">
        <v>6.6195</v>
      </c>
      <c r="H369" s="216">
        <v>6</v>
      </c>
      <c r="I369" s="216">
        <v>20.3237</v>
      </c>
      <c r="J369" s="257"/>
      <c r="K369" s="257"/>
    </row>
    <row r="370" spans="2:11" s="12" customFormat="1" ht="12.75">
      <c r="B370" s="258">
        <v>41487</v>
      </c>
      <c r="C370" s="259"/>
      <c r="D370" s="216">
        <v>3002</v>
      </c>
      <c r="E370" s="216">
        <v>1248.6048</v>
      </c>
      <c r="F370" s="216">
        <v>138</v>
      </c>
      <c r="G370" s="216">
        <v>8.0505</v>
      </c>
      <c r="H370" s="216">
        <v>2</v>
      </c>
      <c r="I370" s="216">
        <v>0.2225</v>
      </c>
      <c r="J370" s="257"/>
      <c r="K370" s="257"/>
    </row>
    <row r="371" spans="2:11" s="12" customFormat="1" ht="12.75">
      <c r="B371" s="258">
        <v>41518</v>
      </c>
      <c r="C371" s="259"/>
      <c r="D371" s="216">
        <v>3001</v>
      </c>
      <c r="E371" s="216">
        <v>1253.6413</v>
      </c>
      <c r="F371" s="216">
        <v>139</v>
      </c>
      <c r="G371" s="216">
        <v>10.031</v>
      </c>
      <c r="H371" s="216">
        <v>11</v>
      </c>
      <c r="I371" s="216">
        <v>9.6271</v>
      </c>
      <c r="J371" s="257"/>
      <c r="K371" s="257"/>
    </row>
    <row r="372" spans="2:11" s="12" customFormat="1" ht="12.75">
      <c r="B372" s="258">
        <v>41548</v>
      </c>
      <c r="C372" s="259"/>
      <c r="D372" s="216">
        <v>3000</v>
      </c>
      <c r="E372" s="216">
        <v>1250.1668</v>
      </c>
      <c r="F372" s="216">
        <v>148</v>
      </c>
      <c r="G372" s="216">
        <v>7.6614</v>
      </c>
      <c r="H372" s="216">
        <v>4</v>
      </c>
      <c r="I372" s="216">
        <v>12.1035</v>
      </c>
      <c r="J372" s="257"/>
      <c r="K372" s="257"/>
    </row>
    <row r="373" spans="2:11" s="12" customFormat="1" ht="12.75">
      <c r="B373" s="258">
        <v>41579</v>
      </c>
      <c r="C373" s="259"/>
      <c r="D373" s="216">
        <v>2998</v>
      </c>
      <c r="E373" s="216">
        <v>1259.3811</v>
      </c>
      <c r="F373" s="216">
        <v>145</v>
      </c>
      <c r="G373" s="216">
        <v>8.9153</v>
      </c>
      <c r="H373" s="216">
        <v>6</v>
      </c>
      <c r="I373" s="216">
        <v>1.3263</v>
      </c>
      <c r="J373" s="257"/>
      <c r="K373" s="257"/>
    </row>
    <row r="374" spans="2:11" s="12" customFormat="1" ht="12.75">
      <c r="B374" s="258">
        <v>41609</v>
      </c>
      <c r="C374" s="259"/>
      <c r="D374" s="216">
        <v>2996</v>
      </c>
      <c r="E374" s="216">
        <v>1225.8002</v>
      </c>
      <c r="F374" s="216">
        <v>153</v>
      </c>
      <c r="G374" s="216">
        <v>9.3402</v>
      </c>
      <c r="H374" s="216">
        <v>6</v>
      </c>
      <c r="I374" s="216">
        <v>44.655</v>
      </c>
      <c r="J374" s="257"/>
      <c r="K374" s="257"/>
    </row>
    <row r="375" spans="2:11" s="12" customFormat="1" ht="12.75">
      <c r="B375" s="258">
        <v>41640</v>
      </c>
      <c r="C375" s="259"/>
      <c r="D375" s="216">
        <v>2995</v>
      </c>
      <c r="E375" s="216">
        <v>1207.5077</v>
      </c>
      <c r="F375" s="216">
        <v>135</v>
      </c>
      <c r="G375" s="216">
        <v>32.7939</v>
      </c>
      <c r="H375" s="216">
        <v>6</v>
      </c>
      <c r="I375" s="216">
        <v>1.8871</v>
      </c>
      <c r="J375" s="257"/>
      <c r="K375" s="257"/>
    </row>
    <row r="376" spans="2:11" s="12" customFormat="1" ht="12.75">
      <c r="B376" s="258">
        <v>41671</v>
      </c>
      <c r="C376" s="259"/>
      <c r="D376" s="216">
        <v>2994</v>
      </c>
      <c r="E376" s="216">
        <v>1207.7622</v>
      </c>
      <c r="F376" s="216">
        <v>137</v>
      </c>
      <c r="G376" s="216">
        <v>7.8272</v>
      </c>
      <c r="H376" s="216">
        <v>5</v>
      </c>
      <c r="I376" s="216">
        <v>8.5932</v>
      </c>
      <c r="J376" s="257"/>
      <c r="K376" s="257"/>
    </row>
    <row r="377" spans="2:11" s="12" customFormat="1" ht="12.75">
      <c r="B377" s="258">
        <v>41699</v>
      </c>
      <c r="C377" s="259"/>
      <c r="D377" s="216">
        <v>2989</v>
      </c>
      <c r="E377" s="216">
        <v>1209.9357</v>
      </c>
      <c r="F377" s="216">
        <v>140</v>
      </c>
      <c r="G377" s="216">
        <v>6.9392</v>
      </c>
      <c r="H377" s="216">
        <v>8</v>
      </c>
      <c r="I377" s="216">
        <v>12.6451</v>
      </c>
      <c r="J377" s="257"/>
      <c r="K377" s="257"/>
    </row>
    <row r="378" spans="2:11" s="12" customFormat="1" ht="12.75">
      <c r="B378" s="258">
        <v>41730</v>
      </c>
      <c r="C378" s="259"/>
      <c r="D378" s="216">
        <v>2988</v>
      </c>
      <c r="E378" s="216">
        <v>1214.6551</v>
      </c>
      <c r="F378" s="216">
        <v>133</v>
      </c>
      <c r="G378" s="216">
        <v>6.5215</v>
      </c>
      <c r="H378" s="216">
        <v>1</v>
      </c>
      <c r="I378" s="216">
        <v>0.5588</v>
      </c>
      <c r="J378" s="257"/>
      <c r="K378" s="257"/>
    </row>
    <row r="379" spans="2:11" s="12" customFormat="1" ht="12.75">
      <c r="B379" s="258">
        <v>41760</v>
      </c>
      <c r="C379" s="259"/>
      <c r="D379" s="216">
        <v>2986</v>
      </c>
      <c r="E379" s="216">
        <v>1199.7723</v>
      </c>
      <c r="F379" s="216">
        <v>136</v>
      </c>
      <c r="G379" s="216">
        <v>7.2621</v>
      </c>
      <c r="H379" s="216">
        <v>9</v>
      </c>
      <c r="I379" s="216">
        <v>32.6622</v>
      </c>
      <c r="J379" s="257"/>
      <c r="K379" s="257"/>
    </row>
    <row r="380" spans="2:11" s="12" customFormat="1" ht="12.75">
      <c r="B380" s="258">
        <v>41791</v>
      </c>
      <c r="C380" s="259"/>
      <c r="D380" s="216">
        <v>2985</v>
      </c>
      <c r="E380" s="216">
        <v>1203.3769</v>
      </c>
      <c r="F380" s="216">
        <v>128</v>
      </c>
      <c r="G380" s="216">
        <v>5.3032</v>
      </c>
      <c r="H380" s="216">
        <v>4</v>
      </c>
      <c r="I380" s="216">
        <v>6.7662</v>
      </c>
      <c r="J380" s="257"/>
      <c r="K380" s="257"/>
    </row>
    <row r="381" spans="2:11" s="12" customFormat="1" ht="12.75">
      <c r="B381" s="258">
        <v>41821</v>
      </c>
      <c r="C381" s="259"/>
      <c r="D381" s="216">
        <v>2985</v>
      </c>
      <c r="E381" s="216">
        <v>1203.7027</v>
      </c>
      <c r="F381" s="216">
        <v>123</v>
      </c>
      <c r="G381" s="216">
        <v>5.2381</v>
      </c>
      <c r="H381" s="216">
        <v>3</v>
      </c>
      <c r="I381" s="216">
        <v>16.2181</v>
      </c>
      <c r="J381" s="257"/>
      <c r="K381" s="257"/>
    </row>
    <row r="382" spans="2:11" s="12" customFormat="1" ht="12.75">
      <c r="B382" s="258">
        <v>41852</v>
      </c>
      <c r="C382" s="259"/>
      <c r="D382" s="216">
        <v>2984</v>
      </c>
      <c r="E382" s="216">
        <v>1209.6267</v>
      </c>
      <c r="F382" s="216">
        <v>121</v>
      </c>
      <c r="G382" s="216">
        <v>5.2032</v>
      </c>
      <c r="H382" s="216">
        <v>2</v>
      </c>
      <c r="I382" s="216">
        <v>1.0439</v>
      </c>
      <c r="J382" s="257"/>
      <c r="K382" s="257"/>
    </row>
    <row r="383" spans="2:11" s="12" customFormat="1" ht="12.75">
      <c r="B383" s="258">
        <v>41883</v>
      </c>
      <c r="C383" s="259"/>
      <c r="D383" s="216">
        <v>2983</v>
      </c>
      <c r="E383" s="216">
        <v>1221.0396</v>
      </c>
      <c r="F383" s="216">
        <v>118</v>
      </c>
      <c r="G383" s="216">
        <v>7.7541</v>
      </c>
      <c r="H383" s="216">
        <v>2</v>
      </c>
      <c r="I383" s="216">
        <v>2.5517</v>
      </c>
      <c r="J383" s="257"/>
      <c r="K383" s="257"/>
    </row>
    <row r="384" spans="2:11" s="12" customFormat="1" ht="12.75">
      <c r="B384" s="258">
        <v>41913</v>
      </c>
      <c r="C384" s="259"/>
      <c r="D384" s="216">
        <v>2979</v>
      </c>
      <c r="E384" s="216">
        <v>1227.0593</v>
      </c>
      <c r="F384" s="216">
        <v>116</v>
      </c>
      <c r="G384" s="216">
        <v>4.8994</v>
      </c>
      <c r="H384" s="216">
        <v>3</v>
      </c>
      <c r="I384" s="216">
        <v>0.9244</v>
      </c>
      <c r="J384" s="257"/>
      <c r="K384" s="257"/>
    </row>
    <row r="385" spans="2:11" s="12" customFormat="1" ht="12.75">
      <c r="B385" s="258">
        <v>41944</v>
      </c>
      <c r="C385" s="259"/>
      <c r="D385" s="216">
        <v>2978</v>
      </c>
      <c r="E385" s="216">
        <v>1076.3871</v>
      </c>
      <c r="F385" s="216">
        <v>117</v>
      </c>
      <c r="G385" s="216">
        <v>5.137</v>
      </c>
      <c r="H385" s="216">
        <v>3</v>
      </c>
      <c r="I385" s="216">
        <v>3.9385</v>
      </c>
      <c r="J385" s="257"/>
      <c r="K385" s="257"/>
    </row>
    <row r="386" spans="2:11" s="12" customFormat="1" ht="12.75">
      <c r="B386" s="258">
        <v>41974</v>
      </c>
      <c r="C386" s="259"/>
      <c r="D386" s="216">
        <v>2976</v>
      </c>
      <c r="E386" s="216">
        <v>1077.5307</v>
      </c>
      <c r="F386" s="216">
        <v>118</v>
      </c>
      <c r="G386" s="216">
        <v>4.7621</v>
      </c>
      <c r="H386" s="216">
        <v>5</v>
      </c>
      <c r="I386" s="216">
        <v>6.4915</v>
      </c>
      <c r="J386" s="257"/>
      <c r="K386" s="257"/>
    </row>
    <row r="387" spans="2:11" s="12" customFormat="1" ht="12.75">
      <c r="B387" s="258">
        <v>42005</v>
      </c>
      <c r="C387" s="259"/>
      <c r="D387" s="216">
        <v>2963</v>
      </c>
      <c r="E387" s="216">
        <v>1045.816</v>
      </c>
      <c r="F387" s="216">
        <v>112</v>
      </c>
      <c r="G387" s="216">
        <v>4.6593</v>
      </c>
      <c r="H387" s="216">
        <v>8</v>
      </c>
      <c r="I387" s="216">
        <v>3.7763</v>
      </c>
      <c r="J387" s="257"/>
      <c r="K387" s="257"/>
    </row>
    <row r="388" spans="2:11" s="12" customFormat="1" ht="12.75">
      <c r="B388" s="258">
        <v>42036</v>
      </c>
      <c r="C388" s="259"/>
      <c r="D388" s="216">
        <v>2976</v>
      </c>
      <c r="E388" s="216">
        <v>1051.2079</v>
      </c>
      <c r="F388" s="216">
        <v>115</v>
      </c>
      <c r="G388" s="216">
        <v>5.0021</v>
      </c>
      <c r="H388" s="216">
        <v>3</v>
      </c>
      <c r="I388" s="216">
        <v>3.7201</v>
      </c>
      <c r="J388" s="257"/>
      <c r="K388" s="257"/>
    </row>
    <row r="389" spans="2:11" s="12" customFormat="1" ht="12.75">
      <c r="B389" s="258">
        <v>42064</v>
      </c>
      <c r="C389" s="259"/>
      <c r="D389" s="216">
        <v>2976</v>
      </c>
      <c r="E389" s="216">
        <v>1063.9209</v>
      </c>
      <c r="F389" s="216">
        <v>117</v>
      </c>
      <c r="G389" s="216">
        <v>5.0269</v>
      </c>
      <c r="H389" s="216">
        <v>3</v>
      </c>
      <c r="I389" s="216">
        <v>0.3787</v>
      </c>
      <c r="J389" s="257"/>
      <c r="K389" s="257"/>
    </row>
    <row r="390" spans="2:11" s="12" customFormat="1" ht="12.75">
      <c r="B390" s="258">
        <v>42095</v>
      </c>
      <c r="C390" s="259"/>
      <c r="D390" s="216">
        <v>2976</v>
      </c>
      <c r="E390" s="216">
        <v>1076.6888</v>
      </c>
      <c r="F390" s="216">
        <v>119</v>
      </c>
      <c r="G390" s="216">
        <v>5.6934</v>
      </c>
      <c r="H390" s="216">
        <v>1</v>
      </c>
      <c r="I390" s="216">
        <v>1.9586</v>
      </c>
      <c r="J390" s="257"/>
      <c r="K390" s="257"/>
    </row>
    <row r="391" spans="2:11" s="12" customFormat="1" ht="12.75">
      <c r="B391" s="258">
        <v>42125</v>
      </c>
      <c r="C391" s="259"/>
      <c r="D391" s="216">
        <v>2973</v>
      </c>
      <c r="E391" s="216">
        <v>1076.8207</v>
      </c>
      <c r="F391" s="216">
        <v>114</v>
      </c>
      <c r="G391" s="216">
        <v>5.9367</v>
      </c>
      <c r="H391" s="216">
        <v>6</v>
      </c>
      <c r="I391" s="216">
        <v>15.7671</v>
      </c>
      <c r="J391" s="257"/>
      <c r="K391" s="257"/>
    </row>
    <row r="392" spans="2:11" s="12" customFormat="1" ht="12.75">
      <c r="B392" s="258">
        <v>42156</v>
      </c>
      <c r="C392" s="259"/>
      <c r="D392" s="216">
        <v>2968</v>
      </c>
      <c r="E392" s="216">
        <v>1087.9256</v>
      </c>
      <c r="F392" s="216">
        <v>119</v>
      </c>
      <c r="G392" s="216">
        <v>5.9178</v>
      </c>
      <c r="H392" s="216">
        <v>6</v>
      </c>
      <c r="I392" s="216">
        <v>3.9749</v>
      </c>
      <c r="J392" s="257"/>
      <c r="K392" s="257"/>
    </row>
    <row r="393" spans="2:11" s="12" customFormat="1" ht="12.75">
      <c r="B393" s="258">
        <v>42186</v>
      </c>
      <c r="C393" s="259"/>
      <c r="D393" s="216">
        <v>2966</v>
      </c>
      <c r="E393" s="216">
        <v>1103.1036</v>
      </c>
      <c r="F393" s="216">
        <v>112</v>
      </c>
      <c r="G393" s="216">
        <v>6.5174</v>
      </c>
      <c r="H393" s="216">
        <v>4</v>
      </c>
      <c r="I393" s="216">
        <v>0.0473</v>
      </c>
      <c r="J393" s="257"/>
      <c r="K393" s="257"/>
    </row>
    <row r="394" spans="2:11" s="12" customFormat="1" ht="12.75">
      <c r="B394" s="258">
        <v>42217</v>
      </c>
      <c r="C394" s="259"/>
      <c r="D394" s="216">
        <v>2965</v>
      </c>
      <c r="E394" s="216">
        <v>1054.5581</v>
      </c>
      <c r="F394" s="216">
        <v>112</v>
      </c>
      <c r="G394" s="216">
        <v>4.7631</v>
      </c>
      <c r="H394" s="216">
        <v>3</v>
      </c>
      <c r="I394" s="216">
        <v>56.9888</v>
      </c>
      <c r="J394" s="257"/>
      <c r="K394" s="257"/>
    </row>
    <row r="395" spans="2:11" s="12" customFormat="1" ht="12.75">
      <c r="B395" s="258">
        <v>42248</v>
      </c>
      <c r="C395" s="259"/>
      <c r="D395" s="216">
        <v>2964</v>
      </c>
      <c r="E395" s="216">
        <v>1068.5538</v>
      </c>
      <c r="F395" s="216">
        <v>120</v>
      </c>
      <c r="G395" s="216">
        <v>12.7114</v>
      </c>
      <c r="H395" s="216">
        <v>3</v>
      </c>
      <c r="I395" s="216">
        <v>3.9262</v>
      </c>
      <c r="J395" s="257"/>
      <c r="K395" s="257"/>
    </row>
    <row r="396" spans="2:11" s="12" customFormat="1" ht="12.75">
      <c r="B396" s="258">
        <v>42278</v>
      </c>
      <c r="C396" s="259"/>
      <c r="D396" s="216">
        <v>2964</v>
      </c>
      <c r="E396" s="216">
        <v>1076.0164</v>
      </c>
      <c r="F396" s="216">
        <v>117</v>
      </c>
      <c r="G396" s="216">
        <v>6.2826</v>
      </c>
      <c r="H396" s="216">
        <v>2</v>
      </c>
      <c r="I396" s="216">
        <v>1.0588</v>
      </c>
      <c r="J396" s="257"/>
      <c r="K396" s="257"/>
    </row>
    <row r="397" spans="2:11" s="12" customFormat="1" ht="12.75">
      <c r="B397" s="258">
        <v>42309</v>
      </c>
      <c r="C397" s="259"/>
      <c r="D397" s="216">
        <v>2964</v>
      </c>
      <c r="E397" s="216">
        <v>1080.8185</v>
      </c>
      <c r="F397" s="216">
        <v>109</v>
      </c>
      <c r="G397" s="216">
        <v>8.3183</v>
      </c>
      <c r="H397" s="216">
        <v>6</v>
      </c>
      <c r="I397" s="216">
        <v>6.3751</v>
      </c>
      <c r="J397" s="257"/>
      <c r="K397" s="257"/>
    </row>
    <row r="398" spans="2:11" s="12" customFormat="1" ht="12.75">
      <c r="B398" s="258">
        <v>42339</v>
      </c>
      <c r="C398" s="259"/>
      <c r="D398" s="216">
        <v>2963</v>
      </c>
      <c r="E398" s="216">
        <v>1086.7907</v>
      </c>
      <c r="F398" s="216">
        <v>116</v>
      </c>
      <c r="G398" s="216">
        <v>8.4722</v>
      </c>
      <c r="H398" s="216">
        <v>3</v>
      </c>
      <c r="I398" s="216">
        <v>6.2531</v>
      </c>
      <c r="J398" s="257"/>
      <c r="K398" s="257"/>
    </row>
    <row r="399" spans="2:11" s="12" customFormat="1" ht="12.75">
      <c r="B399" s="258">
        <v>42370</v>
      </c>
      <c r="C399" s="259"/>
      <c r="D399" s="216">
        <v>2961</v>
      </c>
      <c r="E399" s="216">
        <v>1092.7164</v>
      </c>
      <c r="F399" s="216">
        <v>113</v>
      </c>
      <c r="G399" s="216">
        <v>10.2826</v>
      </c>
      <c r="H399" s="216">
        <v>4</v>
      </c>
      <c r="I399" s="216">
        <v>4.9732</v>
      </c>
      <c r="J399" s="257"/>
      <c r="K399" s="257"/>
    </row>
    <row r="400" spans="2:11" s="12" customFormat="1" ht="12.75">
      <c r="B400" s="258">
        <v>42401</v>
      </c>
      <c r="C400" s="259"/>
      <c r="D400" s="216">
        <v>2960</v>
      </c>
      <c r="E400" s="216">
        <v>1083.1374</v>
      </c>
      <c r="F400" s="216">
        <v>110</v>
      </c>
      <c r="G400" s="216">
        <v>6.9897</v>
      </c>
      <c r="H400" s="216">
        <v>7</v>
      </c>
      <c r="I400" s="216">
        <v>17.6342</v>
      </c>
      <c r="J400" s="257"/>
      <c r="K400" s="257"/>
    </row>
    <row r="401" spans="2:11" s="12" customFormat="1" ht="12.75">
      <c r="B401" s="258">
        <v>42430</v>
      </c>
      <c r="C401" s="259"/>
      <c r="D401" s="216">
        <v>2959</v>
      </c>
      <c r="E401" s="216">
        <v>1088.2772</v>
      </c>
      <c r="F401" s="216">
        <v>113</v>
      </c>
      <c r="G401" s="216">
        <v>7.621</v>
      </c>
      <c r="H401" s="216">
        <v>4</v>
      </c>
      <c r="I401" s="216">
        <v>11.5039</v>
      </c>
      <c r="J401" s="257"/>
      <c r="K401" s="257"/>
    </row>
    <row r="402" spans="2:11" s="12" customFormat="1" ht="12.75">
      <c r="B402" s="258">
        <v>42461</v>
      </c>
      <c r="C402" s="259"/>
      <c r="D402" s="216">
        <v>2958</v>
      </c>
      <c r="E402" s="216">
        <v>1080.2019</v>
      </c>
      <c r="F402" s="216">
        <v>113</v>
      </c>
      <c r="G402" s="216">
        <v>8.8921</v>
      </c>
      <c r="H402" s="216">
        <v>7</v>
      </c>
      <c r="I402" s="216">
        <v>27.4928</v>
      </c>
      <c r="J402" s="257"/>
      <c r="K402" s="257"/>
    </row>
    <row r="403" spans="2:11" s="12" customFormat="1" ht="12.75">
      <c r="B403" s="258">
        <v>42491</v>
      </c>
      <c r="C403" s="259"/>
      <c r="D403" s="216">
        <v>2956</v>
      </c>
      <c r="E403" s="216">
        <v>1085.6998</v>
      </c>
      <c r="F403" s="216">
        <v>112</v>
      </c>
      <c r="G403" s="216">
        <v>8.3759</v>
      </c>
      <c r="H403" s="216">
        <v>6</v>
      </c>
      <c r="I403" s="216">
        <v>14.2746</v>
      </c>
      <c r="J403" s="257"/>
      <c r="K403" s="257"/>
    </row>
    <row r="404" spans="2:11" s="12" customFormat="1" ht="12.75">
      <c r="B404" s="258">
        <v>42522</v>
      </c>
      <c r="C404" s="259"/>
      <c r="D404" s="216">
        <v>2953</v>
      </c>
      <c r="E404" s="216">
        <v>1100.3691</v>
      </c>
      <c r="F404" s="216">
        <v>115</v>
      </c>
      <c r="G404" s="216">
        <v>8.7553</v>
      </c>
      <c r="H404" s="216">
        <v>3</v>
      </c>
      <c r="I404" s="216">
        <v>1.6283</v>
      </c>
      <c r="J404" s="257"/>
      <c r="K404" s="257"/>
    </row>
    <row r="405" spans="2:11" s="12" customFormat="1" ht="12.75">
      <c r="B405" s="258">
        <v>42552</v>
      </c>
      <c r="C405" s="259"/>
      <c r="D405" s="216">
        <v>2950</v>
      </c>
      <c r="E405" s="216">
        <v>1096.5884</v>
      </c>
      <c r="F405" s="216">
        <v>118</v>
      </c>
      <c r="G405" s="216">
        <v>9.9364</v>
      </c>
      <c r="H405" s="216">
        <v>5</v>
      </c>
      <c r="I405" s="216">
        <v>22.9705</v>
      </c>
      <c r="J405" s="257"/>
      <c r="K405" s="257"/>
    </row>
    <row r="406" spans="2:11" s="12" customFormat="1" ht="12.75">
      <c r="B406" s="258">
        <v>42583</v>
      </c>
      <c r="C406" s="259"/>
      <c r="D406" s="216">
        <v>2950</v>
      </c>
      <c r="E406" s="216">
        <v>1104.3681</v>
      </c>
      <c r="F406" s="216">
        <v>108</v>
      </c>
      <c r="G406" s="216">
        <v>7.5362</v>
      </c>
      <c r="H406" s="216">
        <v>4</v>
      </c>
      <c r="I406" s="216">
        <v>3.0343</v>
      </c>
      <c r="J406" s="257"/>
      <c r="K406" s="257"/>
    </row>
    <row r="407" spans="2:11" s="12" customFormat="1" ht="12.75">
      <c r="B407" s="258">
        <v>42614</v>
      </c>
      <c r="C407" s="259"/>
      <c r="D407" s="216">
        <v>2950</v>
      </c>
      <c r="E407" s="216">
        <v>1109.6176</v>
      </c>
      <c r="F407" s="216">
        <v>114</v>
      </c>
      <c r="G407" s="216">
        <v>4.7862</v>
      </c>
      <c r="H407" s="216">
        <v>6</v>
      </c>
      <c r="I407" s="216">
        <v>4.8836</v>
      </c>
      <c r="J407" s="257"/>
      <c r="K407" s="257"/>
    </row>
    <row r="408" spans="2:11" s="12" customFormat="1" ht="12.75">
      <c r="B408" s="258">
        <v>42644</v>
      </c>
      <c r="C408" s="259"/>
      <c r="D408" s="216">
        <v>2948</v>
      </c>
      <c r="E408" s="216">
        <v>1101.2253</v>
      </c>
      <c r="F408" s="216">
        <v>103</v>
      </c>
      <c r="G408" s="216">
        <v>4.015</v>
      </c>
      <c r="H408" s="216">
        <v>7</v>
      </c>
      <c r="I408" s="216">
        <v>12.9778</v>
      </c>
      <c r="J408" s="257"/>
      <c r="K408" s="257"/>
    </row>
    <row r="409" spans="2:11" s="12" customFormat="1" ht="12.75">
      <c r="B409" s="258">
        <v>42675</v>
      </c>
      <c r="C409" s="259"/>
      <c r="D409" s="216">
        <v>2947</v>
      </c>
      <c r="E409" s="216">
        <v>1105.6171</v>
      </c>
      <c r="F409" s="216">
        <v>107</v>
      </c>
      <c r="G409" s="216">
        <v>7.0675</v>
      </c>
      <c r="H409" s="216">
        <v>5</v>
      </c>
      <c r="I409" s="216">
        <v>6.2411</v>
      </c>
      <c r="J409" s="257"/>
      <c r="K409" s="257"/>
    </row>
    <row r="410" spans="2:11" s="12" customFormat="1" ht="12.75">
      <c r="B410" s="258">
        <v>42705</v>
      </c>
      <c r="C410" s="259"/>
      <c r="D410" s="216">
        <v>2945</v>
      </c>
      <c r="E410" s="216">
        <v>1116.7136</v>
      </c>
      <c r="F410" s="216">
        <v>111</v>
      </c>
      <c r="G410" s="216">
        <v>18.3571</v>
      </c>
      <c r="H410" s="216">
        <v>9</v>
      </c>
      <c r="I410" s="216">
        <v>5.6187</v>
      </c>
      <c r="J410" s="257"/>
      <c r="K410" s="257"/>
    </row>
    <row r="411" spans="2:11" s="12" customFormat="1" ht="12.75">
      <c r="B411" s="258">
        <v>42736</v>
      </c>
      <c r="C411" s="259"/>
      <c r="D411" s="216">
        <v>2945</v>
      </c>
      <c r="E411" s="216">
        <v>1119.9963</v>
      </c>
      <c r="F411" s="216">
        <v>111</v>
      </c>
      <c r="G411" s="216">
        <v>4.1665</v>
      </c>
      <c r="H411" s="216">
        <v>3</v>
      </c>
      <c r="I411" s="216">
        <v>1.2775</v>
      </c>
      <c r="J411" s="257"/>
      <c r="K411" s="257"/>
    </row>
    <row r="412" spans="2:11" s="12" customFormat="1" ht="12.75">
      <c r="B412" s="258">
        <v>42767</v>
      </c>
      <c r="C412" s="259"/>
      <c r="D412" s="216">
        <v>2945</v>
      </c>
      <c r="E412" s="216">
        <v>1122.1452</v>
      </c>
      <c r="F412" s="216">
        <v>104</v>
      </c>
      <c r="G412" s="216">
        <v>4.1329</v>
      </c>
      <c r="H412" s="216">
        <v>3</v>
      </c>
      <c r="I412" s="216">
        <v>2.7647</v>
      </c>
      <c r="J412" s="257"/>
      <c r="K412" s="257"/>
    </row>
    <row r="413" spans="2:11" s="12" customFormat="1" ht="12.75">
      <c r="B413" s="258">
        <v>42795</v>
      </c>
      <c r="C413" s="259"/>
      <c r="D413" s="216">
        <v>2944</v>
      </c>
      <c r="E413" s="216">
        <v>1139.4818</v>
      </c>
      <c r="F413" s="216">
        <v>112</v>
      </c>
      <c r="G413" s="216">
        <v>14.799</v>
      </c>
      <c r="H413" s="216">
        <v>5</v>
      </c>
      <c r="I413" s="216">
        <v>2.9394</v>
      </c>
      <c r="J413" s="257"/>
      <c r="K413" s="257"/>
    </row>
    <row r="414" spans="2:11" s="12" customFormat="1" ht="12.75">
      <c r="B414" s="258">
        <v>42826</v>
      </c>
      <c r="C414" s="259"/>
      <c r="D414" s="216">
        <v>2940</v>
      </c>
      <c r="E414" s="216">
        <v>1133.9406</v>
      </c>
      <c r="F414" s="216">
        <v>100</v>
      </c>
      <c r="G414" s="216">
        <v>4.7543</v>
      </c>
      <c r="H414" s="216">
        <v>8</v>
      </c>
      <c r="I414" s="216">
        <v>16.8751</v>
      </c>
      <c r="J414" s="257"/>
      <c r="K414" s="257"/>
    </row>
    <row r="415" spans="2:11" s="12" customFormat="1" ht="12.75">
      <c r="B415" s="258">
        <v>42856</v>
      </c>
      <c r="C415" s="259"/>
      <c r="D415" s="216">
        <v>2937</v>
      </c>
      <c r="E415" s="216">
        <v>1143.7499</v>
      </c>
      <c r="F415" s="216">
        <v>108</v>
      </c>
      <c r="G415" s="216">
        <v>15.1734</v>
      </c>
      <c r="H415" s="216">
        <v>7</v>
      </c>
      <c r="I415" s="216">
        <v>13.5645</v>
      </c>
      <c r="J415" s="257"/>
      <c r="K415" s="257"/>
    </row>
    <row r="416" spans="2:11" s="12" customFormat="1" ht="12.75">
      <c r="B416" s="258">
        <v>42887</v>
      </c>
      <c r="C416" s="259"/>
      <c r="D416" s="216">
        <v>2934</v>
      </c>
      <c r="E416" s="216">
        <v>1155.7867</v>
      </c>
      <c r="F416" s="216">
        <v>108</v>
      </c>
      <c r="G416" s="216">
        <v>11.3987</v>
      </c>
      <c r="H416" s="216">
        <v>7</v>
      </c>
      <c r="I416" s="216">
        <v>5.707</v>
      </c>
      <c r="J416" s="257"/>
      <c r="K416" s="257"/>
    </row>
    <row r="417" spans="2:11" s="12" customFormat="1" ht="12.75">
      <c r="B417" s="258">
        <v>42917</v>
      </c>
      <c r="C417" s="259"/>
      <c r="D417" s="216">
        <v>2931</v>
      </c>
      <c r="E417" s="216">
        <v>1159.6766</v>
      </c>
      <c r="F417" s="216">
        <v>109</v>
      </c>
      <c r="G417" s="216">
        <v>8.792</v>
      </c>
      <c r="H417" s="216">
        <v>8</v>
      </c>
      <c r="I417" s="216">
        <v>11.3913</v>
      </c>
      <c r="J417" s="257"/>
      <c r="K417" s="257"/>
    </row>
    <row r="418" spans="2:11" s="12" customFormat="1" ht="12.75">
      <c r="B418" s="258">
        <v>42948</v>
      </c>
      <c r="C418" s="259"/>
      <c r="D418" s="216">
        <v>2927</v>
      </c>
      <c r="E418" s="216">
        <v>1168.5139</v>
      </c>
      <c r="F418" s="216">
        <v>111</v>
      </c>
      <c r="G418" s="216">
        <v>8.2533</v>
      </c>
      <c r="H418" s="216">
        <v>6</v>
      </c>
      <c r="I418" s="216">
        <v>1.3</v>
      </c>
      <c r="J418" s="257"/>
      <c r="K418" s="257"/>
    </row>
    <row r="419" spans="2:11" s="12" customFormat="1" ht="12.75">
      <c r="B419" s="258">
        <v>42979</v>
      </c>
      <c r="C419" s="259"/>
      <c r="D419" s="216">
        <v>2926</v>
      </c>
      <c r="E419" s="216">
        <v>1170.4965</v>
      </c>
      <c r="F419" s="216">
        <v>98</v>
      </c>
      <c r="G419" s="216">
        <v>12.1151</v>
      </c>
      <c r="H419" s="216">
        <v>10</v>
      </c>
      <c r="I419" s="216">
        <v>11.8619</v>
      </c>
      <c r="J419" s="257"/>
      <c r="K419" s="257"/>
    </row>
    <row r="420" spans="2:11" s="12" customFormat="1" ht="12.75">
      <c r="B420" s="258">
        <v>43009</v>
      </c>
      <c r="C420" s="259"/>
      <c r="D420" s="216">
        <v>2923</v>
      </c>
      <c r="E420" s="216">
        <v>1169.32</v>
      </c>
      <c r="F420" s="216">
        <v>101</v>
      </c>
      <c r="G420" s="216">
        <v>6.6578</v>
      </c>
      <c r="H420" s="216">
        <v>7</v>
      </c>
      <c r="I420" s="216">
        <v>8.3017</v>
      </c>
      <c r="J420" s="257"/>
      <c r="K420" s="257"/>
    </row>
    <row r="421" spans="2:11" s="12" customFormat="1" ht="12.75">
      <c r="B421" s="258">
        <v>43040</v>
      </c>
      <c r="C421" s="259"/>
      <c r="D421" s="216">
        <v>2921</v>
      </c>
      <c r="E421" s="216">
        <v>1174.5007</v>
      </c>
      <c r="F421" s="216">
        <v>95</v>
      </c>
      <c r="G421" s="216">
        <v>5.428</v>
      </c>
      <c r="H421" s="216">
        <v>4</v>
      </c>
      <c r="I421" s="216">
        <v>1.8378</v>
      </c>
      <c r="J421" s="257"/>
      <c r="K421" s="257"/>
    </row>
    <row r="422" spans="2:11" s="12" customFormat="1" ht="12.75">
      <c r="B422" s="258">
        <v>43070</v>
      </c>
      <c r="C422" s="259"/>
      <c r="D422" s="216">
        <v>2921</v>
      </c>
      <c r="E422" s="216">
        <v>1182.6591</v>
      </c>
      <c r="F422" s="216">
        <v>102</v>
      </c>
      <c r="G422" s="216">
        <v>7.8967</v>
      </c>
      <c r="H422" s="216">
        <v>2</v>
      </c>
      <c r="I422" s="216">
        <v>1.7924</v>
      </c>
      <c r="J422" s="257"/>
      <c r="K422" s="257"/>
    </row>
    <row r="423" spans="2:11" s="12" customFormat="1" ht="12.75">
      <c r="B423" s="258">
        <v>43101</v>
      </c>
      <c r="C423" s="259"/>
      <c r="D423" s="216">
        <v>2919</v>
      </c>
      <c r="E423" s="216">
        <v>1190.9806</v>
      </c>
      <c r="F423" s="216">
        <v>110</v>
      </c>
      <c r="G423" s="216">
        <v>15.0505</v>
      </c>
      <c r="H423" s="216">
        <v>5</v>
      </c>
      <c r="I423" s="216">
        <v>6.8872</v>
      </c>
      <c r="J423" s="257"/>
      <c r="K423" s="257"/>
    </row>
    <row r="424" spans="2:11" s="12" customFormat="1" ht="12.75">
      <c r="B424" s="258">
        <v>43132</v>
      </c>
      <c r="C424" s="259"/>
      <c r="D424" s="216">
        <v>2917</v>
      </c>
      <c r="E424" s="216">
        <v>1196.6764</v>
      </c>
      <c r="F424" s="216">
        <v>98</v>
      </c>
      <c r="G424" s="216">
        <v>5.8851</v>
      </c>
      <c r="H424" s="216">
        <v>4</v>
      </c>
      <c r="I424" s="216">
        <v>0.9127</v>
      </c>
      <c r="J424" s="257"/>
      <c r="K424" s="257"/>
    </row>
    <row r="425" spans="2:11" s="12" customFormat="1" ht="12.75">
      <c r="B425" s="258">
        <v>43160</v>
      </c>
      <c r="C425" s="259"/>
      <c r="D425" s="216">
        <v>2916</v>
      </c>
      <c r="E425" s="216">
        <v>1198.8835</v>
      </c>
      <c r="F425" s="216">
        <v>105</v>
      </c>
      <c r="G425" s="216">
        <v>9.5507</v>
      </c>
      <c r="H425" s="216">
        <v>2</v>
      </c>
      <c r="I425" s="216">
        <v>11.8235</v>
      </c>
      <c r="J425" s="257"/>
      <c r="K425" s="257"/>
    </row>
    <row r="426" spans="2:11" s="12" customFormat="1" ht="12.75">
      <c r="B426" s="258">
        <v>43191</v>
      </c>
      <c r="C426" s="259"/>
      <c r="D426" s="216">
        <v>2913</v>
      </c>
      <c r="E426" s="216">
        <v>1204.7184</v>
      </c>
      <c r="F426" s="216">
        <v>100</v>
      </c>
      <c r="G426" s="216">
        <v>9.2187</v>
      </c>
      <c r="H426" s="216">
        <v>8</v>
      </c>
      <c r="I426" s="216">
        <v>8.907</v>
      </c>
      <c r="J426" s="257"/>
      <c r="K426" s="257"/>
    </row>
    <row r="427" spans="2:11" s="12" customFormat="1" ht="12.75">
      <c r="B427" s="258">
        <v>43221</v>
      </c>
      <c r="C427" s="259"/>
      <c r="D427" s="216">
        <v>2911</v>
      </c>
      <c r="E427" s="216">
        <v>1207.0112</v>
      </c>
      <c r="F427" s="216">
        <v>93</v>
      </c>
      <c r="G427" s="216">
        <v>3.705</v>
      </c>
      <c r="H427" s="216">
        <v>3</v>
      </c>
      <c r="I427" s="216">
        <v>8.4805</v>
      </c>
      <c r="J427" s="257"/>
      <c r="K427" s="257"/>
    </row>
    <row r="428" spans="2:11" s="12" customFormat="1" ht="12.75">
      <c r="B428" s="258">
        <v>43252</v>
      </c>
      <c r="C428" s="259"/>
      <c r="D428" s="216">
        <v>2911</v>
      </c>
      <c r="E428" s="216">
        <v>1196.0245</v>
      </c>
      <c r="F428" s="216">
        <v>100</v>
      </c>
      <c r="G428" s="216">
        <v>8.1786</v>
      </c>
      <c r="H428" s="216">
        <v>6</v>
      </c>
      <c r="I428" s="216">
        <v>24.579</v>
      </c>
      <c r="J428" s="257"/>
      <c r="K428" s="257"/>
    </row>
    <row r="429" spans="2:11" s="12" customFormat="1" ht="12.75">
      <c r="B429" s="258">
        <v>43282</v>
      </c>
      <c r="C429" s="259"/>
      <c r="D429" s="216">
        <v>2909</v>
      </c>
      <c r="E429" s="216">
        <v>1200.0446</v>
      </c>
      <c r="F429" s="216">
        <v>99</v>
      </c>
      <c r="G429" s="216">
        <v>4.9986</v>
      </c>
      <c r="H429" s="216">
        <v>5</v>
      </c>
      <c r="I429" s="216">
        <v>7.6468</v>
      </c>
      <c r="J429" s="257"/>
      <c r="K429" s="257"/>
    </row>
    <row r="430" spans="2:11" s="12" customFormat="1" ht="12.75">
      <c r="B430" s="258">
        <v>43313</v>
      </c>
      <c r="C430" s="259"/>
      <c r="D430" s="216">
        <v>2909</v>
      </c>
      <c r="E430" s="216">
        <v>1203.6544</v>
      </c>
      <c r="F430" s="216">
        <v>95</v>
      </c>
      <c r="G430" s="216">
        <v>4.9899</v>
      </c>
      <c r="H430" s="216">
        <v>1</v>
      </c>
      <c r="I430" s="216">
        <v>4.1176</v>
      </c>
      <c r="J430" s="257"/>
      <c r="K430" s="257"/>
    </row>
    <row r="431" spans="2:11" s="12" customFormat="1" ht="12.75">
      <c r="B431" s="258">
        <v>43344</v>
      </c>
      <c r="C431" s="259"/>
      <c r="D431" s="216">
        <v>2909</v>
      </c>
      <c r="E431" s="216">
        <v>1209.2988</v>
      </c>
      <c r="F431" s="216">
        <v>93</v>
      </c>
      <c r="G431" s="216">
        <v>3.813</v>
      </c>
      <c r="H431" s="216">
        <v>2</v>
      </c>
      <c r="I431" s="216">
        <v>0.8794</v>
      </c>
      <c r="J431" s="257"/>
      <c r="K431" s="257"/>
    </row>
    <row r="432" spans="2:11" s="12" customFormat="1" ht="12.75">
      <c r="B432" s="258">
        <v>43374</v>
      </c>
      <c r="C432" s="259"/>
      <c r="D432" s="216">
        <v>2908</v>
      </c>
      <c r="E432" s="216">
        <v>1213.285</v>
      </c>
      <c r="F432" s="216">
        <v>100</v>
      </c>
      <c r="G432" s="216">
        <v>5.3859</v>
      </c>
      <c r="H432" s="216">
        <v>2</v>
      </c>
      <c r="I432" s="216">
        <v>2.7603</v>
      </c>
      <c r="J432" s="257"/>
      <c r="K432" s="257"/>
    </row>
    <row r="433" spans="2:11" s="12" customFormat="1" ht="12.75">
      <c r="B433" s="258">
        <v>43405</v>
      </c>
      <c r="C433" s="259"/>
      <c r="D433" s="216">
        <v>2907</v>
      </c>
      <c r="E433" s="216">
        <v>1209.0347</v>
      </c>
      <c r="F433" s="216">
        <v>90</v>
      </c>
      <c r="G433" s="216">
        <v>3.6336</v>
      </c>
      <c r="H433" s="216">
        <v>2</v>
      </c>
      <c r="I433" s="216">
        <v>9.9112</v>
      </c>
      <c r="J433" s="257"/>
      <c r="K433" s="257"/>
    </row>
    <row r="434" spans="2:11" s="12" customFormat="1" ht="12.75">
      <c r="B434" s="258">
        <v>43435</v>
      </c>
      <c r="C434" s="259"/>
      <c r="D434" s="216">
        <v>2907</v>
      </c>
      <c r="E434" s="216">
        <v>1216.2916</v>
      </c>
      <c r="F434" s="216">
        <v>95</v>
      </c>
      <c r="G434" s="216">
        <v>3.994</v>
      </c>
      <c r="H434" s="216">
        <v>0</v>
      </c>
      <c r="I434" s="216">
        <v>0</v>
      </c>
      <c r="J434" s="257"/>
      <c r="K434" s="257"/>
    </row>
    <row r="435" spans="2:11" s="12" customFormat="1" ht="12.75">
      <c r="B435" s="258">
        <v>43466</v>
      </c>
      <c r="C435" s="259"/>
      <c r="D435" s="216">
        <v>2906</v>
      </c>
      <c r="E435" s="216">
        <v>1213.473</v>
      </c>
      <c r="F435" s="216">
        <v>92</v>
      </c>
      <c r="G435" s="216">
        <v>6.705</v>
      </c>
      <c r="H435" s="216">
        <v>6</v>
      </c>
      <c r="I435" s="216">
        <v>9.5997</v>
      </c>
      <c r="J435" s="257"/>
      <c r="K435" s="257"/>
    </row>
    <row r="436" spans="2:11" s="12" customFormat="1" ht="12.75">
      <c r="B436" s="258">
        <v>43497</v>
      </c>
      <c r="C436" s="259"/>
      <c r="D436" s="216">
        <v>2048</v>
      </c>
      <c r="E436" s="216">
        <v>1210.6065</v>
      </c>
      <c r="F436" s="216">
        <v>92</v>
      </c>
      <c r="G436" s="216">
        <v>4.128</v>
      </c>
      <c r="H436" s="216">
        <v>13</v>
      </c>
      <c r="I436" s="216">
        <v>7.6444</v>
      </c>
      <c r="J436" s="257"/>
      <c r="K436" s="257"/>
    </row>
    <row r="437" spans="2:11" s="12" customFormat="1" ht="12.75">
      <c r="B437" s="258">
        <v>43525</v>
      </c>
      <c r="C437" s="259"/>
      <c r="D437" s="216">
        <v>2048</v>
      </c>
      <c r="E437" s="216">
        <v>1217.4545</v>
      </c>
      <c r="F437" s="216">
        <v>93</v>
      </c>
      <c r="G437" s="216">
        <v>3.6254</v>
      </c>
      <c r="H437" s="216">
        <v>2</v>
      </c>
      <c r="I437" s="216">
        <v>1.9435</v>
      </c>
      <c r="J437" s="257"/>
      <c r="K437" s="257"/>
    </row>
    <row r="438" spans="2:11" s="12" customFormat="1" ht="12.75">
      <c r="B438" s="258">
        <v>43556</v>
      </c>
      <c r="C438" s="259"/>
      <c r="D438" s="216">
        <v>1818</v>
      </c>
      <c r="E438" s="216">
        <v>1230.6235</v>
      </c>
      <c r="F438" s="216">
        <v>140</v>
      </c>
      <c r="G438" s="216">
        <v>10.2779</v>
      </c>
      <c r="H438" s="216">
        <v>119</v>
      </c>
      <c r="I438" s="216">
        <v>4.1255</v>
      </c>
      <c r="J438" s="257"/>
      <c r="K438" s="257"/>
    </row>
    <row r="439" spans="2:11" s="12" customFormat="1" ht="12.75">
      <c r="B439" s="258">
        <v>43586</v>
      </c>
      <c r="C439" s="259"/>
      <c r="D439" s="216">
        <v>1817</v>
      </c>
      <c r="E439" s="216">
        <v>1202.3281</v>
      </c>
      <c r="F439" s="216">
        <v>97</v>
      </c>
      <c r="G439" s="216">
        <v>8.5585</v>
      </c>
      <c r="H439" s="216">
        <v>6</v>
      </c>
      <c r="I439" s="216">
        <v>46.2316</v>
      </c>
      <c r="J439" s="257"/>
      <c r="K439" s="257"/>
    </row>
    <row r="440" spans="2:11" s="12" customFormat="1" ht="12.75">
      <c r="B440" s="258">
        <v>43617</v>
      </c>
      <c r="C440" s="259"/>
      <c r="D440" s="216">
        <v>1813</v>
      </c>
      <c r="E440" s="216">
        <v>1200.8212</v>
      </c>
      <c r="F440" s="216">
        <v>88</v>
      </c>
      <c r="G440" s="216">
        <v>13.546</v>
      </c>
      <c r="H440" s="216">
        <v>5</v>
      </c>
      <c r="I440" s="216">
        <v>20.0277</v>
      </c>
      <c r="J440" s="257"/>
      <c r="K440" s="257"/>
    </row>
    <row r="441" spans="2:11" s="12" customFormat="1" ht="12.75">
      <c r="B441" s="258">
        <v>43647</v>
      </c>
      <c r="C441" s="259"/>
      <c r="D441" s="216">
        <v>1808</v>
      </c>
      <c r="E441" s="216">
        <v>1200.9619</v>
      </c>
      <c r="F441" s="216">
        <v>91</v>
      </c>
      <c r="G441" s="216">
        <v>3.639</v>
      </c>
      <c r="H441" s="216">
        <v>14</v>
      </c>
      <c r="I441" s="216">
        <v>11.4469</v>
      </c>
      <c r="J441" s="257"/>
      <c r="K441" s="257"/>
    </row>
    <row r="442" spans="2:11" s="12" customFormat="1" ht="12.75">
      <c r="B442" s="258">
        <v>43678</v>
      </c>
      <c r="C442" s="259"/>
      <c r="D442" s="216">
        <v>1802</v>
      </c>
      <c r="E442" s="216">
        <v>1174.3234</v>
      </c>
      <c r="F442" s="216">
        <v>74</v>
      </c>
      <c r="G442" s="216">
        <v>5.1876</v>
      </c>
      <c r="H442" s="216">
        <v>27</v>
      </c>
      <c r="I442" s="216">
        <v>34.7069</v>
      </c>
      <c r="J442" s="257"/>
      <c r="K442" s="257"/>
    </row>
    <row r="443" spans="2:11" s="12" customFormat="1" ht="12.75">
      <c r="B443" s="258">
        <v>43709</v>
      </c>
      <c r="C443" s="259"/>
      <c r="D443" s="216">
        <v>427</v>
      </c>
      <c r="E443" s="216">
        <v>1082.8343</v>
      </c>
      <c r="F443" s="216">
        <v>538</v>
      </c>
      <c r="G443" s="216">
        <v>1.8828</v>
      </c>
      <c r="H443" s="216">
        <v>1143</v>
      </c>
      <c r="I443" s="216">
        <v>95.489</v>
      </c>
      <c r="J443" s="257"/>
      <c r="K443" s="257"/>
    </row>
    <row r="444" spans="2:11" s="12" customFormat="1" ht="12.75">
      <c r="B444" s="258">
        <v>43739</v>
      </c>
      <c r="C444" s="259"/>
      <c r="D444" s="216">
        <v>425</v>
      </c>
      <c r="E444" s="216">
        <v>727.4695</v>
      </c>
      <c r="F444" s="216">
        <v>51</v>
      </c>
      <c r="G444" s="216">
        <v>7.636</v>
      </c>
      <c r="H444" s="216">
        <v>45</v>
      </c>
      <c r="I444" s="216">
        <v>363.6836</v>
      </c>
      <c r="J444" s="257"/>
      <c r="K444" s="257"/>
    </row>
    <row r="445" spans="2:11" s="12" customFormat="1" ht="12.75">
      <c r="B445" s="258">
        <v>43770</v>
      </c>
      <c r="C445" s="259"/>
      <c r="D445" s="216">
        <v>404</v>
      </c>
      <c r="E445" s="216">
        <v>727.8386</v>
      </c>
      <c r="F445" s="216">
        <v>41</v>
      </c>
      <c r="G445" s="216">
        <v>1.599</v>
      </c>
      <c r="H445" s="216">
        <v>3</v>
      </c>
      <c r="I445" s="216">
        <v>9.4117</v>
      </c>
      <c r="J445" s="257"/>
      <c r="K445" s="257"/>
    </row>
    <row r="446" spans="2:11" s="12" customFormat="1" ht="12.75">
      <c r="B446" s="258">
        <v>43800</v>
      </c>
      <c r="C446" s="259"/>
      <c r="D446" s="216">
        <v>400</v>
      </c>
      <c r="E446" s="216">
        <v>739.7317</v>
      </c>
      <c r="F446" s="216">
        <v>54</v>
      </c>
      <c r="G446" s="216">
        <v>13.805</v>
      </c>
      <c r="H446" s="216">
        <v>2</v>
      </c>
      <c r="I446" s="216">
        <v>1.2</v>
      </c>
      <c r="J446" s="257"/>
      <c r="K446" s="257"/>
    </row>
    <row r="447" spans="2:11" s="12" customFormat="1" ht="12.75">
      <c r="B447" s="258">
        <v>43831</v>
      </c>
      <c r="C447" s="259"/>
      <c r="D447" s="216">
        <v>396</v>
      </c>
      <c r="E447" s="216">
        <v>736.6835</v>
      </c>
      <c r="F447" s="216">
        <v>106</v>
      </c>
      <c r="G447" s="216">
        <v>4.0538</v>
      </c>
      <c r="H447" s="216">
        <v>6</v>
      </c>
      <c r="I447" s="216">
        <v>6.3857</v>
      </c>
      <c r="J447" s="257"/>
      <c r="K447" s="257"/>
    </row>
    <row r="448" spans="2:11" s="12" customFormat="1" ht="12.75">
      <c r="B448" s="258">
        <v>43862</v>
      </c>
      <c r="C448" s="259"/>
      <c r="D448" s="216">
        <v>392</v>
      </c>
      <c r="E448" s="216">
        <v>739.0371</v>
      </c>
      <c r="F448" s="216">
        <v>43</v>
      </c>
      <c r="G448" s="216">
        <v>1.52</v>
      </c>
      <c r="H448" s="216">
        <v>0</v>
      </c>
      <c r="I448" s="216">
        <v>0</v>
      </c>
      <c r="J448" s="257"/>
      <c r="K448" s="257"/>
    </row>
    <row r="449" spans="2:11" s="12" customFormat="1" ht="12.75">
      <c r="B449" s="258">
        <v>43891</v>
      </c>
      <c r="C449" s="259"/>
      <c r="D449" s="216">
        <v>393</v>
      </c>
      <c r="E449" s="216">
        <v>745.3801</v>
      </c>
      <c r="F449" s="216">
        <v>57</v>
      </c>
      <c r="G449" s="216">
        <v>2.029</v>
      </c>
      <c r="H449" s="216">
        <v>2</v>
      </c>
      <c r="I449" s="216">
        <v>1.2652</v>
      </c>
      <c r="J449" s="257"/>
      <c r="K449" s="257"/>
    </row>
    <row r="450" spans="2:11" s="12" customFormat="1" ht="12.75">
      <c r="B450" s="258">
        <v>43922</v>
      </c>
      <c r="C450" s="259"/>
      <c r="D450" s="216">
        <v>391</v>
      </c>
      <c r="E450" s="216">
        <v>758.1143</v>
      </c>
      <c r="F450" s="216">
        <v>54</v>
      </c>
      <c r="G450" s="216">
        <v>5.3251</v>
      </c>
      <c r="H450" s="216">
        <v>4</v>
      </c>
      <c r="I450" s="216">
        <v>0.3306</v>
      </c>
      <c r="J450" s="257"/>
      <c r="K450" s="257"/>
    </row>
    <row r="451" spans="2:11" s="12" customFormat="1" ht="12.75">
      <c r="B451" s="258">
        <v>43952</v>
      </c>
      <c r="C451" s="259"/>
      <c r="D451" s="216">
        <v>392</v>
      </c>
      <c r="E451" s="216">
        <v>767.0562</v>
      </c>
      <c r="F451" s="216">
        <v>45</v>
      </c>
      <c r="G451" s="216">
        <v>4.495</v>
      </c>
      <c r="H451" s="216">
        <v>2</v>
      </c>
      <c r="I451" s="216">
        <v>0.9287</v>
      </c>
      <c r="J451" s="257"/>
      <c r="K451" s="257"/>
    </row>
    <row r="452" spans="2:11" s="12" customFormat="1" ht="12.75">
      <c r="B452" s="258">
        <v>43983</v>
      </c>
      <c r="C452" s="259"/>
      <c r="D452" s="216">
        <v>391</v>
      </c>
      <c r="E452" s="216">
        <v>771.9238</v>
      </c>
      <c r="F452" s="216">
        <v>57</v>
      </c>
      <c r="G452" s="216">
        <v>1.95</v>
      </c>
      <c r="H452" s="216">
        <v>0</v>
      </c>
      <c r="I452" s="216">
        <v>0</v>
      </c>
      <c r="J452" s="257"/>
      <c r="K452" s="257"/>
    </row>
    <row r="453" spans="2:11" s="12" customFormat="1" ht="12.75">
      <c r="B453" s="258">
        <v>44013</v>
      </c>
      <c r="C453" s="259"/>
      <c r="D453" s="216">
        <v>390</v>
      </c>
      <c r="E453" s="216">
        <v>787.5066</v>
      </c>
      <c r="F453" s="216">
        <v>54</v>
      </c>
      <c r="G453" s="216">
        <v>7.275</v>
      </c>
      <c r="H453" s="216">
        <v>0</v>
      </c>
      <c r="I453" s="216">
        <v>0</v>
      </c>
      <c r="J453" s="257"/>
      <c r="K453" s="257"/>
    </row>
    <row r="454" spans="2:11" s="12" customFormat="1" ht="12.75">
      <c r="B454" s="258">
        <v>44044</v>
      </c>
      <c r="C454" s="259"/>
      <c r="D454" s="216">
        <v>390</v>
      </c>
      <c r="E454" s="216">
        <v>793.6376</v>
      </c>
      <c r="F454" s="216">
        <v>53</v>
      </c>
      <c r="G454" s="216">
        <v>4.41</v>
      </c>
      <c r="H454" s="216">
        <v>0</v>
      </c>
      <c r="I454" s="216">
        <v>0</v>
      </c>
      <c r="J454" s="257"/>
      <c r="K454" s="257"/>
    </row>
    <row r="455" spans="2:11" s="12" customFormat="1" ht="12.75">
      <c r="B455" s="258">
        <v>44075</v>
      </c>
      <c r="C455" s="259"/>
      <c r="D455" s="216">
        <v>390</v>
      </c>
      <c r="E455" s="216">
        <v>802.6096</v>
      </c>
      <c r="F455" s="216">
        <v>57</v>
      </c>
      <c r="G455" s="216">
        <v>8.8579</v>
      </c>
      <c r="H455" s="216">
        <v>4</v>
      </c>
      <c r="I455" s="216">
        <v>1.8999</v>
      </c>
      <c r="J455" s="257"/>
      <c r="K455" s="257"/>
    </row>
    <row r="456" spans="2:11" s="12" customFormat="1" ht="12.75">
      <c r="B456" s="258">
        <v>44105</v>
      </c>
      <c r="C456" s="259"/>
      <c r="D456" s="216">
        <v>390</v>
      </c>
      <c r="E456" s="216">
        <v>801.2484</v>
      </c>
      <c r="F456" s="216">
        <v>58</v>
      </c>
      <c r="G456" s="216">
        <v>6.6365</v>
      </c>
      <c r="H456" s="216">
        <v>9</v>
      </c>
      <c r="I456" s="216">
        <v>8.8402</v>
      </c>
      <c r="J456" s="257"/>
      <c r="K456" s="257"/>
    </row>
    <row r="457" spans="2:11" s="12" customFormat="1" ht="12.75">
      <c r="B457" s="258">
        <v>44136</v>
      </c>
      <c r="C457" s="259"/>
      <c r="D457" s="216">
        <v>389</v>
      </c>
      <c r="E457" s="216">
        <v>833.0649</v>
      </c>
      <c r="F457" s="216">
        <v>58</v>
      </c>
      <c r="G457" s="216">
        <v>42.9006</v>
      </c>
      <c r="H457" s="216">
        <v>3</v>
      </c>
      <c r="I457" s="216">
        <v>11.9806</v>
      </c>
      <c r="J457" s="257"/>
      <c r="K457" s="257"/>
    </row>
    <row r="458" spans="2:11" s="12" customFormat="1" ht="12.75">
      <c r="B458" s="258">
        <v>44166</v>
      </c>
      <c r="C458" s="259"/>
      <c r="D458" s="216">
        <v>386</v>
      </c>
      <c r="E458" s="216">
        <v>874.5002</v>
      </c>
      <c r="F458" s="216">
        <v>58</v>
      </c>
      <c r="G458" s="216">
        <v>39.5018</v>
      </c>
      <c r="H458" s="216">
        <v>1</v>
      </c>
      <c r="I458" s="216">
        <v>0.239</v>
      </c>
      <c r="J458" s="257"/>
      <c r="K458" s="257"/>
    </row>
    <row r="459" spans="2:11" s="12" customFormat="1" ht="12.75">
      <c r="B459" s="219"/>
      <c r="C459" s="220"/>
      <c r="D459" s="333"/>
      <c r="E459" s="333"/>
      <c r="F459" s="222"/>
      <c r="G459" s="220"/>
      <c r="H459" s="220"/>
      <c r="I459" s="220"/>
      <c r="J459" s="257"/>
      <c r="K459" s="257"/>
    </row>
    <row r="460" spans="2:11" s="12" customFormat="1" ht="12.75">
      <c r="B460" s="219"/>
      <c r="C460" s="265"/>
      <c r="D460" s="220"/>
      <c r="E460" s="220"/>
      <c r="F460" s="220"/>
      <c r="G460" s="220"/>
      <c r="H460" s="220"/>
      <c r="I460" s="220"/>
      <c r="J460" s="257"/>
      <c r="K460" s="257"/>
    </row>
    <row r="461" spans="2:11" s="182" customFormat="1" ht="12.75">
      <c r="B461" s="267"/>
      <c r="C461" s="268"/>
      <c r="D461" s="269"/>
      <c r="E461" s="269"/>
      <c r="F461" s="269"/>
      <c r="G461" s="269"/>
      <c r="H461" s="269"/>
      <c r="I461" s="269"/>
      <c r="J461" s="250"/>
      <c r="K461" s="250"/>
    </row>
    <row r="462" spans="2:11" s="255" customFormat="1" ht="27" customHeight="1">
      <c r="B462" s="251" t="s">
        <v>141</v>
      </c>
      <c r="C462" s="251"/>
      <c r="D462" s="252" t="s">
        <v>25</v>
      </c>
      <c r="E462" s="252" t="s">
        <v>0</v>
      </c>
      <c r="F462" s="252" t="s">
        <v>1</v>
      </c>
      <c r="G462" s="252" t="s">
        <v>2</v>
      </c>
      <c r="H462" s="252" t="s">
        <v>3</v>
      </c>
      <c r="I462" s="272" t="s">
        <v>4</v>
      </c>
      <c r="J462" s="253"/>
      <c r="K462" s="253"/>
    </row>
    <row r="463" spans="2:11" s="12" customFormat="1" ht="12.75" hidden="1">
      <c r="B463" s="213">
        <v>37469</v>
      </c>
      <c r="C463" s="265"/>
      <c r="D463" s="220">
        <v>11</v>
      </c>
      <c r="E463" s="220">
        <v>11.383725000000002</v>
      </c>
      <c r="F463" s="220">
        <v>6</v>
      </c>
      <c r="G463" s="220">
        <v>1.133825</v>
      </c>
      <c r="H463" s="220">
        <v>0</v>
      </c>
      <c r="I463" s="220">
        <v>0</v>
      </c>
      <c r="J463" s="257"/>
      <c r="K463" s="257"/>
    </row>
    <row r="464" spans="2:11" s="12" customFormat="1" ht="12.75" hidden="1">
      <c r="B464" s="213">
        <v>37500</v>
      </c>
      <c r="C464" s="256"/>
      <c r="D464" s="216">
        <v>23</v>
      </c>
      <c r="E464" s="216">
        <v>24.346505</v>
      </c>
      <c r="F464" s="216">
        <v>19</v>
      </c>
      <c r="G464" s="216">
        <v>14.762680000000001</v>
      </c>
      <c r="H464" s="216">
        <v>0</v>
      </c>
      <c r="I464" s="216">
        <v>0</v>
      </c>
      <c r="J464" s="257"/>
      <c r="K464" s="257"/>
    </row>
    <row r="465" spans="2:11" s="12" customFormat="1" ht="12.75" hidden="1">
      <c r="B465" s="213">
        <v>37530</v>
      </c>
      <c r="C465" s="256"/>
      <c r="D465" s="216">
        <v>37</v>
      </c>
      <c r="E465" s="216">
        <v>48.084764</v>
      </c>
      <c r="F465" s="216">
        <v>31</v>
      </c>
      <c r="G465" s="216">
        <v>34.209968</v>
      </c>
      <c r="H465" s="216">
        <v>0</v>
      </c>
      <c r="I465" s="216">
        <v>0</v>
      </c>
      <c r="J465" s="257"/>
      <c r="K465" s="257"/>
    </row>
    <row r="466" spans="2:11" s="12" customFormat="1" ht="12.75" hidden="1">
      <c r="B466" s="213">
        <v>37561</v>
      </c>
      <c r="C466" s="256"/>
      <c r="D466" s="216">
        <v>45</v>
      </c>
      <c r="E466" s="216">
        <v>59.204041</v>
      </c>
      <c r="F466" s="216">
        <v>18</v>
      </c>
      <c r="G466" s="216">
        <v>8.281839</v>
      </c>
      <c r="H466" s="216">
        <v>0</v>
      </c>
      <c r="I466" s="216">
        <v>0</v>
      </c>
      <c r="J466" s="257"/>
      <c r="K466" s="257"/>
    </row>
    <row r="467" spans="2:11" s="12" customFormat="1" ht="12.75" hidden="1">
      <c r="B467" s="213">
        <v>37591</v>
      </c>
      <c r="C467" s="256"/>
      <c r="D467" s="216">
        <v>54</v>
      </c>
      <c r="E467" s="216">
        <v>90.741486</v>
      </c>
      <c r="F467" s="216">
        <v>37</v>
      </c>
      <c r="G467" s="216">
        <v>29.771365000000003</v>
      </c>
      <c r="H467" s="216">
        <v>0</v>
      </c>
      <c r="I467" s="216">
        <v>0</v>
      </c>
      <c r="J467" s="257"/>
      <c r="K467" s="257"/>
    </row>
    <row r="468" spans="2:11" s="12" customFormat="1" ht="12.75" hidden="1">
      <c r="B468" s="213">
        <v>37622</v>
      </c>
      <c r="C468" s="256"/>
      <c r="D468" s="216">
        <v>57</v>
      </c>
      <c r="E468" s="216">
        <v>121.26776900000002</v>
      </c>
      <c r="F468" s="216">
        <v>41</v>
      </c>
      <c r="G468" s="216">
        <v>10.498393000000002</v>
      </c>
      <c r="H468" s="216">
        <v>4</v>
      </c>
      <c r="I468" s="216">
        <v>3.142019</v>
      </c>
      <c r="J468" s="257"/>
      <c r="K468" s="257"/>
    </row>
    <row r="469" spans="2:11" s="12" customFormat="1" ht="12.75" hidden="1">
      <c r="B469" s="213">
        <v>37653</v>
      </c>
      <c r="C469" s="256"/>
      <c r="D469" s="216">
        <v>57</v>
      </c>
      <c r="E469" s="216">
        <v>127.224778</v>
      </c>
      <c r="F469" s="216">
        <v>38</v>
      </c>
      <c r="G469" s="216">
        <v>6.66726</v>
      </c>
      <c r="H469" s="216">
        <v>3</v>
      </c>
      <c r="I469" s="216">
        <v>0.802095</v>
      </c>
      <c r="J469" s="257"/>
      <c r="K469" s="257"/>
    </row>
    <row r="470" spans="2:11" s="12" customFormat="1" ht="12.75" hidden="1">
      <c r="B470" s="213">
        <v>37681</v>
      </c>
      <c r="C470" s="256"/>
      <c r="D470" s="216">
        <v>63</v>
      </c>
      <c r="E470" s="216">
        <v>138.05384600000002</v>
      </c>
      <c r="F470" s="216">
        <v>42</v>
      </c>
      <c r="G470" s="216">
        <v>10.815322</v>
      </c>
      <c r="H470" s="216">
        <v>1</v>
      </c>
      <c r="I470" s="216">
        <v>0.2</v>
      </c>
      <c r="J470" s="257"/>
      <c r="K470" s="257"/>
    </row>
    <row r="471" spans="2:11" s="12" customFormat="1" ht="12.75" hidden="1">
      <c r="B471" s="213">
        <v>37712</v>
      </c>
      <c r="C471" s="256"/>
      <c r="D471" s="216">
        <v>71</v>
      </c>
      <c r="E471" s="216">
        <v>147.314552</v>
      </c>
      <c r="F471" s="216">
        <v>45</v>
      </c>
      <c r="G471" s="216">
        <v>11.179052000000002</v>
      </c>
      <c r="H471" s="216">
        <v>3</v>
      </c>
      <c r="I471" s="216">
        <v>0.521742</v>
      </c>
      <c r="J471" s="257"/>
      <c r="K471" s="257"/>
    </row>
    <row r="472" spans="2:11" s="12" customFormat="1" ht="12.75" hidden="1">
      <c r="B472" s="213">
        <v>37742</v>
      </c>
      <c r="C472" s="256"/>
      <c r="D472" s="216">
        <v>74</v>
      </c>
      <c r="E472" s="216">
        <v>155.457966</v>
      </c>
      <c r="F472" s="216">
        <v>47</v>
      </c>
      <c r="G472" s="216">
        <v>11.769306</v>
      </c>
      <c r="H472" s="216">
        <v>1</v>
      </c>
      <c r="I472" s="216">
        <v>0.1</v>
      </c>
      <c r="J472" s="257"/>
      <c r="K472" s="257"/>
    </row>
    <row r="473" spans="2:11" s="12" customFormat="1" ht="12.75" hidden="1">
      <c r="B473" s="213">
        <v>37773</v>
      </c>
      <c r="C473" s="256"/>
      <c r="D473" s="216">
        <v>76</v>
      </c>
      <c r="E473" s="216">
        <v>167.23131800000002</v>
      </c>
      <c r="F473" s="216">
        <v>52</v>
      </c>
      <c r="G473" s="216">
        <v>12.790473000000002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37803</v>
      </c>
      <c r="C474" s="256"/>
      <c r="D474" s="216">
        <v>76</v>
      </c>
      <c r="E474" s="216">
        <v>178.76825700000003</v>
      </c>
      <c r="F474" s="216">
        <v>51</v>
      </c>
      <c r="G474" s="216">
        <v>13.384034000000002</v>
      </c>
      <c r="H474" s="216">
        <v>0</v>
      </c>
      <c r="I474" s="216">
        <v>0</v>
      </c>
      <c r="J474" s="257"/>
      <c r="K474" s="257"/>
    </row>
    <row r="475" spans="2:11" s="12" customFormat="1" ht="12.75" hidden="1">
      <c r="B475" s="213">
        <v>37834</v>
      </c>
      <c r="C475" s="256"/>
      <c r="D475" s="216">
        <v>76</v>
      </c>
      <c r="E475" s="216">
        <v>189.20916400000004</v>
      </c>
      <c r="F475" s="216">
        <v>46</v>
      </c>
      <c r="G475" s="216">
        <v>10.227119</v>
      </c>
      <c r="H475" s="216">
        <v>1</v>
      </c>
      <c r="I475" s="216">
        <v>0.002913</v>
      </c>
      <c r="J475" s="257"/>
      <c r="K475" s="257"/>
    </row>
    <row r="476" spans="2:11" s="12" customFormat="1" ht="12.75" hidden="1">
      <c r="B476" s="213">
        <v>37865</v>
      </c>
      <c r="C476" s="256"/>
      <c r="D476" s="216">
        <v>77</v>
      </c>
      <c r="E476" s="216">
        <v>202.365928</v>
      </c>
      <c r="F476" s="216">
        <v>57</v>
      </c>
      <c r="G476" s="216">
        <v>10.248821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37895</v>
      </c>
      <c r="C477" s="256"/>
      <c r="D477" s="216">
        <v>76</v>
      </c>
      <c r="E477" s="216">
        <v>209.06618700000004</v>
      </c>
      <c r="F477" s="216">
        <v>54</v>
      </c>
      <c r="G477" s="216">
        <v>6.100591</v>
      </c>
      <c r="H477" s="216">
        <v>1</v>
      </c>
      <c r="I477" s="216">
        <v>0.1</v>
      </c>
      <c r="J477" s="257"/>
      <c r="K477" s="257"/>
    </row>
    <row r="478" spans="2:11" s="12" customFormat="1" ht="12.75" hidden="1">
      <c r="B478" s="213">
        <v>37926</v>
      </c>
      <c r="C478" s="256"/>
      <c r="D478" s="216">
        <v>75</v>
      </c>
      <c r="E478" s="216">
        <v>215.736416</v>
      </c>
      <c r="F478" s="216">
        <v>50</v>
      </c>
      <c r="G478" s="216">
        <v>9.572705</v>
      </c>
      <c r="H478" s="216">
        <v>1</v>
      </c>
      <c r="I478" s="216">
        <v>0.01992</v>
      </c>
      <c r="J478" s="257"/>
      <c r="K478" s="257"/>
    </row>
    <row r="479" spans="2:11" s="12" customFormat="1" ht="12.75" hidden="1">
      <c r="B479" s="213">
        <v>37956</v>
      </c>
      <c r="C479" s="256"/>
      <c r="D479" s="216">
        <v>76</v>
      </c>
      <c r="E479" s="216">
        <v>230.80028400000003</v>
      </c>
      <c r="F479" s="216">
        <v>54</v>
      </c>
      <c r="G479" s="216">
        <v>13.450518000000002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37987</v>
      </c>
      <c r="C480" s="256"/>
      <c r="D480" s="216">
        <v>75</v>
      </c>
      <c r="E480" s="216">
        <v>236.09331800000004</v>
      </c>
      <c r="F480" s="216">
        <v>48</v>
      </c>
      <c r="G480" s="216">
        <v>8.481119</v>
      </c>
      <c r="H480" s="216">
        <v>0</v>
      </c>
      <c r="I480" s="216">
        <v>0</v>
      </c>
      <c r="J480" s="257"/>
      <c r="K480" s="257"/>
    </row>
    <row r="481" spans="2:11" s="12" customFormat="1" ht="12.75" hidden="1">
      <c r="B481" s="213">
        <v>38018</v>
      </c>
      <c r="C481" s="256"/>
      <c r="D481" s="216">
        <v>75</v>
      </c>
      <c r="E481" s="216">
        <v>213.804192</v>
      </c>
      <c r="F481" s="216">
        <v>39</v>
      </c>
      <c r="G481" s="216">
        <v>7.809160000000001</v>
      </c>
      <c r="H481" s="216">
        <v>4</v>
      </c>
      <c r="I481" s="216">
        <v>1.156746</v>
      </c>
      <c r="J481" s="257"/>
      <c r="K481" s="257"/>
    </row>
    <row r="482" spans="2:11" s="12" customFormat="1" ht="12.75" hidden="1">
      <c r="B482" s="213">
        <v>38047</v>
      </c>
      <c r="C482" s="256"/>
      <c r="D482" s="216">
        <v>75</v>
      </c>
      <c r="E482" s="216">
        <v>215.100908</v>
      </c>
      <c r="F482" s="216">
        <v>32</v>
      </c>
      <c r="G482" s="216">
        <v>6.17509</v>
      </c>
      <c r="H482" s="216">
        <v>1</v>
      </c>
      <c r="I482" s="216">
        <v>0.067585</v>
      </c>
      <c r="J482" s="257"/>
      <c r="K482" s="257"/>
    </row>
    <row r="483" spans="2:11" s="12" customFormat="1" ht="12.75" hidden="1">
      <c r="B483" s="213">
        <v>38078</v>
      </c>
      <c r="C483" s="256"/>
      <c r="D483" s="216">
        <v>71</v>
      </c>
      <c r="E483" s="216">
        <v>139.636901</v>
      </c>
      <c r="F483" s="216">
        <v>22</v>
      </c>
      <c r="G483" s="216">
        <v>4.584342</v>
      </c>
      <c r="H483" s="216">
        <v>2</v>
      </c>
      <c r="I483" s="216">
        <v>24.100547</v>
      </c>
      <c r="J483" s="257"/>
      <c r="K483" s="257"/>
    </row>
    <row r="484" spans="2:11" s="12" customFormat="1" ht="12.75" hidden="1">
      <c r="B484" s="213">
        <v>38108</v>
      </c>
      <c r="C484" s="256"/>
      <c r="D484" s="216">
        <v>71</v>
      </c>
      <c r="E484" s="216">
        <v>135.979775</v>
      </c>
      <c r="F484" s="216">
        <v>22</v>
      </c>
      <c r="G484" s="216">
        <v>4.798413</v>
      </c>
      <c r="H484" s="216">
        <v>11</v>
      </c>
      <c r="I484" s="216">
        <v>15.974487</v>
      </c>
      <c r="J484" s="257"/>
      <c r="K484" s="257"/>
    </row>
    <row r="485" spans="2:11" s="12" customFormat="1" ht="12.75" hidden="1">
      <c r="B485" s="213">
        <v>38139</v>
      </c>
      <c r="C485" s="256"/>
      <c r="D485" s="216">
        <v>71</v>
      </c>
      <c r="E485" s="216">
        <v>128.009451</v>
      </c>
      <c r="F485" s="216">
        <v>19</v>
      </c>
      <c r="G485" s="216">
        <v>4.073717</v>
      </c>
      <c r="H485" s="216">
        <v>5</v>
      </c>
      <c r="I485" s="216">
        <v>13.060895</v>
      </c>
      <c r="J485" s="257"/>
      <c r="K485" s="257"/>
    </row>
    <row r="486" spans="2:11" s="12" customFormat="1" ht="12.75" hidden="1">
      <c r="B486" s="213">
        <v>38169</v>
      </c>
      <c r="C486" s="256"/>
      <c r="D486" s="216">
        <v>71</v>
      </c>
      <c r="E486" s="216">
        <v>128</v>
      </c>
      <c r="F486" s="216">
        <v>21</v>
      </c>
      <c r="G486" s="216">
        <v>4</v>
      </c>
      <c r="H486" s="216">
        <v>5</v>
      </c>
      <c r="I486" s="216">
        <v>3</v>
      </c>
      <c r="J486" s="257"/>
      <c r="K486" s="257"/>
    </row>
    <row r="487" spans="2:11" s="12" customFormat="1" ht="12.75" hidden="1">
      <c r="B487" s="213">
        <v>38200</v>
      </c>
      <c r="C487" s="256"/>
      <c r="D487" s="216">
        <v>70</v>
      </c>
      <c r="E487" s="216">
        <f>133005013/1000000</f>
        <v>133.005013</v>
      </c>
      <c r="F487" s="216">
        <v>17</v>
      </c>
      <c r="G487" s="216">
        <v>4</v>
      </c>
      <c r="H487" s="216">
        <v>0</v>
      </c>
      <c r="I487" s="216">
        <v>0</v>
      </c>
      <c r="J487" s="257"/>
      <c r="K487" s="257"/>
    </row>
    <row r="488" spans="2:11" s="12" customFormat="1" ht="12.75" hidden="1">
      <c r="B488" s="213">
        <v>38231</v>
      </c>
      <c r="C488" s="256"/>
      <c r="D488" s="216">
        <v>69</v>
      </c>
      <c r="E488" s="216">
        <f>124344146/1000000</f>
        <v>124.344146</v>
      </c>
      <c r="F488" s="216">
        <v>15</v>
      </c>
      <c r="G488" s="216">
        <v>3</v>
      </c>
      <c r="H488" s="216">
        <v>4</v>
      </c>
      <c r="I488" s="216">
        <v>12</v>
      </c>
      <c r="J488" s="257"/>
      <c r="K488" s="257"/>
    </row>
    <row r="489" spans="2:11" s="12" customFormat="1" ht="12.75" hidden="1">
      <c r="B489" s="213">
        <v>38261</v>
      </c>
      <c r="C489" s="256"/>
      <c r="D489" s="216">
        <v>68</v>
      </c>
      <c r="E489" s="216">
        <v>122.381485</v>
      </c>
      <c r="F489" s="216">
        <v>11</v>
      </c>
      <c r="G489" s="216">
        <v>2.465467</v>
      </c>
      <c r="H489" s="216">
        <v>1</v>
      </c>
      <c r="I489" s="216">
        <v>0.044712</v>
      </c>
      <c r="J489" s="257"/>
      <c r="K489" s="257"/>
    </row>
    <row r="490" spans="2:11" s="12" customFormat="1" ht="12.75" hidden="1">
      <c r="B490" s="213">
        <v>38292</v>
      </c>
      <c r="C490" s="256"/>
      <c r="D490" s="216">
        <v>67</v>
      </c>
      <c r="E490" s="216">
        <v>127.851651</v>
      </c>
      <c r="F490" s="216">
        <v>18</v>
      </c>
      <c r="G490" s="216">
        <v>11.687526</v>
      </c>
      <c r="H490" s="216">
        <v>2</v>
      </c>
      <c r="I490" s="216">
        <v>6.653353</v>
      </c>
      <c r="J490" s="257"/>
      <c r="K490" s="257"/>
    </row>
    <row r="491" spans="2:11" s="12" customFormat="1" ht="12.75" hidden="1">
      <c r="B491" s="213">
        <v>38322</v>
      </c>
      <c r="C491" s="256"/>
      <c r="D491" s="216">
        <v>64</v>
      </c>
      <c r="E491" s="216">
        <v>131.210469</v>
      </c>
      <c r="F491" s="216">
        <v>15</v>
      </c>
      <c r="G491" s="216">
        <v>3.726932</v>
      </c>
      <c r="H491" s="216">
        <v>5</v>
      </c>
      <c r="I491" s="216">
        <v>1.260078</v>
      </c>
      <c r="J491" s="257"/>
      <c r="K491" s="257"/>
    </row>
    <row r="492" spans="2:11" s="12" customFormat="1" ht="12.75" hidden="1">
      <c r="B492" s="213">
        <v>38353</v>
      </c>
      <c r="C492" s="256"/>
      <c r="D492" s="216">
        <v>56</v>
      </c>
      <c r="E492" s="216">
        <v>138.18602</v>
      </c>
      <c r="F492" s="216">
        <v>18</v>
      </c>
      <c r="G492" s="216">
        <v>6.048462</v>
      </c>
      <c r="H492" s="216">
        <v>1</v>
      </c>
      <c r="I492" s="216">
        <v>0.0233</v>
      </c>
      <c r="J492" s="257"/>
      <c r="K492" s="257"/>
    </row>
    <row r="493" spans="2:11" s="12" customFormat="1" ht="12.75" hidden="1">
      <c r="B493" s="213">
        <v>38384</v>
      </c>
      <c r="C493" s="256"/>
      <c r="D493" s="216">
        <v>56</v>
      </c>
      <c r="E493" s="216">
        <v>111.693739</v>
      </c>
      <c r="F493" s="216">
        <v>12</v>
      </c>
      <c r="G493" s="216">
        <v>3.065964</v>
      </c>
      <c r="H493" s="216">
        <v>5</v>
      </c>
      <c r="I493" s="216">
        <v>18.983802</v>
      </c>
      <c r="J493" s="257"/>
      <c r="K493" s="257"/>
    </row>
    <row r="494" spans="2:11" s="12" customFormat="1" ht="12.75" hidden="1">
      <c r="B494" s="213">
        <v>38412</v>
      </c>
      <c r="C494" s="256"/>
      <c r="D494" s="216">
        <v>55</v>
      </c>
      <c r="E494" s="216">
        <v>113.559553</v>
      </c>
      <c r="F494" s="216">
        <v>13</v>
      </c>
      <c r="G494" s="216">
        <v>1.889447</v>
      </c>
      <c r="H494" s="216">
        <v>0</v>
      </c>
      <c r="I494" s="216">
        <v>0</v>
      </c>
      <c r="J494" s="257"/>
      <c r="K494" s="257"/>
    </row>
    <row r="495" spans="2:11" s="12" customFormat="1" ht="12.75" hidden="1">
      <c r="B495" s="213">
        <v>38443</v>
      </c>
      <c r="C495" s="256"/>
      <c r="D495" s="216">
        <v>58</v>
      </c>
      <c r="E495" s="216">
        <v>111.831206</v>
      </c>
      <c r="F495" s="216">
        <v>14</v>
      </c>
      <c r="G495" s="216">
        <v>3.217934</v>
      </c>
      <c r="H495" s="216">
        <v>2</v>
      </c>
      <c r="I495" s="216">
        <v>4.307294</v>
      </c>
      <c r="J495" s="257"/>
      <c r="K495" s="257"/>
    </row>
    <row r="496" spans="2:11" s="12" customFormat="1" ht="12.75" hidden="1">
      <c r="B496" s="213">
        <v>38473</v>
      </c>
      <c r="C496" s="256"/>
      <c r="D496" s="216">
        <v>57</v>
      </c>
      <c r="E496" s="216">
        <v>113.371018</v>
      </c>
      <c r="F496" s="216">
        <v>10</v>
      </c>
      <c r="G496" s="216">
        <v>1.491419</v>
      </c>
      <c r="H496" s="216">
        <v>0</v>
      </c>
      <c r="I496" s="216">
        <v>0</v>
      </c>
      <c r="J496" s="257"/>
      <c r="K496" s="257"/>
    </row>
    <row r="497" spans="2:11" s="12" customFormat="1" ht="12.75" hidden="1">
      <c r="B497" s="213">
        <v>38504</v>
      </c>
      <c r="C497" s="256"/>
      <c r="D497" s="216">
        <v>59</v>
      </c>
      <c r="E497" s="216">
        <v>114.195588</v>
      </c>
      <c r="F497" s="216">
        <v>13</v>
      </c>
      <c r="G497" s="216">
        <v>3.229053</v>
      </c>
      <c r="H497" s="216">
        <v>2</v>
      </c>
      <c r="I497" s="216">
        <v>2.548054</v>
      </c>
      <c r="J497" s="257"/>
      <c r="K497" s="257"/>
    </row>
    <row r="498" spans="2:11" s="12" customFormat="1" ht="12.75" hidden="1">
      <c r="B498" s="213">
        <v>38534</v>
      </c>
      <c r="C498" s="256"/>
      <c r="D498" s="216">
        <v>56</v>
      </c>
      <c r="E498" s="216">
        <v>115.823953</v>
      </c>
      <c r="F498" s="216">
        <v>10</v>
      </c>
      <c r="G498" s="216">
        <v>1.511818</v>
      </c>
      <c r="H498" s="216">
        <v>1</v>
      </c>
      <c r="I498" s="216">
        <v>0.03444</v>
      </c>
      <c r="J498" s="257"/>
      <c r="K498" s="257"/>
    </row>
    <row r="499" spans="2:11" s="12" customFormat="1" ht="12.75" hidden="1">
      <c r="B499" s="213">
        <v>38565</v>
      </c>
      <c r="C499" s="256"/>
      <c r="D499" s="216">
        <v>53</v>
      </c>
      <c r="E499" s="216">
        <v>117.580376</v>
      </c>
      <c r="F499" s="216">
        <v>7</v>
      </c>
      <c r="G499" s="216">
        <v>1.283531</v>
      </c>
      <c r="H499" s="216">
        <v>0</v>
      </c>
      <c r="I499" s="216">
        <v>0</v>
      </c>
      <c r="J499" s="257"/>
      <c r="K499" s="257"/>
    </row>
    <row r="500" spans="2:11" s="12" customFormat="1" ht="12.75" hidden="1">
      <c r="B500" s="213">
        <v>38596</v>
      </c>
      <c r="C500" s="256"/>
      <c r="D500" s="216">
        <v>55</v>
      </c>
      <c r="E500" s="216">
        <v>119.022173</v>
      </c>
      <c r="F500" s="216">
        <v>7</v>
      </c>
      <c r="G500" s="216">
        <v>1.288895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38626</v>
      </c>
      <c r="C501" s="256"/>
      <c r="D501" s="216">
        <v>57</v>
      </c>
      <c r="E501" s="216">
        <v>122.788852</v>
      </c>
      <c r="F501" s="216">
        <v>7</v>
      </c>
      <c r="G501" s="216">
        <v>0.506722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38657</v>
      </c>
      <c r="C502" s="256"/>
      <c r="D502" s="216">
        <v>58</v>
      </c>
      <c r="E502" s="216">
        <v>124.994289</v>
      </c>
      <c r="F502" s="216">
        <v>8</v>
      </c>
      <c r="G502" s="216">
        <v>1.800745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38687</v>
      </c>
      <c r="C503" s="256"/>
      <c r="D503" s="216">
        <v>57</v>
      </c>
      <c r="E503" s="216">
        <v>131.465328</v>
      </c>
      <c r="F503" s="216">
        <v>7</v>
      </c>
      <c r="G503" s="216">
        <v>5.722099</v>
      </c>
      <c r="H503" s="216">
        <v>0</v>
      </c>
      <c r="I503" s="216">
        <v>0</v>
      </c>
      <c r="J503" s="257"/>
      <c r="K503" s="257"/>
    </row>
    <row r="504" spans="2:11" s="12" customFormat="1" ht="12.75" hidden="1">
      <c r="B504" s="213">
        <v>38718</v>
      </c>
      <c r="C504" s="256"/>
      <c r="D504" s="216">
        <v>59</v>
      </c>
      <c r="E504" s="216">
        <v>132.434773</v>
      </c>
      <c r="F504" s="216">
        <v>8</v>
      </c>
      <c r="G504" s="216">
        <v>1.207076</v>
      </c>
      <c r="H504" s="216">
        <v>2</v>
      </c>
      <c r="I504" s="216">
        <v>32.177368</v>
      </c>
      <c r="J504" s="257"/>
      <c r="K504" s="257"/>
    </row>
    <row r="505" spans="2:11" s="12" customFormat="1" ht="12.75" hidden="1">
      <c r="B505" s="213">
        <v>38749</v>
      </c>
      <c r="C505" s="256"/>
      <c r="D505" s="216">
        <v>57</v>
      </c>
      <c r="E505" s="216">
        <v>99.390952</v>
      </c>
      <c r="F505" s="216">
        <v>11</v>
      </c>
      <c r="G505" s="216">
        <v>1.362899</v>
      </c>
      <c r="H505" s="216">
        <v>1</v>
      </c>
      <c r="I505" s="216">
        <v>0.45643</v>
      </c>
      <c r="J505" s="257"/>
      <c r="K505" s="257"/>
    </row>
    <row r="506" spans="2:11" s="12" customFormat="1" ht="12.75" hidden="1">
      <c r="B506" s="213">
        <v>38777</v>
      </c>
      <c r="C506" s="256"/>
      <c r="D506" s="216">
        <v>56</v>
      </c>
      <c r="E506" s="216">
        <v>100.598006</v>
      </c>
      <c r="F506" s="216">
        <v>6</v>
      </c>
      <c r="G506" s="216">
        <v>1.204053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38808</v>
      </c>
      <c r="C507" s="256"/>
      <c r="D507" s="216">
        <v>56</v>
      </c>
      <c r="E507" s="216">
        <v>90.572647</v>
      </c>
      <c r="F507" s="216">
        <v>6</v>
      </c>
      <c r="G507" s="216">
        <v>1.203627</v>
      </c>
      <c r="H507" s="216">
        <v>0</v>
      </c>
      <c r="I507" s="216">
        <v>0</v>
      </c>
      <c r="J507" s="257"/>
      <c r="K507" s="257"/>
    </row>
    <row r="508" spans="2:11" s="12" customFormat="1" ht="12.75" hidden="1">
      <c r="B508" s="213">
        <v>38838</v>
      </c>
      <c r="C508" s="256"/>
      <c r="D508" s="216">
        <v>56</v>
      </c>
      <c r="E508" s="216">
        <v>91.587768</v>
      </c>
      <c r="F508" s="216">
        <v>7</v>
      </c>
      <c r="G508" s="216">
        <v>1.307735</v>
      </c>
      <c r="H508" s="216">
        <v>1</v>
      </c>
      <c r="I508" s="216">
        <v>0.364999</v>
      </c>
      <c r="J508" s="257"/>
      <c r="K508" s="257"/>
    </row>
    <row r="509" spans="2:11" s="12" customFormat="1" ht="12.75" hidden="1">
      <c r="B509" s="213">
        <v>38869</v>
      </c>
      <c r="C509" s="256"/>
      <c r="D509" s="216">
        <v>56</v>
      </c>
      <c r="E509" s="216">
        <v>93.344584</v>
      </c>
      <c r="F509" s="216">
        <v>7</v>
      </c>
      <c r="G509" s="216">
        <v>1.363817</v>
      </c>
      <c r="H509" s="216">
        <v>1</v>
      </c>
      <c r="I509" s="216">
        <v>0.364999</v>
      </c>
      <c r="J509" s="257"/>
      <c r="K509" s="257"/>
    </row>
    <row r="510" spans="2:11" s="12" customFormat="1" ht="12.75" hidden="1">
      <c r="B510" s="213">
        <v>38899</v>
      </c>
      <c r="C510" s="256"/>
      <c r="D510" s="216">
        <v>56</v>
      </c>
      <c r="E510" s="216">
        <v>94.502689</v>
      </c>
      <c r="F510" s="216">
        <v>5</v>
      </c>
      <c r="G510" s="216">
        <v>1.212431</v>
      </c>
      <c r="H510" s="216">
        <v>0</v>
      </c>
      <c r="I510" s="216">
        <v>0</v>
      </c>
      <c r="J510" s="257"/>
      <c r="K510" s="257"/>
    </row>
    <row r="511" spans="2:11" s="12" customFormat="1" ht="12.75" hidden="1">
      <c r="B511" s="213">
        <v>38930</v>
      </c>
      <c r="C511" s="256"/>
      <c r="D511" s="216">
        <v>54</v>
      </c>
      <c r="E511" s="216">
        <v>96.595241</v>
      </c>
      <c r="F511" s="216">
        <v>6</v>
      </c>
      <c r="G511" s="216">
        <v>1.221954</v>
      </c>
      <c r="H511" s="216">
        <v>1</v>
      </c>
      <c r="I511" s="216">
        <v>0.038542</v>
      </c>
      <c r="J511" s="257"/>
      <c r="K511" s="257"/>
    </row>
    <row r="512" spans="2:11" s="12" customFormat="1" ht="12.75" hidden="1">
      <c r="B512" s="213">
        <v>38961</v>
      </c>
      <c r="C512" s="256"/>
      <c r="D512" s="216">
        <v>53</v>
      </c>
      <c r="E512" s="216">
        <v>97.189682</v>
      </c>
      <c r="F512" s="216">
        <v>8</v>
      </c>
      <c r="G512" s="216">
        <v>1.327303</v>
      </c>
      <c r="H512" s="216">
        <v>2</v>
      </c>
      <c r="I512" s="216">
        <v>0.585074</v>
      </c>
      <c r="J512" s="257"/>
      <c r="K512" s="257"/>
    </row>
    <row r="513" spans="2:11" s="12" customFormat="1" ht="12.75" hidden="1">
      <c r="B513" s="213">
        <v>38991</v>
      </c>
      <c r="C513" s="256"/>
      <c r="D513" s="216">
        <v>53</v>
      </c>
      <c r="E513" s="216">
        <v>99.438076</v>
      </c>
      <c r="F513" s="216">
        <v>5</v>
      </c>
      <c r="G513" s="216">
        <v>1.127704</v>
      </c>
      <c r="H513" s="216">
        <v>3</v>
      </c>
      <c r="I513" s="216">
        <v>1.287593</v>
      </c>
      <c r="J513" s="257"/>
      <c r="K513" s="257"/>
    </row>
    <row r="514" spans="2:11" s="12" customFormat="1" ht="12.75" hidden="1">
      <c r="B514" s="213">
        <v>39022</v>
      </c>
      <c r="C514" s="256"/>
      <c r="D514" s="216">
        <v>52</v>
      </c>
      <c r="E514" s="216">
        <v>99.414623</v>
      </c>
      <c r="F514" s="216">
        <v>6</v>
      </c>
      <c r="G514" s="216">
        <v>1.181751</v>
      </c>
      <c r="H514" s="216">
        <v>1</v>
      </c>
      <c r="I514" s="216">
        <v>0.51</v>
      </c>
      <c r="J514" s="257"/>
      <c r="K514" s="257"/>
    </row>
    <row r="515" spans="2:11" s="12" customFormat="1" ht="12.75" hidden="1">
      <c r="B515" s="213">
        <v>39052</v>
      </c>
      <c r="C515" s="256"/>
      <c r="D515" s="216">
        <v>52</v>
      </c>
      <c r="E515" s="216">
        <v>100.613824</v>
      </c>
      <c r="F515" s="216">
        <v>2</v>
      </c>
      <c r="G515" s="216">
        <v>1.229527</v>
      </c>
      <c r="H515" s="216">
        <v>1</v>
      </c>
      <c r="I515" s="216">
        <v>0.04058</v>
      </c>
      <c r="J515" s="257"/>
      <c r="K515" s="257"/>
    </row>
    <row r="516" spans="2:11" s="12" customFormat="1" ht="12.75" hidden="1">
      <c r="B516" s="213">
        <v>39083</v>
      </c>
      <c r="C516" s="256"/>
      <c r="D516" s="216">
        <v>51</v>
      </c>
      <c r="E516" s="216">
        <v>101.883832</v>
      </c>
      <c r="F516" s="216">
        <v>6</v>
      </c>
      <c r="G516" s="216">
        <v>1.177153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39114</v>
      </c>
      <c r="C517" s="256"/>
      <c r="D517" s="216">
        <v>51</v>
      </c>
      <c r="E517" s="216">
        <v>99.801825</v>
      </c>
      <c r="F517" s="216">
        <v>4</v>
      </c>
      <c r="G517" s="216">
        <v>0.223738</v>
      </c>
      <c r="H517" s="216">
        <v>2</v>
      </c>
      <c r="I517" s="216">
        <v>2.342709</v>
      </c>
      <c r="J517" s="257"/>
      <c r="K517" s="257"/>
    </row>
    <row r="518" spans="2:11" s="12" customFormat="1" ht="12.75" hidden="1">
      <c r="B518" s="213">
        <v>39142</v>
      </c>
      <c r="C518" s="256"/>
      <c r="D518" s="216">
        <v>51</v>
      </c>
      <c r="E518" s="216">
        <v>100.022558</v>
      </c>
      <c r="F518" s="216">
        <v>4</v>
      </c>
      <c r="G518" s="216">
        <v>0.210744</v>
      </c>
      <c r="H518" s="216">
        <v>0</v>
      </c>
      <c r="I518" s="216">
        <v>0</v>
      </c>
      <c r="J518" s="257"/>
      <c r="K518" s="257"/>
    </row>
    <row r="519" spans="2:11" s="12" customFormat="1" ht="12.75" hidden="1">
      <c r="B519" s="213">
        <v>39173</v>
      </c>
      <c r="C519" s="256"/>
      <c r="D519" s="216">
        <v>51</v>
      </c>
      <c r="E519" s="216">
        <v>101.822806</v>
      </c>
      <c r="F519" s="216">
        <v>3</v>
      </c>
      <c r="G519" s="216">
        <v>0.19219</v>
      </c>
      <c r="H519" s="216">
        <v>0</v>
      </c>
      <c r="I519" s="216">
        <v>0</v>
      </c>
      <c r="J519" s="257"/>
      <c r="K519" s="257"/>
    </row>
    <row r="520" spans="2:11" s="12" customFormat="1" ht="12.75" hidden="1">
      <c r="B520" s="213">
        <v>39203</v>
      </c>
      <c r="C520" s="256"/>
      <c r="D520" s="216">
        <v>51</v>
      </c>
      <c r="E520" s="216">
        <v>102.564144</v>
      </c>
      <c r="F520" s="216">
        <v>5</v>
      </c>
      <c r="G520" s="216">
        <v>0.73298</v>
      </c>
      <c r="H520" s="216">
        <v>0</v>
      </c>
      <c r="I520" s="216">
        <v>0</v>
      </c>
      <c r="J520" s="257"/>
      <c r="K520" s="257"/>
    </row>
    <row r="521" spans="2:11" s="12" customFormat="1" ht="12.75" hidden="1">
      <c r="B521" s="213">
        <v>39234</v>
      </c>
      <c r="C521" s="256"/>
      <c r="D521" s="216">
        <v>51</v>
      </c>
      <c r="E521" s="216">
        <v>106.190677</v>
      </c>
      <c r="F521" s="216">
        <v>8</v>
      </c>
      <c r="G521" s="216">
        <v>3.918424</v>
      </c>
      <c r="H521" s="216">
        <v>1</v>
      </c>
      <c r="I521" s="216">
        <v>0.6325</v>
      </c>
      <c r="J521" s="257"/>
      <c r="K521" s="257"/>
    </row>
    <row r="522" spans="2:11" s="12" customFormat="1" ht="12.75" hidden="1">
      <c r="B522" s="213">
        <v>39264</v>
      </c>
      <c r="C522" s="256"/>
      <c r="D522" s="216">
        <v>51</v>
      </c>
      <c r="E522" s="216">
        <v>108.176081</v>
      </c>
      <c r="F522" s="216">
        <v>6</v>
      </c>
      <c r="G522" s="216">
        <v>2.069228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39295</v>
      </c>
      <c r="C523" s="256"/>
      <c r="D523" s="216">
        <v>51</v>
      </c>
      <c r="E523" s="216">
        <v>92.528059</v>
      </c>
      <c r="F523" s="216">
        <v>4</v>
      </c>
      <c r="G523" s="216">
        <v>0.244537</v>
      </c>
      <c r="H523" s="216">
        <v>2</v>
      </c>
      <c r="I523" s="216">
        <v>8.904591</v>
      </c>
      <c r="J523" s="257"/>
      <c r="K523" s="257"/>
    </row>
    <row r="524" spans="2:11" s="12" customFormat="1" ht="12.75" hidden="1">
      <c r="B524" s="213">
        <v>39326</v>
      </c>
      <c r="C524" s="256"/>
      <c r="D524" s="216">
        <v>51</v>
      </c>
      <c r="E524" s="216">
        <v>93.077312</v>
      </c>
      <c r="F524" s="216">
        <v>5</v>
      </c>
      <c r="G524" s="216">
        <v>1.184411</v>
      </c>
      <c r="H524" s="216">
        <v>1</v>
      </c>
      <c r="I524" s="216">
        <v>0.57</v>
      </c>
      <c r="J524" s="257"/>
      <c r="K524" s="257"/>
    </row>
    <row r="525" spans="2:11" s="12" customFormat="1" ht="12.75" hidden="1">
      <c r="B525" s="213">
        <v>39356</v>
      </c>
      <c r="C525" s="256"/>
      <c r="D525" s="216">
        <v>51</v>
      </c>
      <c r="E525" s="216">
        <v>95.09806</v>
      </c>
      <c r="F525" s="216">
        <v>3</v>
      </c>
      <c r="G525" s="216">
        <v>0.196629</v>
      </c>
      <c r="H525" s="216">
        <v>1</v>
      </c>
      <c r="I525" s="216">
        <v>0.57</v>
      </c>
      <c r="J525" s="257"/>
      <c r="K525" s="257"/>
    </row>
    <row r="526" spans="2:11" s="12" customFormat="1" ht="12.75" hidden="1">
      <c r="B526" s="213">
        <v>39387</v>
      </c>
      <c r="C526" s="256"/>
      <c r="D526" s="216">
        <v>51</v>
      </c>
      <c r="E526" s="216">
        <v>95.182041</v>
      </c>
      <c r="F526" s="216">
        <v>5</v>
      </c>
      <c r="G526" s="216">
        <v>0.297657</v>
      </c>
      <c r="H526" s="216">
        <v>2</v>
      </c>
      <c r="I526" s="216">
        <v>0.690149</v>
      </c>
      <c r="J526" s="257"/>
      <c r="K526" s="257"/>
    </row>
    <row r="527" spans="2:11" s="12" customFormat="1" ht="12.75" hidden="1">
      <c r="B527" s="213">
        <v>39417</v>
      </c>
      <c r="C527" s="256"/>
      <c r="D527" s="216">
        <v>51</v>
      </c>
      <c r="E527" s="216">
        <v>94.163247</v>
      </c>
      <c r="F527" s="216">
        <v>5</v>
      </c>
      <c r="G527" s="216">
        <v>4.113966</v>
      </c>
      <c r="H527" s="216">
        <v>2</v>
      </c>
      <c r="I527" s="216">
        <v>0.684809</v>
      </c>
      <c r="J527" s="257"/>
      <c r="K527" s="257"/>
    </row>
    <row r="528" spans="2:11" s="12" customFormat="1" ht="12.75">
      <c r="B528" s="213">
        <v>39448</v>
      </c>
      <c r="C528" s="256"/>
      <c r="D528" s="216">
        <v>51</v>
      </c>
      <c r="E528" s="216">
        <v>94.355743</v>
      </c>
      <c r="F528" s="216">
        <v>6</v>
      </c>
      <c r="G528" s="216">
        <v>0.225235</v>
      </c>
      <c r="H528" s="216">
        <v>1</v>
      </c>
      <c r="I528" s="216">
        <v>0.670588</v>
      </c>
      <c r="J528" s="257"/>
      <c r="K528" s="257"/>
    </row>
    <row r="529" spans="2:11" s="12" customFormat="1" ht="12.75">
      <c r="B529" s="213">
        <v>39479</v>
      </c>
      <c r="C529" s="256"/>
      <c r="D529" s="216">
        <v>50</v>
      </c>
      <c r="E529" s="216">
        <v>93.693955</v>
      </c>
      <c r="F529" s="216">
        <v>2</v>
      </c>
      <c r="G529" s="216">
        <v>0.139527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39508</v>
      </c>
      <c r="C530" s="256"/>
      <c r="D530" s="216">
        <v>50</v>
      </c>
      <c r="E530" s="216">
        <v>94.868934</v>
      </c>
      <c r="F530" s="216">
        <v>5</v>
      </c>
      <c r="G530" s="216">
        <v>2.170671</v>
      </c>
      <c r="H530" s="216">
        <v>0</v>
      </c>
      <c r="I530" s="216">
        <v>0</v>
      </c>
      <c r="J530" s="257"/>
      <c r="K530" s="257"/>
    </row>
    <row r="531" spans="2:11" s="12" customFormat="1" ht="12.75">
      <c r="B531" s="213">
        <v>39539</v>
      </c>
      <c r="C531" s="256"/>
      <c r="D531" s="216">
        <v>50</v>
      </c>
      <c r="E531" s="216">
        <v>102.90872</v>
      </c>
      <c r="F531" s="216">
        <v>3</v>
      </c>
      <c r="G531" s="216">
        <v>1.139702</v>
      </c>
      <c r="H531" s="216">
        <v>1</v>
      </c>
      <c r="I531" s="216">
        <v>0.046248</v>
      </c>
      <c r="J531" s="257"/>
      <c r="K531" s="257"/>
    </row>
    <row r="532" spans="2:11" s="12" customFormat="1" ht="12.75">
      <c r="B532" s="213">
        <v>39569</v>
      </c>
      <c r="C532" s="256"/>
      <c r="D532" s="216">
        <v>50</v>
      </c>
      <c r="E532" s="216">
        <v>103.20787</v>
      </c>
      <c r="F532" s="216">
        <v>2</v>
      </c>
      <c r="G532" s="216">
        <v>1.040009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39600</v>
      </c>
      <c r="C533" s="256"/>
      <c r="D533" s="216">
        <v>50</v>
      </c>
      <c r="E533" s="216">
        <v>104.546376</v>
      </c>
      <c r="F533" s="216">
        <v>2</v>
      </c>
      <c r="G533" s="216">
        <v>1.040185</v>
      </c>
      <c r="H533" s="216">
        <v>0</v>
      </c>
      <c r="I533" s="216">
        <v>0</v>
      </c>
      <c r="J533" s="257"/>
      <c r="K533" s="257"/>
    </row>
    <row r="534" spans="2:11" s="12" customFormat="1" ht="12.75">
      <c r="B534" s="213">
        <v>39630</v>
      </c>
      <c r="C534" s="256"/>
      <c r="D534" s="216">
        <v>50</v>
      </c>
      <c r="E534" s="216">
        <v>115.167225</v>
      </c>
      <c r="F534" s="216">
        <v>5</v>
      </c>
      <c r="G534" s="216">
        <v>9.514067</v>
      </c>
      <c r="H534" s="216">
        <v>0</v>
      </c>
      <c r="I534" s="216">
        <v>0</v>
      </c>
      <c r="J534" s="257"/>
      <c r="K534" s="257"/>
    </row>
    <row r="535" spans="2:11" s="12" customFormat="1" ht="12.75">
      <c r="B535" s="213">
        <v>39661</v>
      </c>
      <c r="C535" s="256"/>
      <c r="D535" s="216">
        <v>50</v>
      </c>
      <c r="E535" s="216">
        <v>116.359675</v>
      </c>
      <c r="F535" s="216">
        <v>2</v>
      </c>
      <c r="G535" s="216">
        <v>1.041241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39692</v>
      </c>
      <c r="C536" s="256"/>
      <c r="D536" s="216">
        <v>50</v>
      </c>
      <c r="E536" s="216">
        <v>108.195949</v>
      </c>
      <c r="F536" s="216">
        <v>3</v>
      </c>
      <c r="G536" s="216">
        <v>1.141727</v>
      </c>
      <c r="H536" s="216">
        <v>1</v>
      </c>
      <c r="I536" s="216">
        <v>9.4</v>
      </c>
      <c r="J536" s="257"/>
      <c r="K536" s="257"/>
    </row>
    <row r="537" spans="2:11" s="12" customFormat="1" ht="12.75">
      <c r="B537" s="213">
        <v>39722</v>
      </c>
      <c r="C537" s="256"/>
      <c r="D537" s="216">
        <v>50</v>
      </c>
      <c r="E537" s="216">
        <v>113.853689</v>
      </c>
      <c r="F537" s="216">
        <v>3</v>
      </c>
      <c r="G537" s="216">
        <v>1.092105</v>
      </c>
      <c r="H537" s="216">
        <v>0</v>
      </c>
      <c r="I537" s="216">
        <v>0</v>
      </c>
      <c r="J537" s="257"/>
      <c r="K537" s="257"/>
    </row>
    <row r="538" spans="2:11" s="12" customFormat="1" ht="12.75">
      <c r="B538" s="213">
        <v>39753</v>
      </c>
      <c r="C538" s="256"/>
      <c r="D538" s="216">
        <v>50</v>
      </c>
      <c r="E538" s="216">
        <v>115.012999</v>
      </c>
      <c r="F538" s="216">
        <v>3</v>
      </c>
      <c r="G538" s="216">
        <v>1.142565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39783</v>
      </c>
      <c r="C539" s="256"/>
      <c r="D539" s="216">
        <v>50</v>
      </c>
      <c r="E539" s="216">
        <v>106</v>
      </c>
      <c r="F539" s="216">
        <v>3</v>
      </c>
      <c r="G539" s="216">
        <v>1.142934</v>
      </c>
      <c r="H539" s="216">
        <v>1</v>
      </c>
      <c r="I539" s="216">
        <v>10</v>
      </c>
      <c r="J539" s="257"/>
      <c r="K539" s="257"/>
    </row>
    <row r="540" spans="2:11" s="12" customFormat="1" ht="12.75">
      <c r="B540" s="213">
        <v>39814</v>
      </c>
      <c r="C540" s="256"/>
      <c r="D540" s="216">
        <v>50</v>
      </c>
      <c r="E540" s="216">
        <v>106.81967</v>
      </c>
      <c r="F540" s="216">
        <v>3</v>
      </c>
      <c r="G540" s="216">
        <v>0.642893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39845</v>
      </c>
      <c r="C541" s="256"/>
      <c r="D541" s="216">
        <v>50</v>
      </c>
      <c r="E541" s="216">
        <v>107.362036</v>
      </c>
      <c r="F541" s="216">
        <v>2</v>
      </c>
      <c r="G541" s="216">
        <v>0.542366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39873</v>
      </c>
      <c r="C542" s="256"/>
      <c r="D542" s="216">
        <v>50</v>
      </c>
      <c r="E542" s="216">
        <v>107.504409</v>
      </c>
      <c r="F542" s="216">
        <v>3</v>
      </c>
      <c r="G542" s="216">
        <v>0.142034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39904</v>
      </c>
      <c r="C543" s="256"/>
      <c r="D543" s="216">
        <v>50</v>
      </c>
      <c r="E543" s="216">
        <v>91.275314</v>
      </c>
      <c r="F543" s="216">
        <v>2</v>
      </c>
      <c r="G543" s="216">
        <v>0.141871</v>
      </c>
      <c r="H543" s="216">
        <v>1</v>
      </c>
      <c r="I543" s="216">
        <v>19.696607</v>
      </c>
      <c r="J543" s="257"/>
      <c r="K543" s="257"/>
    </row>
    <row r="544" spans="2:11" s="12" customFormat="1" ht="12.75">
      <c r="B544" s="213">
        <v>39934</v>
      </c>
      <c r="C544" s="256"/>
      <c r="D544" s="216">
        <v>50</v>
      </c>
      <c r="E544" s="216">
        <v>91.581983</v>
      </c>
      <c r="F544" s="216">
        <v>2</v>
      </c>
      <c r="G544" s="216">
        <v>0.092033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39965</v>
      </c>
      <c r="C545" s="256"/>
      <c r="D545" s="216">
        <v>50</v>
      </c>
      <c r="E545" s="216">
        <v>91.740029</v>
      </c>
      <c r="F545" s="216">
        <v>3</v>
      </c>
      <c r="G545" s="216">
        <v>0.14195</v>
      </c>
      <c r="H545" s="216">
        <v>0</v>
      </c>
      <c r="I545" s="216">
        <v>0</v>
      </c>
      <c r="J545" s="257"/>
      <c r="K545" s="257"/>
    </row>
    <row r="546" spans="2:11" s="12" customFormat="1" ht="12.75">
      <c r="B546" s="213">
        <v>39995</v>
      </c>
      <c r="C546" s="256"/>
      <c r="D546" s="216">
        <v>50</v>
      </c>
      <c r="E546" s="216">
        <v>91.718664</v>
      </c>
      <c r="F546" s="216">
        <v>1</v>
      </c>
      <c r="G546" s="216">
        <v>0.041832</v>
      </c>
      <c r="H546" s="216">
        <v>1</v>
      </c>
      <c r="I546" s="216">
        <v>0.09056</v>
      </c>
      <c r="J546" s="257"/>
      <c r="K546" s="257"/>
    </row>
    <row r="547" spans="2:11" s="12" customFormat="1" ht="12.75">
      <c r="B547" s="213">
        <v>40026</v>
      </c>
      <c r="C547" s="256"/>
      <c r="D547" s="216">
        <v>50</v>
      </c>
      <c r="E547" s="216">
        <v>91.875925</v>
      </c>
      <c r="F547" s="216">
        <v>3</v>
      </c>
      <c r="G547" s="216">
        <v>0.141948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40057</v>
      </c>
      <c r="C548" s="256"/>
      <c r="D548" s="216">
        <v>50</v>
      </c>
      <c r="E548" s="216">
        <v>91.929053</v>
      </c>
      <c r="F548" s="216">
        <v>1</v>
      </c>
      <c r="G548" s="216">
        <v>0.04178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40087</v>
      </c>
      <c r="C549" s="256"/>
      <c r="D549" s="216">
        <v>50</v>
      </c>
      <c r="E549" s="216">
        <v>92.507214</v>
      </c>
      <c r="F549" s="216">
        <v>2</v>
      </c>
      <c r="G549" s="216">
        <v>0.091619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40118</v>
      </c>
      <c r="C550" s="256"/>
      <c r="D550" s="216">
        <v>50</v>
      </c>
      <c r="E550" s="216">
        <v>92.669436</v>
      </c>
      <c r="F550" s="216">
        <v>3</v>
      </c>
      <c r="G550" s="216">
        <v>0.162035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40148</v>
      </c>
      <c r="C551" s="256"/>
      <c r="D551" s="216">
        <v>50</v>
      </c>
      <c r="E551" s="216">
        <v>71.720468</v>
      </c>
      <c r="F551" s="216">
        <v>2</v>
      </c>
      <c r="G551" s="216">
        <v>0.142028</v>
      </c>
      <c r="H551" s="216">
        <v>2</v>
      </c>
      <c r="I551" s="216">
        <v>2.086473</v>
      </c>
      <c r="J551" s="257"/>
      <c r="K551" s="257"/>
    </row>
    <row r="552" spans="2:11" s="12" customFormat="1" ht="12.75">
      <c r="B552" s="213">
        <v>40179</v>
      </c>
      <c r="C552" s="256"/>
      <c r="D552" s="216">
        <v>50</v>
      </c>
      <c r="E552" s="216">
        <v>71.720468</v>
      </c>
      <c r="F552" s="216">
        <v>2</v>
      </c>
      <c r="G552" s="216">
        <v>0.142028</v>
      </c>
      <c r="H552" s="216">
        <v>2</v>
      </c>
      <c r="I552" s="216">
        <v>2.086473</v>
      </c>
      <c r="J552" s="257"/>
      <c r="K552" s="257"/>
    </row>
    <row r="553" spans="2:11" s="12" customFormat="1" ht="12.75">
      <c r="B553" s="213">
        <v>40210</v>
      </c>
      <c r="C553" s="256"/>
      <c r="D553" s="216">
        <v>49</v>
      </c>
      <c r="E553" s="216">
        <v>71.854036</v>
      </c>
      <c r="F553" s="216">
        <v>1</v>
      </c>
      <c r="G553" s="216">
        <v>0.041707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40238</v>
      </c>
      <c r="C554" s="256"/>
      <c r="D554" s="216">
        <v>49</v>
      </c>
      <c r="E554" s="216">
        <v>71.780548</v>
      </c>
      <c r="F554" s="216">
        <v>2</v>
      </c>
      <c r="G554" s="216">
        <v>0.141912</v>
      </c>
      <c r="H554" s="216">
        <v>1</v>
      </c>
      <c r="I554" s="216">
        <v>0.307537</v>
      </c>
      <c r="J554" s="257"/>
      <c r="K554" s="257"/>
    </row>
    <row r="555" spans="2:11" s="12" customFormat="1" ht="12.75">
      <c r="B555" s="213">
        <v>40269</v>
      </c>
      <c r="C555" s="256"/>
      <c r="D555" s="216">
        <v>49</v>
      </c>
      <c r="E555" s="216">
        <v>71.482618</v>
      </c>
      <c r="F555" s="216">
        <v>2</v>
      </c>
      <c r="G555" s="216">
        <v>0.1</v>
      </c>
      <c r="H555" s="216">
        <v>1</v>
      </c>
      <c r="I555" s="216">
        <v>0.705883</v>
      </c>
      <c r="J555" s="257"/>
      <c r="K555" s="257"/>
    </row>
    <row r="556" spans="2:11" s="12" customFormat="1" ht="12.75">
      <c r="B556" s="213">
        <v>40299</v>
      </c>
      <c r="C556" s="256"/>
      <c r="D556" s="216">
        <v>49</v>
      </c>
      <c r="E556" s="216">
        <v>71.577756</v>
      </c>
      <c r="F556" s="216">
        <v>2</v>
      </c>
      <c r="G556" s="216">
        <v>0.092082</v>
      </c>
      <c r="H556" s="216">
        <v>1</v>
      </c>
      <c r="I556" s="216">
        <v>0.116345</v>
      </c>
      <c r="J556" s="257"/>
      <c r="K556" s="257"/>
    </row>
    <row r="557" spans="2:11" s="12" customFormat="1" ht="12.75">
      <c r="B557" s="213">
        <v>40330</v>
      </c>
      <c r="C557" s="256"/>
      <c r="D557" s="216">
        <v>49</v>
      </c>
      <c r="E557" s="216">
        <v>71.708114</v>
      </c>
      <c r="F557" s="216">
        <v>2</v>
      </c>
      <c r="G557" s="216">
        <v>0.127292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40360</v>
      </c>
      <c r="C558" s="256"/>
      <c r="D558" s="216">
        <v>49</v>
      </c>
      <c r="E558" s="216">
        <v>71.858429</v>
      </c>
      <c r="F558" s="216">
        <v>3</v>
      </c>
      <c r="G558" s="216">
        <v>0.142455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40391</v>
      </c>
      <c r="C559" s="256"/>
      <c r="D559" s="216">
        <v>50</v>
      </c>
      <c r="E559" s="216">
        <v>74.529305</v>
      </c>
      <c r="F559" s="216">
        <v>4</v>
      </c>
      <c r="G559" s="216">
        <v>2.662463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40422</v>
      </c>
      <c r="C560" s="256"/>
      <c r="D560" s="216">
        <v>50</v>
      </c>
      <c r="E560" s="216">
        <v>74.742771</v>
      </c>
      <c r="F560" s="216">
        <v>3</v>
      </c>
      <c r="G560" s="216">
        <v>0.172708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40452</v>
      </c>
      <c r="C561" s="256"/>
      <c r="D561" s="216">
        <v>50</v>
      </c>
      <c r="E561" s="216">
        <v>75.21389</v>
      </c>
      <c r="F561" s="216">
        <v>3</v>
      </c>
      <c r="G561" s="216">
        <v>0.342669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40483</v>
      </c>
      <c r="C562" s="256"/>
      <c r="D562" s="216">
        <v>50</v>
      </c>
      <c r="E562" s="216">
        <v>74.551674</v>
      </c>
      <c r="F562" s="216">
        <v>4</v>
      </c>
      <c r="G562" s="216">
        <v>1.032839</v>
      </c>
      <c r="H562" s="216">
        <v>2</v>
      </c>
      <c r="I562" s="216">
        <v>1.7</v>
      </c>
      <c r="J562" s="257"/>
      <c r="K562" s="257"/>
    </row>
    <row r="563" spans="2:11" s="12" customFormat="1" ht="12.75">
      <c r="B563" s="213">
        <v>40513</v>
      </c>
      <c r="C563" s="256"/>
      <c r="D563" s="216">
        <v>49</v>
      </c>
      <c r="E563" s="216">
        <v>60.150661</v>
      </c>
      <c r="F563" s="216">
        <v>2</v>
      </c>
      <c r="G563" s="216">
        <v>0.092882</v>
      </c>
      <c r="H563" s="216">
        <v>2</v>
      </c>
      <c r="I563" s="216">
        <v>12.512313</v>
      </c>
      <c r="J563" s="257"/>
      <c r="K563" s="257"/>
    </row>
    <row r="564" spans="2:11" s="12" customFormat="1" ht="12.75">
      <c r="B564" s="213">
        <v>40544</v>
      </c>
      <c r="C564" s="256"/>
      <c r="D564" s="216">
        <v>49</v>
      </c>
      <c r="E564" s="216">
        <v>60.194718</v>
      </c>
      <c r="F564" s="216">
        <v>1</v>
      </c>
      <c r="G564" s="216">
        <v>0.042925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40575</v>
      </c>
      <c r="C565" s="256"/>
      <c r="D565" s="216">
        <v>49</v>
      </c>
      <c r="E565" s="216">
        <v>60.287689</v>
      </c>
      <c r="F565" s="216">
        <v>2</v>
      </c>
      <c r="G565" s="216">
        <v>0.092971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40603</v>
      </c>
      <c r="C566" s="256"/>
      <c r="D566" s="216">
        <v>49</v>
      </c>
      <c r="E566" s="216">
        <v>60.381017</v>
      </c>
      <c r="F566" s="216">
        <v>2</v>
      </c>
      <c r="G566" s="216">
        <v>0.093098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40634</v>
      </c>
      <c r="C567" s="216"/>
      <c r="D567" s="216">
        <v>49</v>
      </c>
      <c r="E567" s="216">
        <v>62.432871</v>
      </c>
      <c r="F567" s="217">
        <v>2</v>
      </c>
      <c r="G567" s="216">
        <v>0.093179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40664</v>
      </c>
      <c r="C568" s="216"/>
      <c r="D568" s="216">
        <v>49</v>
      </c>
      <c r="E568" s="216">
        <v>62.679344</v>
      </c>
      <c r="F568" s="217">
        <v>2</v>
      </c>
      <c r="G568" s="216">
        <v>0.093531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13">
        <v>40695</v>
      </c>
      <c r="C569" s="216"/>
      <c r="D569" s="216">
        <v>49</v>
      </c>
      <c r="E569" s="216">
        <v>62.828244</v>
      </c>
      <c r="F569" s="217">
        <v>2</v>
      </c>
      <c r="G569" s="216">
        <v>0.145663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40725</v>
      </c>
      <c r="C570" s="256"/>
      <c r="D570" s="216">
        <v>49</v>
      </c>
      <c r="E570" s="216">
        <v>62.922631</v>
      </c>
      <c r="F570" s="216">
        <v>2</v>
      </c>
      <c r="G570" s="216">
        <v>0.093826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40756</v>
      </c>
      <c r="C571" s="256"/>
      <c r="D571" s="216">
        <v>49</v>
      </c>
      <c r="E571" s="216">
        <v>62.98343</v>
      </c>
      <c r="F571" s="216">
        <v>1</v>
      </c>
      <c r="G571" s="216">
        <v>0.043921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40787</v>
      </c>
      <c r="C572" s="256"/>
      <c r="D572" s="216">
        <v>49</v>
      </c>
      <c r="E572" s="216">
        <v>63.076626</v>
      </c>
      <c r="F572" s="216">
        <v>1</v>
      </c>
      <c r="G572" s="216">
        <v>0.043964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40817</v>
      </c>
      <c r="C573" s="256"/>
      <c r="D573" s="216">
        <v>49</v>
      </c>
      <c r="E573" s="216">
        <v>63.318664</v>
      </c>
      <c r="F573" s="216">
        <v>1</v>
      </c>
      <c r="G573" s="216">
        <v>0.044046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40848</v>
      </c>
      <c r="C574" s="256"/>
      <c r="D574" s="216">
        <v>49</v>
      </c>
      <c r="E574" s="216">
        <v>63.370109</v>
      </c>
      <c r="F574" s="216">
        <v>1</v>
      </c>
      <c r="G574" s="216">
        <v>0.044279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40878</v>
      </c>
      <c r="C575" s="256"/>
      <c r="D575" s="216">
        <v>49</v>
      </c>
      <c r="E575" s="216">
        <v>64.626017</v>
      </c>
      <c r="F575" s="216">
        <v>2</v>
      </c>
      <c r="G575" s="216">
        <v>1.244493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40909</v>
      </c>
      <c r="C576" s="256"/>
      <c r="D576" s="216">
        <v>49</v>
      </c>
      <c r="E576" s="216">
        <v>64.131334</v>
      </c>
      <c r="F576" s="216">
        <v>2</v>
      </c>
      <c r="G576" s="216">
        <v>0.054635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40940</v>
      </c>
      <c r="C577" s="256"/>
      <c r="D577" s="216">
        <v>49</v>
      </c>
      <c r="E577" s="216">
        <v>64.19623</v>
      </c>
      <c r="F577" s="216">
        <v>2</v>
      </c>
      <c r="G577" s="216">
        <v>0.064896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40969</v>
      </c>
      <c r="C578" s="256"/>
      <c r="D578" s="216">
        <v>49</v>
      </c>
      <c r="E578" s="216">
        <v>67.599757</v>
      </c>
      <c r="F578" s="216">
        <v>4</v>
      </c>
      <c r="G578" s="216">
        <v>3.4032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41000</v>
      </c>
      <c r="C579" s="256"/>
      <c r="D579" s="216">
        <v>49</v>
      </c>
      <c r="E579" s="216">
        <v>71.581344</v>
      </c>
      <c r="F579" s="216">
        <v>2</v>
      </c>
      <c r="G579" s="216">
        <v>1.171798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41030</v>
      </c>
      <c r="C580" s="256"/>
      <c r="D580" s="216">
        <v>49</v>
      </c>
      <c r="E580" s="216">
        <v>72.781434</v>
      </c>
      <c r="F580" s="216">
        <v>2</v>
      </c>
      <c r="G580" s="216">
        <v>1.174772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41061</v>
      </c>
      <c r="C581" s="256"/>
      <c r="D581" s="216">
        <v>49</v>
      </c>
      <c r="E581" s="216">
        <v>73.961412</v>
      </c>
      <c r="F581" s="216">
        <v>2</v>
      </c>
      <c r="G581" s="216">
        <v>1.176293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41092</v>
      </c>
      <c r="C582" s="256"/>
      <c r="D582" s="216">
        <v>48</v>
      </c>
      <c r="E582" s="216">
        <v>75.13659</v>
      </c>
      <c r="F582" s="216">
        <v>2</v>
      </c>
      <c r="G582" s="216">
        <v>1.176618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41124</v>
      </c>
      <c r="C583" s="256"/>
      <c r="D583" s="216">
        <v>48</v>
      </c>
      <c r="E583" s="216">
        <v>75.360425</v>
      </c>
      <c r="F583" s="216">
        <v>3</v>
      </c>
      <c r="G583" s="216">
        <v>0.208671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41156</v>
      </c>
      <c r="C584" s="256"/>
      <c r="D584" s="216">
        <v>48</v>
      </c>
      <c r="E584" s="216">
        <v>75.452125</v>
      </c>
      <c r="F584" s="216">
        <v>1</v>
      </c>
      <c r="G584" s="216">
        <v>0.045122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41188</v>
      </c>
      <c r="C585" s="259"/>
      <c r="D585" s="216">
        <v>48</v>
      </c>
      <c r="E585" s="216">
        <v>74.290566</v>
      </c>
      <c r="F585" s="216">
        <v>2</v>
      </c>
      <c r="G585" s="216">
        <v>0.065221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41220</v>
      </c>
      <c r="C586" s="259"/>
      <c r="D586" s="216">
        <v>48</v>
      </c>
      <c r="E586" s="216">
        <v>74.285201</v>
      </c>
      <c r="F586" s="216">
        <v>1</v>
      </c>
      <c r="G586" s="216">
        <v>0.045571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41252</v>
      </c>
      <c r="C587" s="259"/>
      <c r="D587" s="216">
        <v>48</v>
      </c>
      <c r="E587" s="216">
        <v>74.386826</v>
      </c>
      <c r="F587" s="216">
        <v>2</v>
      </c>
      <c r="G587" s="216">
        <v>0.095837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41275</v>
      </c>
      <c r="C588" s="259"/>
      <c r="D588" s="216">
        <v>48</v>
      </c>
      <c r="E588" s="216">
        <v>74.428724</v>
      </c>
      <c r="F588" s="216">
        <v>1</v>
      </c>
      <c r="G588" s="216">
        <v>0.045615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41306</v>
      </c>
      <c r="C589" s="259"/>
      <c r="D589" s="216">
        <v>48</v>
      </c>
      <c r="E589" s="216">
        <v>74.474339</v>
      </c>
      <c r="F589" s="216">
        <v>1</v>
      </c>
      <c r="G589" s="216">
        <v>0.045615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41334</v>
      </c>
      <c r="C590" s="259"/>
      <c r="D590" s="216">
        <v>48</v>
      </c>
      <c r="E590" s="216">
        <v>75.692154</v>
      </c>
      <c r="F590" s="216">
        <v>3</v>
      </c>
      <c r="G590" s="216">
        <v>1.217627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41365</v>
      </c>
      <c r="C591" s="259"/>
      <c r="D591" s="216">
        <v>48</v>
      </c>
      <c r="E591" s="216">
        <v>78.337</v>
      </c>
      <c r="F591" s="216">
        <v>4</v>
      </c>
      <c r="G591" s="216">
        <v>1.2891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41395</v>
      </c>
      <c r="C592" s="259"/>
      <c r="D592" s="216">
        <v>48</v>
      </c>
      <c r="E592" s="216">
        <v>79.5872</v>
      </c>
      <c r="F592" s="216">
        <v>3</v>
      </c>
      <c r="G592" s="216">
        <v>1.2429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41426</v>
      </c>
      <c r="C593" s="259"/>
      <c r="D593" s="216">
        <v>48</v>
      </c>
      <c r="E593" s="216">
        <v>80.8234</v>
      </c>
      <c r="F593" s="216">
        <v>3</v>
      </c>
      <c r="G593" s="216">
        <v>1.2349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41456</v>
      </c>
      <c r="C594" s="259"/>
      <c r="D594" s="216">
        <v>48</v>
      </c>
      <c r="E594" s="216">
        <v>82.0619</v>
      </c>
      <c r="F594" s="216">
        <v>3</v>
      </c>
      <c r="G594" s="216">
        <v>1.2383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41487</v>
      </c>
      <c r="C595" s="259"/>
      <c r="D595" s="216">
        <v>48</v>
      </c>
      <c r="E595" s="216">
        <v>83.2436</v>
      </c>
      <c r="F595" s="216">
        <v>2</v>
      </c>
      <c r="G595" s="216">
        <v>1.1933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41518</v>
      </c>
      <c r="C596" s="259"/>
      <c r="D596" s="216">
        <v>48</v>
      </c>
      <c r="E596" s="216">
        <v>84.5602</v>
      </c>
      <c r="F596" s="216">
        <v>3</v>
      </c>
      <c r="G596" s="216">
        <v>1.248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41548</v>
      </c>
      <c r="C597" s="259"/>
      <c r="D597" s="216">
        <v>46</v>
      </c>
      <c r="E597" s="216">
        <v>85.6182</v>
      </c>
      <c r="F597" s="216">
        <v>3</v>
      </c>
      <c r="G597" s="216">
        <v>1.2507</v>
      </c>
      <c r="H597" s="216">
        <v>1</v>
      </c>
      <c r="I597" s="216">
        <v>0.3494</v>
      </c>
      <c r="J597" s="257"/>
      <c r="K597" s="257"/>
    </row>
    <row r="598" spans="2:11" s="12" customFormat="1" ht="12.75">
      <c r="B598" s="258">
        <v>41579</v>
      </c>
      <c r="C598" s="259"/>
      <c r="D598" s="216">
        <v>46</v>
      </c>
      <c r="E598" s="216">
        <v>86.8773</v>
      </c>
      <c r="F598" s="216">
        <v>3</v>
      </c>
      <c r="G598" s="216">
        <v>1.2557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41609</v>
      </c>
      <c r="C599" s="259"/>
      <c r="D599" s="216">
        <v>46</v>
      </c>
      <c r="E599" s="216">
        <v>88.0883</v>
      </c>
      <c r="F599" s="216">
        <v>2</v>
      </c>
      <c r="G599" s="216">
        <v>1.2082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41640</v>
      </c>
      <c r="C600" s="259"/>
      <c r="D600" s="216">
        <v>46</v>
      </c>
      <c r="E600" s="216">
        <v>89.3517</v>
      </c>
      <c r="F600" s="216">
        <v>3</v>
      </c>
      <c r="G600" s="216">
        <v>1.262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41671</v>
      </c>
      <c r="C601" s="259"/>
      <c r="D601" s="216">
        <v>46</v>
      </c>
      <c r="E601" s="216">
        <v>90.6204</v>
      </c>
      <c r="F601" s="216">
        <v>3</v>
      </c>
      <c r="G601" s="216">
        <v>1.2686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41699</v>
      </c>
      <c r="C602" s="259"/>
      <c r="D602" s="216">
        <v>46</v>
      </c>
      <c r="E602" s="216">
        <v>91.8433</v>
      </c>
      <c r="F602" s="216">
        <v>2</v>
      </c>
      <c r="G602" s="216">
        <v>1.2224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41730</v>
      </c>
      <c r="C603" s="259"/>
      <c r="D603" s="216">
        <v>46</v>
      </c>
      <c r="E603" s="216">
        <v>96.0086</v>
      </c>
      <c r="F603" s="216">
        <v>2</v>
      </c>
      <c r="G603" s="216">
        <v>1.2275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41760</v>
      </c>
      <c r="C604" s="259"/>
      <c r="D604" s="216">
        <v>46</v>
      </c>
      <c r="E604" s="216">
        <v>97.3406</v>
      </c>
      <c r="F604" s="216">
        <v>3</v>
      </c>
      <c r="G604" s="216">
        <v>1.2862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41791</v>
      </c>
      <c r="C605" s="259"/>
      <c r="D605" s="216">
        <v>46</v>
      </c>
      <c r="E605" s="216">
        <v>98.5885</v>
      </c>
      <c r="F605" s="216">
        <v>2</v>
      </c>
      <c r="G605" s="216">
        <v>1.2444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41821</v>
      </c>
      <c r="C606" s="259"/>
      <c r="D606" s="216">
        <v>46</v>
      </c>
      <c r="E606" s="216">
        <v>99.8868</v>
      </c>
      <c r="F606" s="216">
        <v>2</v>
      </c>
      <c r="G606" s="216">
        <v>1.2491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41852</v>
      </c>
      <c r="C607" s="259"/>
      <c r="D607" s="216">
        <v>46</v>
      </c>
      <c r="E607" s="216">
        <v>101.1825</v>
      </c>
      <c r="F607" s="216">
        <v>2</v>
      </c>
      <c r="G607" s="216">
        <v>1.2641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41883</v>
      </c>
      <c r="C608" s="259"/>
      <c r="D608" s="216">
        <v>46</v>
      </c>
      <c r="E608" s="216">
        <v>102.4855</v>
      </c>
      <c r="F608" s="216">
        <v>2</v>
      </c>
      <c r="G608" s="216">
        <v>1.2533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41913</v>
      </c>
      <c r="C609" s="259"/>
      <c r="D609" s="216">
        <v>46</v>
      </c>
      <c r="E609" s="216">
        <v>104.1114</v>
      </c>
      <c r="F609" s="216">
        <v>3</v>
      </c>
      <c r="G609" s="216">
        <v>1.3067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41944</v>
      </c>
      <c r="C610" s="259"/>
      <c r="D610" s="216">
        <v>46</v>
      </c>
      <c r="E610" s="216">
        <v>11.3842</v>
      </c>
      <c r="F610" s="216">
        <v>2</v>
      </c>
      <c r="G610" s="216">
        <v>1.265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41974</v>
      </c>
      <c r="C611" s="259"/>
      <c r="D611" s="216">
        <v>46</v>
      </c>
      <c r="E611" s="216">
        <v>12.6662</v>
      </c>
      <c r="F611" s="216">
        <v>2</v>
      </c>
      <c r="G611" s="216">
        <v>1.2768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42005</v>
      </c>
      <c r="C612" s="259"/>
      <c r="D612" s="216">
        <v>59</v>
      </c>
      <c r="E612" s="216">
        <v>19.816</v>
      </c>
      <c r="F612" s="216">
        <v>4</v>
      </c>
      <c r="G612" s="216">
        <v>1.3305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42036</v>
      </c>
      <c r="C613" s="259"/>
      <c r="D613" s="216">
        <v>46</v>
      </c>
      <c r="E613" s="216">
        <v>15.2257</v>
      </c>
      <c r="F613" s="216">
        <v>2</v>
      </c>
      <c r="G613" s="216">
        <v>1.2768</v>
      </c>
      <c r="H613" s="216">
        <v>0</v>
      </c>
      <c r="I613" s="216">
        <v>0</v>
      </c>
      <c r="J613" s="257"/>
      <c r="K613" s="257"/>
    </row>
    <row r="614" spans="2:11" s="12" customFormat="1" ht="13.5" customHeight="1">
      <c r="B614" s="258">
        <v>42064</v>
      </c>
      <c r="C614" s="259"/>
      <c r="D614" s="216">
        <v>46</v>
      </c>
      <c r="E614" s="216">
        <v>16.5024</v>
      </c>
      <c r="F614" s="216">
        <v>2</v>
      </c>
      <c r="G614" s="216">
        <v>1.2763</v>
      </c>
      <c r="H614" s="216">
        <v>0</v>
      </c>
      <c r="I614" s="216">
        <v>0</v>
      </c>
      <c r="J614" s="257"/>
      <c r="K614" s="257"/>
    </row>
    <row r="615" spans="2:11" s="12" customFormat="1" ht="13.5" customHeight="1">
      <c r="B615" s="258">
        <v>42095</v>
      </c>
      <c r="C615" s="259"/>
      <c r="D615" s="216">
        <v>45</v>
      </c>
      <c r="E615" s="216">
        <v>21.0944</v>
      </c>
      <c r="F615" s="216">
        <v>2</v>
      </c>
      <c r="G615" s="216">
        <v>1.2804</v>
      </c>
      <c r="H615" s="216">
        <v>1</v>
      </c>
      <c r="I615" s="216">
        <v>0.0003</v>
      </c>
      <c r="J615" s="257"/>
      <c r="K615" s="257"/>
    </row>
    <row r="616" spans="2:11" s="12" customFormat="1" ht="13.5" customHeight="1">
      <c r="B616" s="258">
        <v>42125</v>
      </c>
      <c r="C616" s="259"/>
      <c r="D616" s="216">
        <v>45</v>
      </c>
      <c r="E616" s="216">
        <v>22.4413</v>
      </c>
      <c r="F616" s="216">
        <v>2</v>
      </c>
      <c r="G616" s="216">
        <v>1.2872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42156</v>
      </c>
      <c r="C617" s="259"/>
      <c r="D617" s="216">
        <v>45</v>
      </c>
      <c r="E617" s="216">
        <v>23.7397</v>
      </c>
      <c r="F617" s="216">
        <v>2</v>
      </c>
      <c r="G617" s="216">
        <v>1.295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42186</v>
      </c>
      <c r="C618" s="259"/>
      <c r="D618" s="216">
        <v>45</v>
      </c>
      <c r="E618" s="216">
        <v>25.0396</v>
      </c>
      <c r="F618" s="216">
        <v>2</v>
      </c>
      <c r="G618" s="216">
        <v>1.2991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42217</v>
      </c>
      <c r="C619" s="259"/>
      <c r="D619" s="216">
        <v>45</v>
      </c>
      <c r="E619" s="216">
        <v>25.1196</v>
      </c>
      <c r="F619" s="216">
        <v>1</v>
      </c>
      <c r="G619" s="216">
        <v>0.0502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42248</v>
      </c>
      <c r="C620" s="259"/>
      <c r="D620" s="216">
        <v>45</v>
      </c>
      <c r="E620" s="216">
        <v>25.2246</v>
      </c>
      <c r="F620" s="216">
        <v>1</v>
      </c>
      <c r="G620" s="216">
        <v>0.0504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42278</v>
      </c>
      <c r="C621" s="259"/>
      <c r="D621" s="216">
        <v>45</v>
      </c>
      <c r="E621" s="216">
        <v>25.652</v>
      </c>
      <c r="F621" s="216">
        <v>1</v>
      </c>
      <c r="G621" s="216">
        <v>0.0508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42309</v>
      </c>
      <c r="C622" s="259"/>
      <c r="D622" s="216">
        <v>45</v>
      </c>
      <c r="E622" s="216">
        <v>25.7097</v>
      </c>
      <c r="F622" s="216">
        <v>1</v>
      </c>
      <c r="G622" s="216">
        <v>0.051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42339</v>
      </c>
      <c r="C623" s="259"/>
      <c r="D623" s="216">
        <v>45</v>
      </c>
      <c r="E623" s="216">
        <v>25.7654</v>
      </c>
      <c r="F623" s="216">
        <v>1</v>
      </c>
      <c r="G623" s="216">
        <v>0.0512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42370</v>
      </c>
      <c r="C624" s="259"/>
      <c r="D624" s="216">
        <v>45</v>
      </c>
      <c r="E624" s="216">
        <v>25.8185</v>
      </c>
      <c r="F624" s="216">
        <v>1</v>
      </c>
      <c r="G624" s="216">
        <v>0.0512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42401</v>
      </c>
      <c r="C625" s="259"/>
      <c r="D625" s="216">
        <v>45</v>
      </c>
      <c r="E625" s="216">
        <v>28.4327</v>
      </c>
      <c r="F625" s="216">
        <v>3</v>
      </c>
      <c r="G625" s="216">
        <v>2.6141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42430</v>
      </c>
      <c r="C626" s="259"/>
      <c r="D626" s="216">
        <v>45</v>
      </c>
      <c r="E626" s="216">
        <v>29.7705</v>
      </c>
      <c r="F626" s="216">
        <v>2</v>
      </c>
      <c r="G626" s="216">
        <v>1.3373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42461</v>
      </c>
      <c r="C627" s="259"/>
      <c r="D627" s="216">
        <v>45</v>
      </c>
      <c r="E627" s="216">
        <v>31.9624</v>
      </c>
      <c r="F627" s="216">
        <v>2</v>
      </c>
      <c r="G627" s="216">
        <v>1.3422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42491</v>
      </c>
      <c r="C628" s="259"/>
      <c r="D628" s="216">
        <v>45</v>
      </c>
      <c r="E628" s="216">
        <v>33.3781</v>
      </c>
      <c r="F628" s="216">
        <v>2</v>
      </c>
      <c r="G628" s="216">
        <v>1.3471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42522</v>
      </c>
      <c r="C629" s="259"/>
      <c r="D629" s="216">
        <v>45</v>
      </c>
      <c r="E629" s="216">
        <v>34.7333</v>
      </c>
      <c r="F629" s="216">
        <v>2</v>
      </c>
      <c r="G629" s="216">
        <v>1.3516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42552</v>
      </c>
      <c r="C630" s="259"/>
      <c r="D630" s="216">
        <v>45</v>
      </c>
      <c r="E630" s="216">
        <v>36.089</v>
      </c>
      <c r="F630" s="216">
        <v>2</v>
      </c>
      <c r="G630" s="216">
        <v>1.3547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42583</v>
      </c>
      <c r="C631" s="259"/>
      <c r="D631" s="216">
        <v>45</v>
      </c>
      <c r="E631" s="216">
        <v>37.4791</v>
      </c>
      <c r="F631" s="216">
        <v>2</v>
      </c>
      <c r="G631" s="216">
        <v>1.3593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42614</v>
      </c>
      <c r="C632" s="259"/>
      <c r="D632" s="216">
        <v>45</v>
      </c>
      <c r="E632" s="216">
        <v>38.8885</v>
      </c>
      <c r="F632" s="216">
        <v>2</v>
      </c>
      <c r="G632" s="216">
        <v>1.3628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42644</v>
      </c>
      <c r="C633" s="259"/>
      <c r="D633" s="216">
        <v>45</v>
      </c>
      <c r="E633" s="216">
        <v>40.5814</v>
      </c>
      <c r="F633" s="216">
        <v>2</v>
      </c>
      <c r="G633" s="216">
        <v>1.3636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42675</v>
      </c>
      <c r="C634" s="259"/>
      <c r="D634" s="216">
        <v>45</v>
      </c>
      <c r="E634" s="216">
        <v>41.9525</v>
      </c>
      <c r="F634" s="216">
        <v>2</v>
      </c>
      <c r="G634" s="216">
        <v>1.3655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42705</v>
      </c>
      <c r="C635" s="259"/>
      <c r="D635" s="216">
        <v>45</v>
      </c>
      <c r="E635" s="216">
        <v>43.3245</v>
      </c>
      <c r="F635" s="216">
        <v>2</v>
      </c>
      <c r="G635" s="216">
        <v>1.3682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42736</v>
      </c>
      <c r="C636" s="259"/>
      <c r="D636" s="216">
        <v>45</v>
      </c>
      <c r="E636" s="216">
        <v>43.6794</v>
      </c>
      <c r="F636" s="216">
        <v>2</v>
      </c>
      <c r="G636" s="216">
        <v>1.37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42767</v>
      </c>
      <c r="C637" s="259"/>
      <c r="D637" s="216">
        <v>44</v>
      </c>
      <c r="E637" s="216">
        <v>45.0478</v>
      </c>
      <c r="F637" s="216">
        <v>2</v>
      </c>
      <c r="G637" s="216">
        <v>1.3685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42795</v>
      </c>
      <c r="C638" s="259"/>
      <c r="D638" s="216">
        <v>44</v>
      </c>
      <c r="E638" s="216">
        <v>46.4208</v>
      </c>
      <c r="F638" s="216">
        <v>2</v>
      </c>
      <c r="G638" s="216">
        <v>1.3724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42826</v>
      </c>
      <c r="C639" s="259"/>
      <c r="D639" s="216">
        <v>44</v>
      </c>
      <c r="E639" s="216">
        <v>48.6684</v>
      </c>
      <c r="F639" s="216">
        <v>2</v>
      </c>
      <c r="G639" s="216">
        <v>1.3764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42856</v>
      </c>
      <c r="C640" s="259"/>
      <c r="D640" s="216">
        <v>44</v>
      </c>
      <c r="E640" s="216">
        <v>50.0544</v>
      </c>
      <c r="F640" s="216">
        <v>4</v>
      </c>
      <c r="G640" s="216">
        <v>1.3811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42887</v>
      </c>
      <c r="C641" s="259"/>
      <c r="D641" s="216">
        <v>43</v>
      </c>
      <c r="E641" s="216">
        <v>7.2751</v>
      </c>
      <c r="F641" s="216">
        <v>2</v>
      </c>
      <c r="G641" s="216">
        <v>1.3847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42917</v>
      </c>
      <c r="C642" s="259"/>
      <c r="D642" s="216">
        <v>43</v>
      </c>
      <c r="E642" s="216">
        <v>8.6089</v>
      </c>
      <c r="F642" s="216">
        <v>1</v>
      </c>
      <c r="G642" s="216">
        <v>1.3332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42948</v>
      </c>
      <c r="C643" s="259"/>
      <c r="D643" s="216">
        <v>43</v>
      </c>
      <c r="E643" s="216">
        <v>9.9541</v>
      </c>
      <c r="F643" s="216">
        <v>1</v>
      </c>
      <c r="G643" s="216">
        <v>1.3298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42979</v>
      </c>
      <c r="C644" s="259"/>
      <c r="D644" s="216">
        <v>43</v>
      </c>
      <c r="E644" s="216">
        <v>11.317</v>
      </c>
      <c r="F644" s="216">
        <v>1</v>
      </c>
      <c r="G644" s="216">
        <v>1.3302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43009</v>
      </c>
      <c r="C645" s="259"/>
      <c r="D645" s="216">
        <v>43</v>
      </c>
      <c r="E645" s="216">
        <v>12.6607</v>
      </c>
      <c r="F645" s="216">
        <v>1</v>
      </c>
      <c r="G645" s="216">
        <v>1.3328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43040</v>
      </c>
      <c r="C646" s="259"/>
      <c r="D646" s="216">
        <v>43</v>
      </c>
      <c r="E646" s="216">
        <v>13.9966</v>
      </c>
      <c r="F646" s="216">
        <v>1</v>
      </c>
      <c r="G646" s="216">
        <v>1.3317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43070</v>
      </c>
      <c r="C647" s="259"/>
      <c r="D647" s="216">
        <v>46</v>
      </c>
      <c r="E647" s="216">
        <v>15.3484</v>
      </c>
      <c r="F647" s="216">
        <v>1</v>
      </c>
      <c r="G647" s="216">
        <v>1.3365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43101</v>
      </c>
      <c r="C648" s="259"/>
      <c r="D648" s="216">
        <v>46</v>
      </c>
      <c r="E648" s="216">
        <v>16.6896</v>
      </c>
      <c r="F648" s="216">
        <v>1</v>
      </c>
      <c r="G648" s="216">
        <v>1.3399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43132</v>
      </c>
      <c r="C649" s="259"/>
      <c r="D649" s="216">
        <v>46</v>
      </c>
      <c r="E649" s="216">
        <v>18.0309</v>
      </c>
      <c r="F649" s="216">
        <v>1</v>
      </c>
      <c r="G649" s="216">
        <v>1.3412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43160</v>
      </c>
      <c r="C650" s="259"/>
      <c r="D650" s="216">
        <v>46</v>
      </c>
      <c r="E650" s="216">
        <v>19.3773</v>
      </c>
      <c r="F650" s="216">
        <v>1</v>
      </c>
      <c r="G650" s="216">
        <v>1.3461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43191</v>
      </c>
      <c r="C651" s="259"/>
      <c r="D651" s="216">
        <v>46</v>
      </c>
      <c r="E651" s="216">
        <v>21.2142</v>
      </c>
      <c r="F651" s="216">
        <v>1</v>
      </c>
      <c r="G651" s="216">
        <v>1.3483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43221</v>
      </c>
      <c r="C652" s="259"/>
      <c r="D652" s="216">
        <v>46</v>
      </c>
      <c r="E652" s="216">
        <v>22.5686</v>
      </c>
      <c r="F652" s="216">
        <v>1</v>
      </c>
      <c r="G652" s="216">
        <v>1.3502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43252</v>
      </c>
      <c r="C653" s="259"/>
      <c r="D653" s="216">
        <v>46</v>
      </c>
      <c r="E653" s="216">
        <v>23.9174</v>
      </c>
      <c r="F653" s="216">
        <v>1</v>
      </c>
      <c r="G653" s="216">
        <v>1.3539</v>
      </c>
      <c r="H653" s="216">
        <v>1</v>
      </c>
      <c r="I653" s="216">
        <v>0.0071</v>
      </c>
      <c r="J653" s="257"/>
      <c r="K653" s="257"/>
    </row>
    <row r="654" spans="2:11" s="12" customFormat="1" ht="12.75">
      <c r="B654" s="258">
        <v>43282</v>
      </c>
      <c r="C654" s="259"/>
      <c r="D654" s="216">
        <v>46</v>
      </c>
      <c r="E654" s="216">
        <v>25.2758</v>
      </c>
      <c r="F654" s="216">
        <v>1</v>
      </c>
      <c r="G654" s="216">
        <v>1.3579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43313</v>
      </c>
      <c r="C655" s="259"/>
      <c r="D655" s="216">
        <v>46</v>
      </c>
      <c r="E655" s="216">
        <v>26.6553</v>
      </c>
      <c r="F655" s="216">
        <v>1</v>
      </c>
      <c r="G655" s="216">
        <v>1.3601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43344</v>
      </c>
      <c r="C656" s="259"/>
      <c r="D656" s="216">
        <v>46</v>
      </c>
      <c r="E656" s="216">
        <v>28.0627</v>
      </c>
      <c r="F656" s="216">
        <v>1</v>
      </c>
      <c r="G656" s="216">
        <v>1.3643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43374</v>
      </c>
      <c r="C657" s="259"/>
      <c r="D657" s="216">
        <v>46</v>
      </c>
      <c r="E657" s="216">
        <v>29.4469</v>
      </c>
      <c r="F657" s="216">
        <v>1</v>
      </c>
      <c r="G657" s="216">
        <v>1.3678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43405</v>
      </c>
      <c r="C658" s="259"/>
      <c r="D658" s="216">
        <v>46</v>
      </c>
      <c r="E658" s="216">
        <v>30.8247</v>
      </c>
      <c r="F658" s="216">
        <v>1</v>
      </c>
      <c r="G658" s="216">
        <v>1.3716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43435</v>
      </c>
      <c r="C659" s="259"/>
      <c r="D659" s="216">
        <v>46</v>
      </c>
      <c r="E659" s="216">
        <v>32.2058</v>
      </c>
      <c r="F659" s="216">
        <v>1</v>
      </c>
      <c r="G659" s="216">
        <v>1.3766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43466</v>
      </c>
      <c r="C660" s="259"/>
      <c r="D660" s="216">
        <v>46</v>
      </c>
      <c r="E660" s="216">
        <v>33.5857</v>
      </c>
      <c r="F660" s="216">
        <v>1</v>
      </c>
      <c r="G660" s="216">
        <v>1.3782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43497</v>
      </c>
      <c r="C661" s="259"/>
      <c r="D661" s="216">
        <v>46</v>
      </c>
      <c r="E661" s="216">
        <v>35.8631</v>
      </c>
      <c r="F661" s="216">
        <v>2</v>
      </c>
      <c r="G661" s="216">
        <v>2.2773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43525</v>
      </c>
      <c r="C662" s="259"/>
      <c r="D662" s="216">
        <v>46</v>
      </c>
      <c r="E662" s="216">
        <v>35.8629</v>
      </c>
      <c r="F662" s="216">
        <v>0</v>
      </c>
      <c r="G662" s="216">
        <v>0</v>
      </c>
      <c r="H662" s="216">
        <v>1</v>
      </c>
      <c r="I662" s="216">
        <v>0.0003</v>
      </c>
      <c r="J662" s="257"/>
      <c r="K662" s="257"/>
    </row>
    <row r="663" spans="2:11" s="12" customFormat="1" ht="12.75">
      <c r="B663" s="258">
        <v>43556</v>
      </c>
      <c r="C663" s="259"/>
      <c r="D663" s="216">
        <v>46</v>
      </c>
      <c r="E663" s="216">
        <v>36.5409</v>
      </c>
      <c r="F663" s="216">
        <v>0</v>
      </c>
      <c r="G663" s="216">
        <v>0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43586</v>
      </c>
      <c r="C664" s="259"/>
      <c r="D664" s="216">
        <v>46</v>
      </c>
      <c r="E664" s="216">
        <v>36.5462</v>
      </c>
      <c r="F664" s="216">
        <v>0</v>
      </c>
      <c r="G664" s="216">
        <v>0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43617</v>
      </c>
      <c r="C665" s="259"/>
      <c r="D665" s="216">
        <v>46</v>
      </c>
      <c r="E665" s="216">
        <v>36.5489</v>
      </c>
      <c r="F665" s="216">
        <v>0</v>
      </c>
      <c r="G665" s="216">
        <v>0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43647</v>
      </c>
      <c r="C666" s="259"/>
      <c r="D666" s="216">
        <v>46</v>
      </c>
      <c r="E666" s="216">
        <v>36.5496</v>
      </c>
      <c r="F666" s="216">
        <v>0</v>
      </c>
      <c r="G666" s="216">
        <v>0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43678</v>
      </c>
      <c r="C667" s="259"/>
      <c r="D667" s="216">
        <v>46</v>
      </c>
      <c r="E667" s="216">
        <v>36.5731</v>
      </c>
      <c r="F667" s="216">
        <v>0</v>
      </c>
      <c r="G667" s="216">
        <v>0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43709</v>
      </c>
      <c r="C668" s="259"/>
      <c r="D668" s="216">
        <v>46</v>
      </c>
      <c r="E668" s="216">
        <v>36.6171</v>
      </c>
      <c r="F668" s="216">
        <v>0</v>
      </c>
      <c r="G668" s="216">
        <v>0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43739</v>
      </c>
      <c r="C669" s="259"/>
      <c r="D669" s="216">
        <v>46</v>
      </c>
      <c r="E669" s="216">
        <v>36.6085</v>
      </c>
      <c r="F669" s="216">
        <v>0</v>
      </c>
      <c r="G669" s="216">
        <v>0</v>
      </c>
      <c r="H669" s="216">
        <v>2</v>
      </c>
      <c r="I669" s="216">
        <v>0.0532</v>
      </c>
      <c r="J669" s="257"/>
      <c r="K669" s="257"/>
    </row>
    <row r="670" spans="2:11" s="12" customFormat="1" ht="12.75">
      <c r="B670" s="258">
        <v>43770</v>
      </c>
      <c r="C670" s="259"/>
      <c r="D670" s="216">
        <v>45</v>
      </c>
      <c r="E670" s="216">
        <v>27.2027</v>
      </c>
      <c r="F670" s="216">
        <v>0</v>
      </c>
      <c r="G670" s="216">
        <v>0</v>
      </c>
      <c r="H670" s="216">
        <v>2</v>
      </c>
      <c r="I670" s="216">
        <v>9.4117</v>
      </c>
      <c r="J670" s="257"/>
      <c r="K670" s="257"/>
    </row>
    <row r="671" spans="2:11" s="12" customFormat="1" ht="12.75">
      <c r="B671" s="258">
        <v>43800</v>
      </c>
      <c r="C671" s="259"/>
      <c r="D671" s="216">
        <v>47</v>
      </c>
      <c r="E671" s="216">
        <v>27.2122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43831</v>
      </c>
      <c r="C672" s="259"/>
      <c r="D672" s="216">
        <v>47</v>
      </c>
      <c r="E672" s="216">
        <v>27.2139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43862</v>
      </c>
      <c r="C673" s="259"/>
      <c r="D673" s="216">
        <v>47</v>
      </c>
      <c r="E673" s="216">
        <v>27.2143</v>
      </c>
      <c r="F673" s="216">
        <v>0</v>
      </c>
      <c r="G673" s="216">
        <v>0</v>
      </c>
      <c r="H673" s="216">
        <v>3</v>
      </c>
      <c r="I673" s="216">
        <v>0.0001</v>
      </c>
      <c r="J673" s="257"/>
      <c r="K673" s="257"/>
    </row>
    <row r="674" spans="2:11" s="12" customFormat="1" ht="12.75">
      <c r="B674" s="258">
        <v>43891</v>
      </c>
      <c r="C674" s="259"/>
      <c r="D674" s="216">
        <v>47</v>
      </c>
      <c r="E674" s="216">
        <v>27.2143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58">
        <v>43922</v>
      </c>
      <c r="C675" s="259"/>
      <c r="D675" s="216">
        <v>47</v>
      </c>
      <c r="E675" s="216">
        <v>28.4796</v>
      </c>
      <c r="F675" s="216">
        <v>0</v>
      </c>
      <c r="G675" s="216">
        <v>0</v>
      </c>
      <c r="H675" s="216">
        <v>0</v>
      </c>
      <c r="I675" s="216">
        <v>0</v>
      </c>
      <c r="J675" s="257"/>
      <c r="K675" s="257"/>
    </row>
    <row r="676" spans="2:11" s="12" customFormat="1" ht="12.75">
      <c r="B676" s="258">
        <v>43952</v>
      </c>
      <c r="C676" s="259"/>
      <c r="D676" s="216">
        <v>47</v>
      </c>
      <c r="E676" s="216">
        <v>28.4862</v>
      </c>
      <c r="F676" s="216">
        <v>0</v>
      </c>
      <c r="G676" s="216">
        <v>0</v>
      </c>
      <c r="H676" s="216">
        <v>0</v>
      </c>
      <c r="I676" s="216">
        <v>0</v>
      </c>
      <c r="J676" s="257"/>
      <c r="K676" s="257"/>
    </row>
    <row r="677" spans="2:11" s="12" customFormat="1" ht="12.75">
      <c r="B677" s="258">
        <v>43983</v>
      </c>
      <c r="C677" s="259"/>
      <c r="D677" s="216">
        <v>47</v>
      </c>
      <c r="E677" s="216">
        <v>28.4881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44013</v>
      </c>
      <c r="C678" s="259"/>
      <c r="D678" s="216">
        <v>47</v>
      </c>
      <c r="E678" s="216">
        <v>28.4888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44044</v>
      </c>
      <c r="C679" s="259"/>
      <c r="D679" s="216">
        <v>47</v>
      </c>
      <c r="E679" s="216">
        <v>28.5115</v>
      </c>
      <c r="F679" s="216">
        <v>0</v>
      </c>
      <c r="G679" s="216">
        <v>0</v>
      </c>
      <c r="H679" s="216">
        <v>0</v>
      </c>
      <c r="I679" s="216">
        <v>0</v>
      </c>
      <c r="J679" s="257"/>
      <c r="K679" s="257"/>
    </row>
    <row r="680" spans="2:11" s="12" customFormat="1" ht="12.75">
      <c r="B680" s="258">
        <v>44075</v>
      </c>
      <c r="C680" s="259"/>
      <c r="D680" s="216">
        <v>47</v>
      </c>
      <c r="E680" s="216">
        <v>28.5558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44105</v>
      </c>
      <c r="C681" s="259"/>
      <c r="D681" s="216">
        <v>47</v>
      </c>
      <c r="E681" s="216">
        <v>28.5358</v>
      </c>
      <c r="F681" s="216">
        <v>0</v>
      </c>
      <c r="G681" s="216">
        <v>0</v>
      </c>
      <c r="H681" s="216">
        <v>1</v>
      </c>
      <c r="I681" s="216">
        <v>0.0822</v>
      </c>
      <c r="J681" s="257"/>
      <c r="K681" s="257"/>
    </row>
    <row r="682" spans="2:11" s="12" customFormat="1" ht="12.75">
      <c r="B682" s="258">
        <v>44136</v>
      </c>
      <c r="C682" s="259"/>
      <c r="D682" s="216">
        <v>46</v>
      </c>
      <c r="E682" s="216">
        <v>28.5424</v>
      </c>
      <c r="F682" s="216">
        <v>0</v>
      </c>
      <c r="G682" s="216">
        <v>0</v>
      </c>
      <c r="H682" s="216">
        <v>0</v>
      </c>
      <c r="I682" s="216">
        <v>0</v>
      </c>
      <c r="J682" s="257"/>
      <c r="K682" s="257"/>
    </row>
    <row r="683" spans="2:11" s="12" customFormat="1" ht="12.75">
      <c r="B683" s="258">
        <v>44166</v>
      </c>
      <c r="C683" s="259"/>
      <c r="D683" s="216">
        <v>46</v>
      </c>
      <c r="E683" s="216">
        <v>28.5472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19"/>
      <c r="C684" s="265"/>
      <c r="D684" s="333"/>
      <c r="E684" s="333"/>
      <c r="F684" s="220"/>
      <c r="G684" s="220"/>
      <c r="H684" s="220"/>
      <c r="I684" s="220"/>
      <c r="J684" s="257"/>
      <c r="K684" s="257"/>
    </row>
    <row r="685" spans="2:11" s="12" customFormat="1" ht="12.75">
      <c r="B685" s="219"/>
      <c r="C685" s="265"/>
      <c r="D685" s="220"/>
      <c r="E685" s="220"/>
      <c r="F685" s="220"/>
      <c r="G685" s="220"/>
      <c r="H685" s="220"/>
      <c r="I685" s="220"/>
      <c r="J685" s="257"/>
      <c r="K685" s="257"/>
    </row>
    <row r="686" spans="2:11" s="182" customFormat="1" ht="12.75">
      <c r="B686" s="267"/>
      <c r="C686" s="250"/>
      <c r="D686" s="273"/>
      <c r="E686" s="273"/>
      <c r="F686" s="273"/>
      <c r="G686" s="273"/>
      <c r="H686" s="273"/>
      <c r="I686" s="270"/>
      <c r="J686" s="250"/>
      <c r="K686" s="250"/>
    </row>
    <row r="687" spans="2:11" s="12" customFormat="1" ht="12.75">
      <c r="B687" s="274" t="s">
        <v>53</v>
      </c>
      <c r="C687" s="257"/>
      <c r="D687" s="275"/>
      <c r="E687" s="275"/>
      <c r="F687" s="275"/>
      <c r="G687" s="275"/>
      <c r="H687" s="275"/>
      <c r="I687" s="276"/>
      <c r="J687" s="257"/>
      <c r="K687" s="257"/>
    </row>
    <row r="688" spans="2:11" s="12" customFormat="1" ht="12.75">
      <c r="B688" s="257"/>
      <c r="C688" s="257"/>
      <c r="D688" s="275"/>
      <c r="E688" s="275"/>
      <c r="F688" s="275"/>
      <c r="G688" s="275"/>
      <c r="H688" s="275"/>
      <c r="I688" s="276"/>
      <c r="J688" s="257"/>
      <c r="K688" s="257"/>
    </row>
    <row r="689" spans="2:11" s="255" customFormat="1" ht="25.5">
      <c r="B689" s="251" t="s">
        <v>22</v>
      </c>
      <c r="C689" s="251"/>
      <c r="D689" s="252" t="s">
        <v>25</v>
      </c>
      <c r="E689" s="252" t="s">
        <v>0</v>
      </c>
      <c r="F689" s="252" t="s">
        <v>1</v>
      </c>
      <c r="G689" s="252" t="s">
        <v>2</v>
      </c>
      <c r="H689" s="252" t="s">
        <v>3</v>
      </c>
      <c r="I689" s="272" t="s">
        <v>4</v>
      </c>
      <c r="J689" s="253"/>
      <c r="K689" s="253"/>
    </row>
    <row r="690" spans="2:11" s="12" customFormat="1" ht="12.75" hidden="1">
      <c r="B690" s="213">
        <v>37469</v>
      </c>
      <c r="C690" s="265"/>
      <c r="D690" s="220">
        <v>66</v>
      </c>
      <c r="E690" s="220">
        <v>144.142248</v>
      </c>
      <c r="F690" s="220">
        <v>23</v>
      </c>
      <c r="G690" s="220">
        <v>4.792275</v>
      </c>
      <c r="H690" s="220">
        <v>0</v>
      </c>
      <c r="I690" s="220">
        <v>0</v>
      </c>
      <c r="J690" s="257"/>
      <c r="K690" s="257"/>
    </row>
    <row r="691" spans="2:11" s="12" customFormat="1" ht="12.75" hidden="1">
      <c r="B691" s="213">
        <v>37500</v>
      </c>
      <c r="C691" s="256"/>
      <c r="D691" s="216">
        <v>77</v>
      </c>
      <c r="E691" s="216">
        <v>197.436743</v>
      </c>
      <c r="F691" s="216">
        <v>22</v>
      </c>
      <c r="G691" s="216">
        <v>52.328593000000005</v>
      </c>
      <c r="H691" s="216">
        <v>0</v>
      </c>
      <c r="I691" s="216">
        <v>0</v>
      </c>
      <c r="J691" s="257"/>
      <c r="K691" s="257"/>
    </row>
    <row r="692" spans="2:11" s="12" customFormat="1" ht="12.75" hidden="1">
      <c r="B692" s="213">
        <v>37530</v>
      </c>
      <c r="C692" s="256"/>
      <c r="D692" s="216">
        <v>95</v>
      </c>
      <c r="E692" s="216">
        <v>208.659244</v>
      </c>
      <c r="F692" s="216">
        <v>30</v>
      </c>
      <c r="G692" s="216">
        <v>11.121237</v>
      </c>
      <c r="H692" s="216">
        <v>0</v>
      </c>
      <c r="I692" s="216">
        <v>0</v>
      </c>
      <c r="J692" s="257"/>
      <c r="K692" s="257"/>
    </row>
    <row r="693" spans="2:11" s="12" customFormat="1" ht="12.75" hidden="1">
      <c r="B693" s="213">
        <v>37561</v>
      </c>
      <c r="C693" s="256"/>
      <c r="D693" s="216">
        <v>107</v>
      </c>
      <c r="E693" s="216">
        <v>212.071875</v>
      </c>
      <c r="F693" s="216">
        <v>33</v>
      </c>
      <c r="G693" s="216">
        <v>3.363208</v>
      </c>
      <c r="H693" s="216">
        <v>0</v>
      </c>
      <c r="I693" s="216">
        <v>0</v>
      </c>
      <c r="J693" s="257"/>
      <c r="K693" s="257"/>
    </row>
    <row r="694" spans="2:11" s="12" customFormat="1" ht="12.75" hidden="1">
      <c r="B694" s="213">
        <v>37591</v>
      </c>
      <c r="C694" s="256"/>
      <c r="D694" s="216">
        <v>110</v>
      </c>
      <c r="E694" s="216">
        <v>220.983439</v>
      </c>
      <c r="F694" s="216">
        <v>49</v>
      </c>
      <c r="G694" s="216">
        <v>5.800562000000001</v>
      </c>
      <c r="H694" s="216">
        <v>0</v>
      </c>
      <c r="I694" s="216">
        <v>0</v>
      </c>
      <c r="J694" s="257"/>
      <c r="K694" s="257"/>
    </row>
    <row r="695" spans="2:11" s="12" customFormat="1" ht="12.75" hidden="1">
      <c r="B695" s="213">
        <v>37622</v>
      </c>
      <c r="C695" s="256"/>
      <c r="D695" s="216">
        <v>113</v>
      </c>
      <c r="E695" s="216">
        <v>229.78711700000002</v>
      </c>
      <c r="F695" s="216">
        <v>47</v>
      </c>
      <c r="G695" s="216">
        <v>6.484271</v>
      </c>
      <c r="H695" s="216">
        <v>0</v>
      </c>
      <c r="I695" s="216">
        <v>0</v>
      </c>
      <c r="J695" s="257"/>
      <c r="K695" s="257"/>
    </row>
    <row r="696" spans="2:11" s="12" customFormat="1" ht="12.75" hidden="1">
      <c r="B696" s="213">
        <v>37653</v>
      </c>
      <c r="C696" s="256"/>
      <c r="D696" s="216">
        <v>121</v>
      </c>
      <c r="E696" s="216">
        <v>249.62236600000003</v>
      </c>
      <c r="F696" s="216">
        <v>49</v>
      </c>
      <c r="G696" s="216">
        <v>3.52417</v>
      </c>
      <c r="H696" s="216">
        <v>0</v>
      </c>
      <c r="I696" s="216">
        <v>0</v>
      </c>
      <c r="J696" s="257"/>
      <c r="K696" s="257"/>
    </row>
    <row r="697" spans="2:11" s="12" customFormat="1" ht="12.75" hidden="1">
      <c r="B697" s="213">
        <v>37681</v>
      </c>
      <c r="C697" s="256"/>
      <c r="D697" s="216">
        <v>131</v>
      </c>
      <c r="E697" s="216">
        <v>262.05527700000005</v>
      </c>
      <c r="F697" s="216">
        <v>48</v>
      </c>
      <c r="G697" s="216">
        <v>6.553765</v>
      </c>
      <c r="H697" s="216">
        <v>0</v>
      </c>
      <c r="I697" s="216">
        <v>0</v>
      </c>
      <c r="J697" s="257"/>
      <c r="K697" s="257"/>
    </row>
    <row r="698" spans="2:11" s="12" customFormat="1" ht="12.75" hidden="1">
      <c r="B698" s="213">
        <v>37712</v>
      </c>
      <c r="C698" s="256"/>
      <c r="D698" s="216">
        <v>137</v>
      </c>
      <c r="E698" s="216">
        <v>313.92261300000007</v>
      </c>
      <c r="F698" s="216">
        <v>63</v>
      </c>
      <c r="G698" s="216">
        <v>47.233988</v>
      </c>
      <c r="H698" s="216">
        <v>0</v>
      </c>
      <c r="I698" s="216">
        <v>0</v>
      </c>
      <c r="J698" s="257"/>
      <c r="K698" s="257"/>
    </row>
    <row r="699" spans="2:11" s="12" customFormat="1" ht="12.75" hidden="1">
      <c r="B699" s="213">
        <v>37742</v>
      </c>
      <c r="C699" s="256"/>
      <c r="D699" s="216">
        <v>149</v>
      </c>
      <c r="E699" s="216">
        <v>318.02967500000005</v>
      </c>
      <c r="F699" s="216">
        <v>62</v>
      </c>
      <c r="G699" s="216">
        <v>5.141183</v>
      </c>
      <c r="H699" s="216">
        <v>0</v>
      </c>
      <c r="I699" s="216">
        <v>0</v>
      </c>
      <c r="J699" s="257"/>
      <c r="K699" s="257"/>
    </row>
    <row r="700" spans="2:11" s="12" customFormat="1" ht="12.75" hidden="1">
      <c r="B700" s="213">
        <v>37773</v>
      </c>
      <c r="C700" s="256"/>
      <c r="D700" s="216">
        <v>152</v>
      </c>
      <c r="E700" s="216">
        <v>301.12167500000004</v>
      </c>
      <c r="F700" s="216">
        <v>54</v>
      </c>
      <c r="G700" s="216">
        <v>4.253071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37803</v>
      </c>
      <c r="C701" s="256"/>
      <c r="D701" s="216">
        <v>159</v>
      </c>
      <c r="E701" s="216">
        <v>305.30162000000007</v>
      </c>
      <c r="F701" s="216">
        <v>64</v>
      </c>
      <c r="G701" s="216">
        <v>4.80324</v>
      </c>
      <c r="H701" s="216">
        <v>0</v>
      </c>
      <c r="I701" s="216">
        <v>0</v>
      </c>
      <c r="J701" s="257"/>
      <c r="K701" s="257"/>
    </row>
    <row r="702" spans="2:11" s="12" customFormat="1" ht="12.75" hidden="1">
      <c r="B702" s="213">
        <v>37834</v>
      </c>
      <c r="C702" s="256"/>
      <c r="D702" s="216">
        <v>160</v>
      </c>
      <c r="E702" s="216">
        <v>311.366959</v>
      </c>
      <c r="F702" s="216">
        <v>63</v>
      </c>
      <c r="G702" s="216">
        <v>7.320895000000001</v>
      </c>
      <c r="H702" s="216">
        <v>0</v>
      </c>
      <c r="I702" s="216">
        <v>0</v>
      </c>
      <c r="J702" s="257"/>
      <c r="K702" s="257"/>
    </row>
    <row r="703" spans="2:11" s="12" customFormat="1" ht="12.75" hidden="1">
      <c r="B703" s="213">
        <v>37865</v>
      </c>
      <c r="C703" s="256"/>
      <c r="D703" s="216">
        <v>170</v>
      </c>
      <c r="E703" s="216">
        <v>272.854059</v>
      </c>
      <c r="F703" s="216">
        <v>55</v>
      </c>
      <c r="G703" s="216">
        <v>4.086061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37895</v>
      </c>
      <c r="C704" s="256"/>
      <c r="D704" s="216">
        <v>173</v>
      </c>
      <c r="E704" s="216">
        <v>277.20442</v>
      </c>
      <c r="F704" s="216">
        <v>66</v>
      </c>
      <c r="G704" s="216">
        <v>5.089604</v>
      </c>
      <c r="H704" s="216">
        <v>0</v>
      </c>
      <c r="I704" s="216">
        <v>0</v>
      </c>
      <c r="J704" s="257"/>
      <c r="K704" s="257"/>
    </row>
    <row r="705" spans="2:11" s="12" customFormat="1" ht="12.75" hidden="1">
      <c r="B705" s="213">
        <v>37926</v>
      </c>
      <c r="C705" s="256"/>
      <c r="D705" s="216">
        <v>180</v>
      </c>
      <c r="E705" s="216">
        <v>202.080948</v>
      </c>
      <c r="F705" s="216">
        <v>57</v>
      </c>
      <c r="G705" s="216">
        <v>2.02</v>
      </c>
      <c r="H705" s="216">
        <v>0</v>
      </c>
      <c r="I705" s="216">
        <v>0</v>
      </c>
      <c r="J705" s="257"/>
      <c r="K705" s="257"/>
    </row>
    <row r="706" spans="2:11" s="12" customFormat="1" ht="12.75" hidden="1">
      <c r="B706" s="213">
        <v>37956</v>
      </c>
      <c r="C706" s="256"/>
      <c r="D706" s="216">
        <v>187</v>
      </c>
      <c r="E706" s="216">
        <v>186.26830800000002</v>
      </c>
      <c r="F706" s="216">
        <v>63</v>
      </c>
      <c r="G706" s="216">
        <v>4.381</v>
      </c>
      <c r="H706" s="216">
        <v>0</v>
      </c>
      <c r="I706" s="216">
        <v>0</v>
      </c>
      <c r="J706" s="257"/>
      <c r="K706" s="257"/>
    </row>
    <row r="707" spans="2:11" s="12" customFormat="1" ht="12.75" hidden="1">
      <c r="B707" s="213">
        <v>37987</v>
      </c>
      <c r="C707" s="256"/>
      <c r="D707" s="216">
        <v>184</v>
      </c>
      <c r="E707" s="216">
        <v>138.303077</v>
      </c>
      <c r="F707" s="216">
        <v>63</v>
      </c>
      <c r="G707" s="216">
        <v>1.931175</v>
      </c>
      <c r="H707" s="216">
        <v>0</v>
      </c>
      <c r="I707" s="216">
        <v>0</v>
      </c>
      <c r="J707" s="257"/>
      <c r="K707" s="257"/>
    </row>
    <row r="708" spans="2:11" s="12" customFormat="1" ht="12.75" hidden="1">
      <c r="B708" s="213">
        <v>38018</v>
      </c>
      <c r="C708" s="256"/>
      <c r="D708" s="216">
        <v>188</v>
      </c>
      <c r="E708" s="216">
        <v>133.688655</v>
      </c>
      <c r="F708" s="216">
        <v>55</v>
      </c>
      <c r="G708" s="216">
        <v>1.6</v>
      </c>
      <c r="H708" s="216">
        <v>0</v>
      </c>
      <c r="I708" s="216">
        <v>0</v>
      </c>
      <c r="J708" s="257"/>
      <c r="K708" s="257"/>
    </row>
    <row r="709" spans="2:11" s="12" customFormat="1" ht="12.75" hidden="1">
      <c r="B709" s="213">
        <v>38047</v>
      </c>
      <c r="C709" s="256"/>
      <c r="D709" s="216">
        <v>188</v>
      </c>
      <c r="E709" s="216">
        <v>131.74960900000002</v>
      </c>
      <c r="F709" s="216">
        <v>59</v>
      </c>
      <c r="G709" s="216">
        <v>1.562304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38078</v>
      </c>
      <c r="C710" s="256"/>
      <c r="D710" s="216">
        <v>188</v>
      </c>
      <c r="E710" s="216">
        <v>130.064382</v>
      </c>
      <c r="F710" s="216">
        <v>56</v>
      </c>
      <c r="G710" s="216">
        <v>1.68</v>
      </c>
      <c r="H710" s="216">
        <v>0</v>
      </c>
      <c r="I710" s="216">
        <v>0</v>
      </c>
      <c r="J710" s="257"/>
      <c r="K710" s="257"/>
    </row>
    <row r="711" spans="2:10" s="12" customFormat="1" ht="12.75" hidden="1">
      <c r="B711" s="213">
        <v>38108</v>
      </c>
      <c r="C711" s="256"/>
      <c r="D711" s="216">
        <v>197</v>
      </c>
      <c r="E711" s="216">
        <v>126.19818200000002</v>
      </c>
      <c r="F711" s="216">
        <v>49</v>
      </c>
      <c r="G711" s="216">
        <v>1.46</v>
      </c>
      <c r="H711" s="216">
        <v>0</v>
      </c>
      <c r="I711" s="216">
        <v>0</v>
      </c>
      <c r="J711" s="257"/>
    </row>
    <row r="712" spans="2:11" s="12" customFormat="1" ht="12.75" hidden="1">
      <c r="B712" s="213">
        <v>38139</v>
      </c>
      <c r="C712" s="256"/>
      <c r="D712" s="216">
        <v>196</v>
      </c>
      <c r="E712" s="216">
        <v>57.022555</v>
      </c>
      <c r="F712" s="216">
        <v>55</v>
      </c>
      <c r="G712" s="216">
        <v>1.573901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38169</v>
      </c>
      <c r="C713" s="256"/>
      <c r="D713" s="216">
        <f aca="true" t="shared" si="3" ref="D713:I722">+D938+D1163</f>
        <v>195</v>
      </c>
      <c r="E713" s="216">
        <f t="shared" si="3"/>
        <v>59</v>
      </c>
      <c r="F713" s="216">
        <f t="shared" si="3"/>
        <v>53</v>
      </c>
      <c r="G713" s="216">
        <f t="shared" si="3"/>
        <v>1</v>
      </c>
      <c r="H713" s="216">
        <f t="shared" si="3"/>
        <v>0</v>
      </c>
      <c r="I713" s="216">
        <f t="shared" si="3"/>
        <v>0</v>
      </c>
      <c r="J713" s="257"/>
      <c r="K713" s="257"/>
    </row>
    <row r="714" spans="2:11" s="12" customFormat="1" ht="12.75" hidden="1">
      <c r="B714" s="213">
        <v>38200</v>
      </c>
      <c r="C714" s="256"/>
      <c r="D714" s="216">
        <f t="shared" si="3"/>
        <v>192</v>
      </c>
      <c r="E714" s="216">
        <f t="shared" si="3"/>
        <v>60</v>
      </c>
      <c r="F714" s="216">
        <f t="shared" si="3"/>
        <v>50</v>
      </c>
      <c r="G714" s="216">
        <f t="shared" si="3"/>
        <v>3</v>
      </c>
      <c r="H714" s="216">
        <f t="shared" si="3"/>
        <v>0</v>
      </c>
      <c r="I714" s="216">
        <f t="shared" si="3"/>
        <v>0</v>
      </c>
      <c r="J714" s="257"/>
      <c r="K714" s="257"/>
    </row>
    <row r="715" spans="2:11" s="12" customFormat="1" ht="12.75" hidden="1">
      <c r="B715" s="213">
        <v>38231</v>
      </c>
      <c r="C715" s="256"/>
      <c r="D715" s="216">
        <f t="shared" si="3"/>
        <v>213</v>
      </c>
      <c r="E715" s="216">
        <f t="shared" si="3"/>
        <v>123</v>
      </c>
      <c r="F715" s="216">
        <f t="shared" si="3"/>
        <v>60</v>
      </c>
      <c r="G715" s="216">
        <f t="shared" si="3"/>
        <v>2</v>
      </c>
      <c r="H715" s="216">
        <f t="shared" si="3"/>
        <v>13</v>
      </c>
      <c r="I715" s="216">
        <f t="shared" si="3"/>
        <v>0</v>
      </c>
      <c r="J715" s="257"/>
      <c r="K715" s="257"/>
    </row>
    <row r="716" spans="2:11" s="12" customFormat="1" ht="12.75" hidden="1">
      <c r="B716" s="213">
        <v>38261</v>
      </c>
      <c r="C716" s="256"/>
      <c r="D716" s="216">
        <f t="shared" si="3"/>
        <v>188</v>
      </c>
      <c r="E716" s="216">
        <f t="shared" si="3"/>
        <v>61.971718</v>
      </c>
      <c r="F716" s="216">
        <f t="shared" si="3"/>
        <v>50</v>
      </c>
      <c r="G716" s="216">
        <f t="shared" si="3"/>
        <v>4.343827</v>
      </c>
      <c r="H716" s="216">
        <f t="shared" si="3"/>
        <v>0</v>
      </c>
      <c r="I716" s="216">
        <f t="shared" si="3"/>
        <v>0</v>
      </c>
      <c r="J716" s="257"/>
      <c r="K716" s="257"/>
    </row>
    <row r="717" spans="2:11" s="12" customFormat="1" ht="12.75" hidden="1">
      <c r="B717" s="213">
        <v>38292</v>
      </c>
      <c r="C717" s="256"/>
      <c r="D717" s="216">
        <f t="shared" si="3"/>
        <v>188</v>
      </c>
      <c r="E717" s="216">
        <f t="shared" si="3"/>
        <v>58.418631000000005</v>
      </c>
      <c r="F717" s="216">
        <f t="shared" si="3"/>
        <v>47</v>
      </c>
      <c r="G717" s="216">
        <f t="shared" si="3"/>
        <v>1.255</v>
      </c>
      <c r="H717" s="216">
        <f t="shared" si="3"/>
        <v>0</v>
      </c>
      <c r="I717" s="216">
        <f t="shared" si="3"/>
        <v>0</v>
      </c>
      <c r="J717" s="257"/>
      <c r="K717" s="257"/>
    </row>
    <row r="718" spans="2:11" s="12" customFormat="1" ht="12.75" hidden="1">
      <c r="B718" s="213">
        <v>38322</v>
      </c>
      <c r="C718" s="256"/>
      <c r="D718" s="216">
        <f t="shared" si="3"/>
        <v>184</v>
      </c>
      <c r="E718" s="216">
        <f t="shared" si="3"/>
        <v>58.889211</v>
      </c>
      <c r="F718" s="216">
        <f t="shared" si="3"/>
        <v>45</v>
      </c>
      <c r="G718" s="216">
        <f t="shared" si="3"/>
        <v>1.235</v>
      </c>
      <c r="H718" s="216">
        <f t="shared" si="3"/>
        <v>1</v>
      </c>
      <c r="I718" s="216">
        <f t="shared" si="3"/>
        <v>0.338404</v>
      </c>
      <c r="J718" s="257"/>
      <c r="K718" s="257"/>
    </row>
    <row r="719" spans="2:11" s="12" customFormat="1" ht="12.75" hidden="1">
      <c r="B719" s="213">
        <v>38353</v>
      </c>
      <c r="C719" s="256"/>
      <c r="D719" s="216">
        <f t="shared" si="3"/>
        <v>183</v>
      </c>
      <c r="E719" s="216">
        <f t="shared" si="3"/>
        <v>48.068175</v>
      </c>
      <c r="F719" s="216">
        <f t="shared" si="3"/>
        <v>43</v>
      </c>
      <c r="G719" s="216">
        <f t="shared" si="3"/>
        <v>1.216</v>
      </c>
      <c r="H719" s="216">
        <f t="shared" si="3"/>
        <v>0</v>
      </c>
      <c r="I719" s="216">
        <f t="shared" si="3"/>
        <v>0</v>
      </c>
      <c r="J719" s="257"/>
      <c r="K719" s="257"/>
    </row>
    <row r="720" spans="2:11" s="12" customFormat="1" ht="12.75" hidden="1">
      <c r="B720" s="213">
        <v>38384</v>
      </c>
      <c r="C720" s="256"/>
      <c r="D720" s="216">
        <f t="shared" si="3"/>
        <v>179</v>
      </c>
      <c r="E720" s="216">
        <f t="shared" si="3"/>
        <v>48.412014</v>
      </c>
      <c r="F720" s="216">
        <f t="shared" si="3"/>
        <v>45</v>
      </c>
      <c r="G720" s="216">
        <f t="shared" si="3"/>
        <v>1.397359</v>
      </c>
      <c r="H720" s="216">
        <f t="shared" si="3"/>
        <v>0</v>
      </c>
      <c r="I720" s="216">
        <f t="shared" si="3"/>
        <v>0</v>
      </c>
      <c r="J720" s="257"/>
      <c r="K720" s="257"/>
    </row>
    <row r="721" spans="2:11" s="12" customFormat="1" ht="12.75" hidden="1">
      <c r="B721" s="213">
        <v>38412</v>
      </c>
      <c r="C721" s="256"/>
      <c r="D721" s="216">
        <f t="shared" si="3"/>
        <v>177</v>
      </c>
      <c r="E721" s="216">
        <f t="shared" si="3"/>
        <v>50.006316</v>
      </c>
      <c r="F721" s="216">
        <f t="shared" si="3"/>
        <v>42</v>
      </c>
      <c r="G721" s="216">
        <f t="shared" si="3"/>
        <v>1.13</v>
      </c>
      <c r="H721" s="216">
        <f t="shared" si="3"/>
        <v>0</v>
      </c>
      <c r="I721" s="216">
        <f t="shared" si="3"/>
        <v>0</v>
      </c>
      <c r="J721" s="257"/>
      <c r="K721" s="257"/>
    </row>
    <row r="722" spans="2:11" s="12" customFormat="1" ht="12.75" hidden="1">
      <c r="B722" s="213">
        <v>38443</v>
      </c>
      <c r="C722" s="256"/>
      <c r="D722" s="216">
        <f t="shared" si="3"/>
        <v>176</v>
      </c>
      <c r="E722" s="216">
        <f t="shared" si="3"/>
        <v>53.402138</v>
      </c>
      <c r="F722" s="216">
        <f t="shared" si="3"/>
        <v>44</v>
      </c>
      <c r="G722" s="216">
        <f t="shared" si="3"/>
        <v>3.291494</v>
      </c>
      <c r="H722" s="216">
        <f t="shared" si="3"/>
        <v>0</v>
      </c>
      <c r="I722" s="216">
        <f t="shared" si="3"/>
        <v>0</v>
      </c>
      <c r="J722" s="257"/>
      <c r="K722" s="257"/>
    </row>
    <row r="723" spans="2:11" s="12" customFormat="1" ht="12.75" hidden="1">
      <c r="B723" s="213">
        <v>38473</v>
      </c>
      <c r="C723" s="256"/>
      <c r="D723" s="216">
        <f aca="true" t="shared" si="4" ref="D723:I732">+D948+D1173</f>
        <v>174</v>
      </c>
      <c r="E723" s="216">
        <f t="shared" si="4"/>
        <v>53.017184</v>
      </c>
      <c r="F723" s="216">
        <f t="shared" si="4"/>
        <v>38</v>
      </c>
      <c r="G723" s="216">
        <f t="shared" si="4"/>
        <v>1.025</v>
      </c>
      <c r="H723" s="216">
        <f t="shared" si="4"/>
        <v>0</v>
      </c>
      <c r="I723" s="216">
        <f t="shared" si="4"/>
        <v>0</v>
      </c>
      <c r="J723" s="257"/>
      <c r="K723" s="257"/>
    </row>
    <row r="724" spans="2:11" s="12" customFormat="1" ht="12.75" hidden="1">
      <c r="B724" s="213">
        <v>38504</v>
      </c>
      <c r="C724" s="256"/>
      <c r="D724" s="216">
        <f t="shared" si="4"/>
        <v>173</v>
      </c>
      <c r="E724" s="216">
        <f t="shared" si="4"/>
        <v>53.509863</v>
      </c>
      <c r="F724" s="216">
        <f t="shared" si="4"/>
        <v>42</v>
      </c>
      <c r="G724" s="216">
        <f t="shared" si="4"/>
        <v>1.08572</v>
      </c>
      <c r="H724" s="216">
        <f t="shared" si="4"/>
        <v>0</v>
      </c>
      <c r="I724" s="216">
        <f t="shared" si="4"/>
        <v>0</v>
      </c>
      <c r="J724" s="257"/>
      <c r="K724" s="257"/>
    </row>
    <row r="725" spans="2:11" s="12" customFormat="1" ht="12.75" hidden="1">
      <c r="B725" s="213">
        <v>38534</v>
      </c>
      <c r="C725" s="256"/>
      <c r="D725" s="216">
        <f t="shared" si="4"/>
        <v>172</v>
      </c>
      <c r="E725" s="216">
        <f t="shared" si="4"/>
        <v>52.501708</v>
      </c>
      <c r="F725" s="216">
        <f t="shared" si="4"/>
        <v>40</v>
      </c>
      <c r="G725" s="216">
        <f t="shared" si="4"/>
        <v>1.055049</v>
      </c>
      <c r="H725" s="216">
        <f t="shared" si="4"/>
        <v>0</v>
      </c>
      <c r="I725" s="216">
        <f t="shared" si="4"/>
        <v>0</v>
      </c>
      <c r="J725" s="257"/>
      <c r="K725" s="257"/>
    </row>
    <row r="726" spans="2:11" s="12" customFormat="1" ht="12.75" hidden="1">
      <c r="B726" s="213">
        <v>38565</v>
      </c>
      <c r="C726" s="256"/>
      <c r="D726" s="216">
        <f t="shared" si="4"/>
        <v>172</v>
      </c>
      <c r="E726" s="216">
        <f t="shared" si="4"/>
        <v>53.536135</v>
      </c>
      <c r="F726" s="216">
        <f t="shared" si="4"/>
        <v>38</v>
      </c>
      <c r="G726" s="216">
        <f t="shared" si="4"/>
        <v>1.03</v>
      </c>
      <c r="H726" s="216">
        <f t="shared" si="4"/>
        <v>0</v>
      </c>
      <c r="I726" s="216">
        <f t="shared" si="4"/>
        <v>0</v>
      </c>
      <c r="J726" s="257"/>
      <c r="K726" s="257"/>
    </row>
    <row r="727" spans="2:11" s="12" customFormat="1" ht="12.75" hidden="1">
      <c r="B727" s="213">
        <v>38596</v>
      </c>
      <c r="C727" s="256"/>
      <c r="D727" s="216">
        <f t="shared" si="4"/>
        <v>171</v>
      </c>
      <c r="E727" s="216">
        <f t="shared" si="4"/>
        <v>51.095063</v>
      </c>
      <c r="F727" s="216">
        <f t="shared" si="4"/>
        <v>38</v>
      </c>
      <c r="G727" s="216">
        <f t="shared" si="4"/>
        <v>1.11</v>
      </c>
      <c r="H727" s="216">
        <f t="shared" si="4"/>
        <v>0</v>
      </c>
      <c r="I727" s="216">
        <f t="shared" si="4"/>
        <v>0</v>
      </c>
      <c r="J727" s="257"/>
      <c r="K727" s="257"/>
    </row>
    <row r="728" spans="2:11" s="12" customFormat="1" ht="12.75" hidden="1">
      <c r="B728" s="213">
        <v>38626</v>
      </c>
      <c r="C728" s="256"/>
      <c r="D728" s="216">
        <f t="shared" si="4"/>
        <v>171</v>
      </c>
      <c r="E728" s="216">
        <f t="shared" si="4"/>
        <v>51.37123</v>
      </c>
      <c r="F728" s="216">
        <f t="shared" si="4"/>
        <v>31</v>
      </c>
      <c r="G728" s="216">
        <f t="shared" si="4"/>
        <v>0.775</v>
      </c>
      <c r="H728" s="216">
        <f t="shared" si="4"/>
        <v>13</v>
      </c>
      <c r="I728" s="216">
        <f t="shared" si="4"/>
        <v>0.679709</v>
      </c>
      <c r="J728" s="257"/>
      <c r="K728" s="257"/>
    </row>
    <row r="729" spans="2:11" s="12" customFormat="1" ht="12.75" hidden="1">
      <c r="B729" s="213">
        <v>38657</v>
      </c>
      <c r="C729" s="256"/>
      <c r="D729" s="216">
        <f t="shared" si="4"/>
        <v>169</v>
      </c>
      <c r="E729" s="216">
        <f t="shared" si="4"/>
        <v>51.133171</v>
      </c>
      <c r="F729" s="216">
        <f t="shared" si="4"/>
        <v>31</v>
      </c>
      <c r="G729" s="216">
        <f t="shared" si="4"/>
        <v>0.7613</v>
      </c>
      <c r="H729" s="216">
        <f t="shared" si="4"/>
        <v>0</v>
      </c>
      <c r="I729" s="216">
        <f t="shared" si="4"/>
        <v>0</v>
      </c>
      <c r="J729" s="257"/>
      <c r="K729" s="257"/>
    </row>
    <row r="730" spans="2:9" s="12" customFormat="1" ht="12.75" hidden="1">
      <c r="B730" s="213">
        <v>38687</v>
      </c>
      <c r="C730" s="256"/>
      <c r="D730" s="216">
        <f t="shared" si="4"/>
        <v>169</v>
      </c>
      <c r="E730" s="216">
        <f t="shared" si="4"/>
        <v>49.487233</v>
      </c>
      <c r="F730" s="216">
        <f t="shared" si="4"/>
        <v>32</v>
      </c>
      <c r="G730" s="216">
        <f t="shared" si="4"/>
        <v>0.765</v>
      </c>
      <c r="H730" s="216">
        <f t="shared" si="4"/>
        <v>0</v>
      </c>
      <c r="I730" s="216">
        <f t="shared" si="4"/>
        <v>0</v>
      </c>
    </row>
    <row r="731" spans="2:11" s="12" customFormat="1" ht="12.75" hidden="1">
      <c r="B731" s="213">
        <v>38718</v>
      </c>
      <c r="C731" s="256"/>
      <c r="D731" s="216">
        <f t="shared" si="4"/>
        <v>168</v>
      </c>
      <c r="E731" s="216">
        <f t="shared" si="4"/>
        <v>50.196109</v>
      </c>
      <c r="F731" s="216">
        <f t="shared" si="4"/>
        <v>30</v>
      </c>
      <c r="G731" s="216">
        <f t="shared" si="4"/>
        <v>0.715</v>
      </c>
      <c r="H731" s="216">
        <f t="shared" si="4"/>
        <v>3</v>
      </c>
      <c r="I731" s="216">
        <f t="shared" si="4"/>
        <v>0.002472</v>
      </c>
      <c r="J731" s="257"/>
      <c r="K731" s="257"/>
    </row>
    <row r="732" spans="2:11" s="12" customFormat="1" ht="12.75" hidden="1">
      <c r="B732" s="213">
        <v>38749</v>
      </c>
      <c r="C732" s="256"/>
      <c r="D732" s="216">
        <f t="shared" si="4"/>
        <v>168</v>
      </c>
      <c r="E732" s="216">
        <f t="shared" si="4"/>
        <v>50.720714</v>
      </c>
      <c r="F732" s="216">
        <f t="shared" si="4"/>
        <v>31</v>
      </c>
      <c r="G732" s="216">
        <f t="shared" si="4"/>
        <v>0.79</v>
      </c>
      <c r="H732" s="216">
        <f t="shared" si="4"/>
        <v>5</v>
      </c>
      <c r="I732" s="216">
        <f t="shared" si="4"/>
        <v>0.308928</v>
      </c>
      <c r="J732" s="257"/>
      <c r="K732" s="257"/>
    </row>
    <row r="733" spans="2:11" s="12" customFormat="1" ht="12.75" hidden="1">
      <c r="B733" s="213">
        <v>38777</v>
      </c>
      <c r="C733" s="256"/>
      <c r="D733" s="216">
        <f aca="true" t="shared" si="5" ref="D733:I742">+D958+D1183</f>
        <v>168</v>
      </c>
      <c r="E733" s="216">
        <f t="shared" si="5"/>
        <v>52.246136</v>
      </c>
      <c r="F733" s="216">
        <f t="shared" si="5"/>
        <v>33</v>
      </c>
      <c r="G733" s="216">
        <f t="shared" si="5"/>
        <v>0.755282</v>
      </c>
      <c r="H733" s="216">
        <f t="shared" si="5"/>
        <v>13</v>
      </c>
      <c r="I733" s="216">
        <f t="shared" si="5"/>
        <v>0.394823</v>
      </c>
      <c r="J733" s="257"/>
      <c r="K733" s="257"/>
    </row>
    <row r="734" spans="2:11" s="12" customFormat="1" ht="12.75" hidden="1">
      <c r="B734" s="213">
        <v>38808</v>
      </c>
      <c r="C734" s="256"/>
      <c r="D734" s="216">
        <f t="shared" si="5"/>
        <v>168</v>
      </c>
      <c r="E734" s="216">
        <f t="shared" si="5"/>
        <v>54.222673</v>
      </c>
      <c r="F734" s="216">
        <f t="shared" si="5"/>
        <v>33</v>
      </c>
      <c r="G734" s="216">
        <f t="shared" si="5"/>
        <v>3.296604</v>
      </c>
      <c r="H734" s="216">
        <f t="shared" si="5"/>
        <v>8</v>
      </c>
      <c r="I734" s="216">
        <f t="shared" si="5"/>
        <v>1.398598</v>
      </c>
      <c r="J734" s="257"/>
      <c r="K734" s="257"/>
    </row>
    <row r="735" spans="2:11" s="12" customFormat="1" ht="12.75" hidden="1">
      <c r="B735" s="213">
        <v>38838</v>
      </c>
      <c r="C735" s="256"/>
      <c r="D735" s="216">
        <f t="shared" si="5"/>
        <v>167</v>
      </c>
      <c r="E735" s="216">
        <f t="shared" si="5"/>
        <v>54.723964</v>
      </c>
      <c r="F735" s="216">
        <f t="shared" si="5"/>
        <v>28</v>
      </c>
      <c r="G735" s="216">
        <f t="shared" si="5"/>
        <v>0.725</v>
      </c>
      <c r="H735" s="216">
        <f t="shared" si="5"/>
        <v>7</v>
      </c>
      <c r="I735" s="216">
        <f t="shared" si="5"/>
        <v>0.42391</v>
      </c>
      <c r="J735" s="257"/>
      <c r="K735" s="257"/>
    </row>
    <row r="736" spans="2:11" s="12" customFormat="1" ht="12.75" hidden="1">
      <c r="B736" s="213">
        <v>38869</v>
      </c>
      <c r="C736" s="256"/>
      <c r="D736" s="216">
        <f t="shared" si="5"/>
        <v>166</v>
      </c>
      <c r="E736" s="216">
        <f t="shared" si="5"/>
        <v>55.872149</v>
      </c>
      <c r="F736" s="216">
        <f t="shared" si="5"/>
        <v>32</v>
      </c>
      <c r="G736" s="216">
        <f t="shared" si="5"/>
        <v>1.200031</v>
      </c>
      <c r="H736" s="216">
        <f t="shared" si="5"/>
        <v>8</v>
      </c>
      <c r="I736" s="216">
        <f t="shared" si="5"/>
        <v>0.032568</v>
      </c>
      <c r="J736" s="257"/>
      <c r="K736" s="257"/>
    </row>
    <row r="737" spans="2:11" s="12" customFormat="1" ht="12.75" hidden="1">
      <c r="B737" s="213">
        <v>38899</v>
      </c>
      <c r="C737" s="256"/>
      <c r="D737" s="216">
        <f t="shared" si="5"/>
        <v>165</v>
      </c>
      <c r="E737" s="216">
        <f t="shared" si="5"/>
        <v>57.210332</v>
      </c>
      <c r="F737" s="216">
        <f t="shared" si="5"/>
        <v>28</v>
      </c>
      <c r="G737" s="216">
        <f t="shared" si="5"/>
        <v>1.12</v>
      </c>
      <c r="H737" s="216">
        <f t="shared" si="5"/>
        <v>7</v>
      </c>
      <c r="I737" s="216">
        <f t="shared" si="5"/>
        <v>0.615422</v>
      </c>
      <c r="J737" s="257"/>
      <c r="K737" s="257"/>
    </row>
    <row r="738" spans="2:11" s="12" customFormat="1" ht="12.75" hidden="1">
      <c r="B738" s="213">
        <v>38930</v>
      </c>
      <c r="C738" s="256"/>
      <c r="D738" s="216">
        <f t="shared" si="5"/>
        <v>165</v>
      </c>
      <c r="E738" s="216">
        <f t="shared" si="5"/>
        <v>58.011826</v>
      </c>
      <c r="F738" s="216">
        <f t="shared" si="5"/>
        <v>26</v>
      </c>
      <c r="G738" s="216">
        <f t="shared" si="5"/>
        <v>0.71</v>
      </c>
      <c r="H738" s="216">
        <f t="shared" si="5"/>
        <v>0</v>
      </c>
      <c r="I738" s="216">
        <f t="shared" si="5"/>
        <v>0</v>
      </c>
      <c r="J738" s="257"/>
      <c r="K738" s="257"/>
    </row>
    <row r="739" spans="2:11" s="12" customFormat="1" ht="12.75" hidden="1">
      <c r="B739" s="213">
        <v>38961</v>
      </c>
      <c r="C739" s="256"/>
      <c r="D739" s="216">
        <f t="shared" si="5"/>
        <v>164</v>
      </c>
      <c r="E739" s="216">
        <f t="shared" si="5"/>
        <v>58.623474</v>
      </c>
      <c r="F739" s="216">
        <f t="shared" si="5"/>
        <v>28</v>
      </c>
      <c r="G739" s="216">
        <f t="shared" si="5"/>
        <v>0.765</v>
      </c>
      <c r="H739" s="216">
        <f t="shared" si="5"/>
        <v>8</v>
      </c>
      <c r="I739" s="216">
        <f t="shared" si="5"/>
        <v>0.039074</v>
      </c>
      <c r="J739" s="257"/>
      <c r="K739" s="257"/>
    </row>
    <row r="740" spans="2:11" s="12" customFormat="1" ht="12.75" hidden="1">
      <c r="B740" s="213">
        <v>38991</v>
      </c>
      <c r="C740" s="256"/>
      <c r="D740" s="216">
        <f t="shared" si="5"/>
        <v>164</v>
      </c>
      <c r="E740" s="216">
        <f t="shared" si="5"/>
        <v>59.59472100000001</v>
      </c>
      <c r="F740" s="216">
        <f t="shared" si="5"/>
        <v>25</v>
      </c>
      <c r="G740" s="216">
        <f t="shared" si="5"/>
        <v>0.695</v>
      </c>
      <c r="H740" s="216">
        <f t="shared" si="5"/>
        <v>0</v>
      </c>
      <c r="I740" s="216">
        <f t="shared" si="5"/>
        <v>0</v>
      </c>
      <c r="J740" s="257"/>
      <c r="K740" s="257"/>
    </row>
    <row r="741" spans="2:11" s="12" customFormat="1" ht="12.75" hidden="1">
      <c r="B741" s="213">
        <v>39022</v>
      </c>
      <c r="C741" s="256"/>
      <c r="D741" s="216">
        <f t="shared" si="5"/>
        <v>164</v>
      </c>
      <c r="E741" s="216">
        <f t="shared" si="5"/>
        <v>58.817665000000005</v>
      </c>
      <c r="F741" s="216">
        <f t="shared" si="5"/>
        <v>27</v>
      </c>
      <c r="G741" s="216">
        <f t="shared" si="5"/>
        <v>0.735</v>
      </c>
      <c r="H741" s="216">
        <f t="shared" si="5"/>
        <v>3</v>
      </c>
      <c r="I741" s="216">
        <f t="shared" si="5"/>
        <v>1.623469</v>
      </c>
      <c r="J741" s="257"/>
      <c r="K741" s="257"/>
    </row>
    <row r="742" spans="2:11" s="12" customFormat="1" ht="12.75" hidden="1">
      <c r="B742" s="213">
        <v>39052</v>
      </c>
      <c r="C742" s="256"/>
      <c r="D742" s="216">
        <f t="shared" si="5"/>
        <v>164</v>
      </c>
      <c r="E742" s="216">
        <f t="shared" si="5"/>
        <v>59.002263</v>
      </c>
      <c r="F742" s="216">
        <f t="shared" si="5"/>
        <v>27</v>
      </c>
      <c r="G742" s="216">
        <f t="shared" si="5"/>
        <v>0.76</v>
      </c>
      <c r="H742" s="216">
        <f t="shared" si="5"/>
        <v>9</v>
      </c>
      <c r="I742" s="216">
        <f t="shared" si="5"/>
        <v>0.386238</v>
      </c>
      <c r="J742" s="257"/>
      <c r="K742" s="257"/>
    </row>
    <row r="743" spans="2:11" s="12" customFormat="1" ht="12.75" hidden="1">
      <c r="B743" s="213">
        <v>39083</v>
      </c>
      <c r="C743" s="256"/>
      <c r="D743" s="216">
        <f>+D968+D1193</f>
        <v>163</v>
      </c>
      <c r="E743" s="216">
        <f>+E968+E1193</f>
        <v>53.461423</v>
      </c>
      <c r="F743" s="216">
        <f>+F968+F1193</f>
        <v>24</v>
      </c>
      <c r="G743" s="216">
        <f>+G968+G1193</f>
        <v>0.675</v>
      </c>
      <c r="H743" s="216">
        <f>+H968+H1193</f>
        <v>3</v>
      </c>
      <c r="I743" s="216">
        <f>+I968+I1193</f>
        <v>6.21654</v>
      </c>
      <c r="J743" s="257"/>
      <c r="K743" s="257"/>
    </row>
    <row r="744" spans="2:11" s="12" customFormat="1" ht="12.75" hidden="1">
      <c r="B744" s="213">
        <v>39114</v>
      </c>
      <c r="C744" s="256"/>
      <c r="D744" s="216">
        <f>+D969+D1194</f>
        <v>163</v>
      </c>
      <c r="E744" s="216">
        <f>+E969+E1194</f>
        <v>54.247681</v>
      </c>
      <c r="F744" s="216">
        <f>+F969+F1194</f>
        <v>27</v>
      </c>
      <c r="G744" s="216">
        <f>+G969+G1194</f>
        <v>0.745</v>
      </c>
      <c r="H744" s="216">
        <f>+H969+H1194</f>
        <v>0</v>
      </c>
      <c r="I744" s="216">
        <f>+I969+I1194</f>
        <v>0</v>
      </c>
      <c r="J744" s="257"/>
      <c r="K744" s="257"/>
    </row>
    <row r="745" spans="2:11" s="12" customFormat="1" ht="12.75" hidden="1">
      <c r="B745" s="213">
        <v>39142</v>
      </c>
      <c r="C745" s="256"/>
      <c r="D745" s="216">
        <f>+D970+D1195</f>
        <v>161</v>
      </c>
      <c r="E745" s="216">
        <f>+E970+E1195</f>
        <v>53.38316</v>
      </c>
      <c r="F745" s="216">
        <f>+F970+F1195</f>
        <v>29</v>
      </c>
      <c r="G745" s="216">
        <f>+G970+G1195</f>
        <v>0.746196</v>
      </c>
      <c r="H745" s="216">
        <f>+H970+H1195</f>
        <v>5</v>
      </c>
      <c r="I745" s="216">
        <f>+I970+I1195</f>
        <v>2.165727</v>
      </c>
      <c r="J745" s="257"/>
      <c r="K745" s="257"/>
    </row>
    <row r="746" spans="2:11" s="12" customFormat="1" ht="12.75" hidden="1">
      <c r="B746" s="213">
        <v>39173</v>
      </c>
      <c r="C746" s="256"/>
      <c r="D746" s="216">
        <v>160</v>
      </c>
      <c r="E746" s="216">
        <v>56.724635</v>
      </c>
      <c r="F746" s="216">
        <v>26</v>
      </c>
      <c r="G746" s="216">
        <v>3.265551</v>
      </c>
      <c r="H746" s="216">
        <v>1</v>
      </c>
      <c r="I746" s="216">
        <v>0.005935</v>
      </c>
      <c r="J746" s="257"/>
      <c r="K746" s="257"/>
    </row>
    <row r="747" spans="2:11" s="12" customFormat="1" ht="12.75" hidden="1">
      <c r="B747" s="213">
        <v>39203</v>
      </c>
      <c r="C747" s="256"/>
      <c r="D747" s="216">
        <v>160</v>
      </c>
      <c r="E747" s="216">
        <v>57.185895</v>
      </c>
      <c r="F747" s="216">
        <v>23</v>
      </c>
      <c r="G747" s="216">
        <v>0.64</v>
      </c>
      <c r="H747" s="216">
        <v>4</v>
      </c>
      <c r="I747" s="216">
        <v>0.517647</v>
      </c>
      <c r="J747" s="257"/>
      <c r="K747" s="257"/>
    </row>
    <row r="748" spans="2:11" s="12" customFormat="1" ht="12.75" hidden="1">
      <c r="B748" s="213">
        <v>39234</v>
      </c>
      <c r="C748" s="256"/>
      <c r="D748" s="216">
        <v>160</v>
      </c>
      <c r="E748" s="216">
        <v>56.847848</v>
      </c>
      <c r="F748" s="216">
        <v>29</v>
      </c>
      <c r="G748" s="216">
        <v>0.795106</v>
      </c>
      <c r="H748" s="216">
        <v>2</v>
      </c>
      <c r="I748" s="216">
        <v>1.047059</v>
      </c>
      <c r="J748" s="257"/>
      <c r="K748" s="257"/>
    </row>
    <row r="749" spans="2:11" s="12" customFormat="1" ht="12.75" hidden="1">
      <c r="B749" s="213">
        <v>39264</v>
      </c>
      <c r="C749" s="256"/>
      <c r="D749" s="216">
        <v>159</v>
      </c>
      <c r="E749" s="216">
        <v>57.927463</v>
      </c>
      <c r="F749" s="216">
        <v>24</v>
      </c>
      <c r="G749" s="216">
        <v>0.69</v>
      </c>
      <c r="H749" s="216">
        <v>2</v>
      </c>
      <c r="I749" s="216">
        <v>0.235294</v>
      </c>
      <c r="J749" s="257"/>
      <c r="K749" s="257"/>
    </row>
    <row r="750" spans="2:11" s="12" customFormat="1" ht="12.75" hidden="1">
      <c r="B750" s="213">
        <v>39295</v>
      </c>
      <c r="C750" s="256"/>
      <c r="D750" s="216">
        <v>158</v>
      </c>
      <c r="E750" s="216">
        <v>58.725212</v>
      </c>
      <c r="F750" s="216">
        <v>26</v>
      </c>
      <c r="G750" s="216">
        <v>0.71</v>
      </c>
      <c r="H750" s="216">
        <v>0</v>
      </c>
      <c r="I750" s="216">
        <v>0</v>
      </c>
      <c r="J750" s="257"/>
      <c r="K750" s="257"/>
    </row>
    <row r="751" spans="2:11" s="12" customFormat="1" ht="12.75" hidden="1">
      <c r="B751" s="213">
        <v>39326</v>
      </c>
      <c r="C751" s="256"/>
      <c r="D751" s="216">
        <v>158</v>
      </c>
      <c r="E751" s="216">
        <v>58.457601</v>
      </c>
      <c r="F751" s="216">
        <v>24</v>
      </c>
      <c r="G751" s="216">
        <v>1.22</v>
      </c>
      <c r="H751" s="216">
        <v>8</v>
      </c>
      <c r="I751" s="216">
        <v>1.461006</v>
      </c>
      <c r="J751" s="257"/>
      <c r="K751" s="257"/>
    </row>
    <row r="752" spans="2:11" s="12" customFormat="1" ht="12.75" hidden="1">
      <c r="B752" s="213">
        <v>39356</v>
      </c>
      <c r="C752" s="256"/>
      <c r="D752" s="216">
        <v>158</v>
      </c>
      <c r="E752" s="216">
        <v>58.882762</v>
      </c>
      <c r="F752" s="216">
        <v>23</v>
      </c>
      <c r="G752" s="216">
        <v>0.66</v>
      </c>
      <c r="H752" s="216">
        <v>2</v>
      </c>
      <c r="I752" s="216">
        <v>0.646091</v>
      </c>
      <c r="J752" s="257"/>
      <c r="K752" s="257"/>
    </row>
    <row r="753" spans="2:11" s="12" customFormat="1" ht="12.75" hidden="1">
      <c r="B753" s="213">
        <v>39387</v>
      </c>
      <c r="C753" s="256"/>
      <c r="D753" s="216">
        <v>157</v>
      </c>
      <c r="E753" s="216">
        <v>54.662512</v>
      </c>
      <c r="F753" s="216">
        <v>22</v>
      </c>
      <c r="G753" s="216">
        <v>0.78</v>
      </c>
      <c r="H753" s="216">
        <v>5</v>
      </c>
      <c r="I753" s="216">
        <v>4.384543</v>
      </c>
      <c r="J753" s="257"/>
      <c r="K753" s="257"/>
    </row>
    <row r="754" spans="2:11" s="12" customFormat="1" ht="12.75" hidden="1">
      <c r="B754" s="213">
        <v>39417</v>
      </c>
      <c r="C754" s="256"/>
      <c r="D754" s="216">
        <v>157</v>
      </c>
      <c r="E754" s="216">
        <v>55.173668</v>
      </c>
      <c r="F754" s="216">
        <v>22</v>
      </c>
      <c r="G754" s="216">
        <v>0.73</v>
      </c>
      <c r="H754" s="216">
        <v>0</v>
      </c>
      <c r="I754" s="216">
        <v>0</v>
      </c>
      <c r="J754" s="257"/>
      <c r="K754" s="257"/>
    </row>
    <row r="755" spans="2:11" s="12" customFormat="1" ht="12.75">
      <c r="B755" s="213">
        <v>39448</v>
      </c>
      <c r="C755" s="256"/>
      <c r="D755" s="216">
        <v>157</v>
      </c>
      <c r="E755" s="216">
        <v>54.977854</v>
      </c>
      <c r="F755" s="216">
        <v>21</v>
      </c>
      <c r="G755" s="216">
        <v>0.67</v>
      </c>
      <c r="H755" s="216">
        <v>4</v>
      </c>
      <c r="I755" s="216">
        <v>0.865883</v>
      </c>
      <c r="J755" s="257"/>
      <c r="K755" s="257"/>
    </row>
    <row r="756" spans="2:11" s="12" customFormat="1" ht="12.75">
      <c r="B756" s="213">
        <v>39479</v>
      </c>
      <c r="C756" s="256"/>
      <c r="D756" s="216">
        <v>157</v>
      </c>
      <c r="E756" s="216">
        <v>55.598658</v>
      </c>
      <c r="F756" s="216">
        <v>19</v>
      </c>
      <c r="G756" s="216">
        <v>0.54</v>
      </c>
      <c r="H756" s="216">
        <v>0</v>
      </c>
      <c r="I756" s="216">
        <v>0</v>
      </c>
      <c r="J756" s="257"/>
      <c r="K756" s="257"/>
    </row>
    <row r="757" spans="2:11" s="12" customFormat="1" ht="12.75">
      <c r="B757" s="213">
        <v>39508</v>
      </c>
      <c r="C757" s="256"/>
      <c r="D757" s="216">
        <v>157</v>
      </c>
      <c r="E757" s="216">
        <v>57.12345</v>
      </c>
      <c r="F757" s="216">
        <v>18</v>
      </c>
      <c r="G757" s="216">
        <v>0.58</v>
      </c>
      <c r="H757" s="216">
        <v>0</v>
      </c>
      <c r="I757" s="216">
        <v>0</v>
      </c>
      <c r="J757" s="257"/>
      <c r="K757" s="257"/>
    </row>
    <row r="758" spans="2:11" s="12" customFormat="1" ht="12.75">
      <c r="B758" s="213">
        <v>39539</v>
      </c>
      <c r="C758" s="256"/>
      <c r="D758" s="216">
        <v>156</v>
      </c>
      <c r="E758" s="216">
        <v>60.819855</v>
      </c>
      <c r="F758" s="216">
        <v>21</v>
      </c>
      <c r="G758" s="216">
        <v>3.699397</v>
      </c>
      <c r="H758" s="216">
        <v>4</v>
      </c>
      <c r="I758" s="216">
        <v>0.271764</v>
      </c>
      <c r="J758" s="257"/>
      <c r="K758" s="257"/>
    </row>
    <row r="759" spans="2:11" s="12" customFormat="1" ht="12.75">
      <c r="B759" s="213">
        <v>39569</v>
      </c>
      <c r="C759" s="256"/>
      <c r="D759" s="216">
        <v>156</v>
      </c>
      <c r="E759" s="216">
        <v>62.546869</v>
      </c>
      <c r="F759" s="216">
        <v>18</v>
      </c>
      <c r="G759" s="216">
        <v>0.58</v>
      </c>
      <c r="H759" s="216">
        <v>0</v>
      </c>
      <c r="I759" s="216">
        <v>0</v>
      </c>
      <c r="J759" s="257"/>
      <c r="K759" s="257"/>
    </row>
    <row r="760" spans="2:11" s="12" customFormat="1" ht="12.75">
      <c r="B760" s="213">
        <v>39600</v>
      </c>
      <c r="C760" s="256"/>
      <c r="D760" s="216">
        <v>156</v>
      </c>
      <c r="E760" s="216">
        <v>63.089764</v>
      </c>
      <c r="F760" s="216">
        <v>17</v>
      </c>
      <c r="G760" s="216">
        <v>0.55</v>
      </c>
      <c r="H760" s="216">
        <v>0</v>
      </c>
      <c r="I760" s="216">
        <v>0</v>
      </c>
      <c r="J760" s="257"/>
      <c r="K760" s="257"/>
    </row>
    <row r="761" spans="2:11" s="12" customFormat="1" ht="12.75">
      <c r="B761" s="213">
        <v>39630</v>
      </c>
      <c r="C761" s="256"/>
      <c r="D761" s="216">
        <v>154</v>
      </c>
      <c r="E761" s="216">
        <v>65.20128</v>
      </c>
      <c r="F761" s="216">
        <v>19</v>
      </c>
      <c r="G761" s="216">
        <v>0.61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39661</v>
      </c>
      <c r="C762" s="256"/>
      <c r="D762" s="216">
        <v>154</v>
      </c>
      <c r="E762" s="216">
        <v>64.361008</v>
      </c>
      <c r="F762" s="216">
        <v>19</v>
      </c>
      <c r="G762" s="216">
        <v>0.61</v>
      </c>
      <c r="H762" s="216">
        <v>2</v>
      </c>
      <c r="I762" s="216">
        <v>1.682353</v>
      </c>
      <c r="J762" s="257"/>
      <c r="K762" s="257"/>
    </row>
    <row r="763" spans="2:11" s="12" customFormat="1" ht="12.75">
      <c r="B763" s="213">
        <v>39692</v>
      </c>
      <c r="C763" s="256"/>
      <c r="D763" s="216">
        <v>154</v>
      </c>
      <c r="E763" s="216">
        <v>64.961378</v>
      </c>
      <c r="F763" s="216">
        <v>17</v>
      </c>
      <c r="G763" s="216">
        <v>0.62</v>
      </c>
      <c r="H763" s="216">
        <v>2</v>
      </c>
      <c r="I763" s="216">
        <v>0.052471</v>
      </c>
      <c r="J763" s="257"/>
      <c r="K763" s="257"/>
    </row>
    <row r="764" spans="2:11" s="12" customFormat="1" ht="12.75">
      <c r="B764" s="213">
        <v>39722</v>
      </c>
      <c r="C764" s="256"/>
      <c r="D764" s="216">
        <v>154</v>
      </c>
      <c r="E764" s="216">
        <v>66.354655</v>
      </c>
      <c r="F764" s="216">
        <v>20</v>
      </c>
      <c r="G764" s="216">
        <v>0.641919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39753</v>
      </c>
      <c r="C765" s="256"/>
      <c r="D765" s="216">
        <v>154</v>
      </c>
      <c r="E765" s="216">
        <v>65.247185</v>
      </c>
      <c r="F765" s="216">
        <v>18</v>
      </c>
      <c r="G765" s="216">
        <v>0.538576</v>
      </c>
      <c r="H765" s="216">
        <v>2</v>
      </c>
      <c r="I765" s="216">
        <v>2.066</v>
      </c>
      <c r="J765" s="257"/>
      <c r="K765" s="257"/>
    </row>
    <row r="766" spans="2:11" s="12" customFormat="1" ht="12.75">
      <c r="B766" s="213">
        <v>39783</v>
      </c>
      <c r="C766" s="256"/>
      <c r="D766" s="216">
        <v>153</v>
      </c>
      <c r="E766" s="216">
        <v>65.707491</v>
      </c>
      <c r="F766" s="216">
        <v>15</v>
      </c>
      <c r="G766" s="216">
        <v>0.49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39814</v>
      </c>
      <c r="C767" s="256"/>
      <c r="D767" s="216">
        <v>153</v>
      </c>
      <c r="E767" s="216">
        <v>66.352831</v>
      </c>
      <c r="F767" s="216">
        <v>19</v>
      </c>
      <c r="G767" s="216">
        <v>0.636424</v>
      </c>
      <c r="H767" s="216">
        <v>0</v>
      </c>
      <c r="I767" s="216">
        <v>0</v>
      </c>
      <c r="J767" s="257"/>
      <c r="K767" s="257"/>
    </row>
    <row r="768" spans="2:11" s="12" customFormat="1" ht="12.75">
      <c r="B768" s="213">
        <v>39845</v>
      </c>
      <c r="C768" s="256"/>
      <c r="D768" s="216">
        <v>153</v>
      </c>
      <c r="E768" s="216">
        <v>65.89103</v>
      </c>
      <c r="F768" s="216">
        <v>18</v>
      </c>
      <c r="G768" s="216">
        <v>0.576</v>
      </c>
      <c r="H768" s="216">
        <v>6</v>
      </c>
      <c r="I768" s="216">
        <v>1.03808</v>
      </c>
      <c r="J768" s="257"/>
      <c r="K768" s="257"/>
    </row>
    <row r="769" spans="2:11" s="12" customFormat="1" ht="12.75">
      <c r="B769" s="213">
        <v>39873</v>
      </c>
      <c r="C769" s="256"/>
      <c r="D769" s="216">
        <v>151</v>
      </c>
      <c r="E769" s="216">
        <v>66.346472</v>
      </c>
      <c r="F769" s="216">
        <v>20</v>
      </c>
      <c r="G769" s="216">
        <v>0.547632</v>
      </c>
      <c r="H769" s="216">
        <v>2</v>
      </c>
      <c r="I769" s="216">
        <v>0.966246</v>
      </c>
      <c r="J769" s="257"/>
      <c r="K769" s="257"/>
    </row>
    <row r="770" spans="2:11" s="12" customFormat="1" ht="12.75">
      <c r="B770" s="213">
        <v>39904</v>
      </c>
      <c r="C770" s="256"/>
      <c r="D770" s="216">
        <v>151</v>
      </c>
      <c r="E770" s="216">
        <v>89.190599</v>
      </c>
      <c r="F770" s="216">
        <v>22</v>
      </c>
      <c r="G770" s="216">
        <v>22.539636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39934</v>
      </c>
      <c r="C771" s="256"/>
      <c r="D771" s="216">
        <v>151</v>
      </c>
      <c r="E771" s="216">
        <v>92.940444</v>
      </c>
      <c r="F771" s="216">
        <v>21</v>
      </c>
      <c r="G771" s="216">
        <v>2.700748</v>
      </c>
      <c r="H771" s="216">
        <v>0</v>
      </c>
      <c r="I771" s="216">
        <v>0</v>
      </c>
      <c r="J771" s="257"/>
      <c r="K771" s="257"/>
    </row>
    <row r="772" spans="2:11" s="12" customFormat="1" ht="12.75">
      <c r="B772" s="213">
        <v>39965</v>
      </c>
      <c r="C772" s="256"/>
      <c r="D772" s="216">
        <v>151</v>
      </c>
      <c r="E772" s="216">
        <v>70.803301</v>
      </c>
      <c r="F772" s="216">
        <v>18</v>
      </c>
      <c r="G772" s="216">
        <v>0.640059</v>
      </c>
      <c r="H772" s="216">
        <v>6</v>
      </c>
      <c r="I772" s="216">
        <v>22.839109</v>
      </c>
      <c r="J772" s="257"/>
      <c r="K772" s="257"/>
    </row>
    <row r="773" spans="2:11" s="12" customFormat="1" ht="12.75">
      <c r="B773" s="213">
        <v>39995</v>
      </c>
      <c r="C773" s="256"/>
      <c r="D773" s="216">
        <v>150</v>
      </c>
      <c r="E773" s="216">
        <v>71.972409</v>
      </c>
      <c r="F773" s="216">
        <v>17</v>
      </c>
      <c r="G773" s="216">
        <v>0.62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40026</v>
      </c>
      <c r="C774" s="256"/>
      <c r="D774" s="216">
        <v>148</v>
      </c>
      <c r="E774" s="216">
        <v>72.551958</v>
      </c>
      <c r="F774" s="216">
        <v>17</v>
      </c>
      <c r="G774" s="216">
        <v>0.62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40057</v>
      </c>
      <c r="C775" s="256"/>
      <c r="D775" s="216">
        <v>148</v>
      </c>
      <c r="E775" s="216">
        <v>73.098933</v>
      </c>
      <c r="F775" s="216">
        <v>16</v>
      </c>
      <c r="G775" s="216">
        <v>0.61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40087</v>
      </c>
      <c r="C776" s="256"/>
      <c r="D776" s="216">
        <v>147</v>
      </c>
      <c r="E776" s="216">
        <v>73.391151</v>
      </c>
      <c r="F776" s="216">
        <v>16</v>
      </c>
      <c r="G776" s="216">
        <v>0.61</v>
      </c>
      <c r="H776" s="216">
        <v>2</v>
      </c>
      <c r="I776" s="216">
        <v>0.282864</v>
      </c>
      <c r="J776" s="257"/>
      <c r="K776" s="257"/>
    </row>
    <row r="777" spans="2:11" s="12" customFormat="1" ht="12.75">
      <c r="B777" s="213">
        <v>40118</v>
      </c>
      <c r="C777" s="256"/>
      <c r="D777" s="216">
        <v>147</v>
      </c>
      <c r="E777" s="216">
        <v>76.665941</v>
      </c>
      <c r="F777" s="216">
        <v>15</v>
      </c>
      <c r="G777" s="216">
        <v>3.610391</v>
      </c>
      <c r="H777" s="216">
        <v>1</v>
      </c>
      <c r="I777" s="216">
        <v>0.347824</v>
      </c>
      <c r="J777" s="257"/>
      <c r="K777" s="257"/>
    </row>
    <row r="778" spans="2:11" s="12" customFormat="1" ht="12.75">
      <c r="B778" s="213">
        <v>40148</v>
      </c>
      <c r="C778" s="256"/>
      <c r="D778" s="216">
        <v>147</v>
      </c>
      <c r="E778" s="216">
        <v>74.536365</v>
      </c>
      <c r="F778" s="216">
        <v>15</v>
      </c>
      <c r="G778" s="216">
        <v>0.6</v>
      </c>
      <c r="H778" s="216">
        <v>4</v>
      </c>
      <c r="I778" s="216">
        <v>2.692978</v>
      </c>
      <c r="J778" s="257"/>
      <c r="K778" s="257"/>
    </row>
    <row r="779" spans="2:11" s="12" customFormat="1" ht="12.75">
      <c r="B779" s="213">
        <v>40179</v>
      </c>
      <c r="C779" s="256"/>
      <c r="D779" s="216">
        <v>147</v>
      </c>
      <c r="E779" s="216">
        <v>75.148489</v>
      </c>
      <c r="F779" s="216">
        <v>15</v>
      </c>
      <c r="G779" s="216">
        <v>0.619434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40210</v>
      </c>
      <c r="C780" s="256"/>
      <c r="D780" s="216">
        <v>146</v>
      </c>
      <c r="E780" s="216">
        <v>75.577406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40238</v>
      </c>
      <c r="C781" s="256"/>
      <c r="D781" s="216">
        <v>146</v>
      </c>
      <c r="E781" s="216">
        <v>70.534299</v>
      </c>
      <c r="F781" s="216">
        <v>11</v>
      </c>
      <c r="G781" s="216">
        <v>0.45</v>
      </c>
      <c r="H781" s="216">
        <v>4</v>
      </c>
      <c r="I781" s="216">
        <v>5.832788</v>
      </c>
      <c r="J781" s="257"/>
      <c r="K781" s="257"/>
    </row>
    <row r="782" spans="2:11" s="12" customFormat="1" ht="12.75">
      <c r="B782" s="213">
        <v>40269</v>
      </c>
      <c r="C782" s="256"/>
      <c r="D782" s="216">
        <v>146</v>
      </c>
      <c r="E782" s="216">
        <v>74.126623</v>
      </c>
      <c r="F782" s="216">
        <v>13</v>
      </c>
      <c r="G782" s="216">
        <v>3.433111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40299</v>
      </c>
      <c r="C783" s="256"/>
      <c r="D783" s="216">
        <v>146</v>
      </c>
      <c r="E783" s="216">
        <v>75.102813</v>
      </c>
      <c r="F783" s="216">
        <v>14</v>
      </c>
      <c r="G783" s="216">
        <v>0.51001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40330</v>
      </c>
      <c r="C784" s="256"/>
      <c r="D784" s="216">
        <v>146</v>
      </c>
      <c r="E784" s="216">
        <v>75.624973</v>
      </c>
      <c r="F784" s="216">
        <v>13</v>
      </c>
      <c r="G784" s="216">
        <v>0.49</v>
      </c>
      <c r="H784" s="216">
        <v>2</v>
      </c>
      <c r="I784" s="216">
        <v>0.06</v>
      </c>
      <c r="J784" s="257"/>
      <c r="K784" s="257"/>
    </row>
    <row r="785" spans="2:11" s="12" customFormat="1" ht="12.75">
      <c r="B785" s="213">
        <v>40360</v>
      </c>
      <c r="C785" s="256"/>
      <c r="D785" s="216">
        <v>146</v>
      </c>
      <c r="E785" s="216">
        <v>74.666034</v>
      </c>
      <c r="F785" s="216">
        <v>16</v>
      </c>
      <c r="G785" s="216">
        <v>0.567</v>
      </c>
      <c r="H785" s="216">
        <v>2</v>
      </c>
      <c r="I785" s="216">
        <v>1.764706</v>
      </c>
      <c r="J785" s="257"/>
      <c r="K785" s="257"/>
    </row>
    <row r="786" spans="2:11" s="12" customFormat="1" ht="12.75">
      <c r="B786" s="213">
        <v>40391</v>
      </c>
      <c r="C786" s="256"/>
      <c r="D786" s="216">
        <v>146</v>
      </c>
      <c r="E786" s="216">
        <v>75.192764</v>
      </c>
      <c r="F786" s="216">
        <v>14</v>
      </c>
      <c r="G786" s="216">
        <v>0.52</v>
      </c>
      <c r="H786" s="216">
        <v>0</v>
      </c>
      <c r="I786" s="216">
        <v>0</v>
      </c>
      <c r="J786" s="257"/>
      <c r="K786" s="257"/>
    </row>
    <row r="787" spans="2:11" s="12" customFormat="1" ht="12.75">
      <c r="B787" s="213">
        <v>40422</v>
      </c>
      <c r="C787" s="256"/>
      <c r="D787" s="216">
        <v>146</v>
      </c>
      <c r="E787" s="216">
        <v>75.569537</v>
      </c>
      <c r="F787" s="216">
        <v>14</v>
      </c>
      <c r="G787" s="216">
        <v>0.52</v>
      </c>
      <c r="H787" s="216">
        <v>2</v>
      </c>
      <c r="I787" s="216">
        <v>0.170716</v>
      </c>
      <c r="J787" s="257"/>
      <c r="K787" s="257"/>
    </row>
    <row r="788" spans="2:11" s="12" customFormat="1" ht="12.75">
      <c r="B788" s="213">
        <v>40452</v>
      </c>
      <c r="C788" s="256"/>
      <c r="D788" s="216">
        <v>146</v>
      </c>
      <c r="E788" s="216">
        <v>76.660572</v>
      </c>
      <c r="F788" s="216">
        <v>15</v>
      </c>
      <c r="G788" s="216">
        <v>1.02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40483</v>
      </c>
      <c r="C789" s="256"/>
      <c r="D789" s="216">
        <v>146</v>
      </c>
      <c r="E789" s="216">
        <v>74.696341</v>
      </c>
      <c r="F789" s="216">
        <v>16</v>
      </c>
      <c r="G789" s="216">
        <v>1.02</v>
      </c>
      <c r="H789" s="216">
        <v>1</v>
      </c>
      <c r="I789" s="216">
        <v>3.146793</v>
      </c>
      <c r="J789" s="257"/>
      <c r="K789" s="257"/>
    </row>
    <row r="790" spans="2:11" s="12" customFormat="1" ht="12.75">
      <c r="B790" s="213">
        <v>40513</v>
      </c>
      <c r="C790" s="256"/>
      <c r="D790" s="216">
        <v>146</v>
      </c>
      <c r="E790" s="216">
        <v>75.199828</v>
      </c>
      <c r="F790" s="216">
        <v>14</v>
      </c>
      <c r="G790" s="216">
        <v>0.52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13">
        <v>40544</v>
      </c>
      <c r="C791" s="256"/>
      <c r="D791" s="216">
        <v>146</v>
      </c>
      <c r="E791" s="216">
        <v>75.719867</v>
      </c>
      <c r="F791" s="216">
        <v>15</v>
      </c>
      <c r="G791" s="216">
        <v>0.526035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40575</v>
      </c>
      <c r="C792" s="256"/>
      <c r="D792" s="216">
        <v>145</v>
      </c>
      <c r="E792" s="216">
        <v>76.239912</v>
      </c>
      <c r="F792" s="216">
        <v>14</v>
      </c>
      <c r="G792" s="216">
        <v>0.52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40603</v>
      </c>
      <c r="C793" s="256"/>
      <c r="D793" s="216">
        <v>145</v>
      </c>
      <c r="E793" s="216">
        <v>77.515094</v>
      </c>
      <c r="F793" s="216">
        <v>14</v>
      </c>
      <c r="G793" s="216">
        <v>0.52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13">
        <v>40634</v>
      </c>
      <c r="C794" s="216"/>
      <c r="D794" s="216">
        <v>145</v>
      </c>
      <c r="E794" s="216">
        <v>81.800384</v>
      </c>
      <c r="F794" s="217">
        <v>15</v>
      </c>
      <c r="G794" s="216">
        <v>3.740211</v>
      </c>
      <c r="H794" s="216">
        <v>0</v>
      </c>
      <c r="I794" s="216">
        <v>0</v>
      </c>
      <c r="J794" s="257"/>
      <c r="K794" s="257"/>
    </row>
    <row r="795" spans="2:11" s="12" customFormat="1" ht="12.75">
      <c r="B795" s="213">
        <v>40664</v>
      </c>
      <c r="C795" s="216"/>
      <c r="D795" s="216">
        <v>146</v>
      </c>
      <c r="E795" s="216">
        <v>83.5835</v>
      </c>
      <c r="F795" s="217">
        <v>15</v>
      </c>
      <c r="G795" s="216">
        <v>1.02</v>
      </c>
      <c r="H795" s="216">
        <v>4</v>
      </c>
      <c r="I795" s="216">
        <v>0.409023</v>
      </c>
      <c r="J795" s="257"/>
      <c r="K795" s="257"/>
    </row>
    <row r="796" spans="2:11" s="12" customFormat="1" ht="12.75">
      <c r="B796" s="213">
        <v>40695</v>
      </c>
      <c r="C796" s="216"/>
      <c r="D796" s="216">
        <v>146</v>
      </c>
      <c r="E796" s="216">
        <v>84.242038</v>
      </c>
      <c r="F796" s="217">
        <v>14</v>
      </c>
      <c r="G796" s="216">
        <v>0.52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13">
        <v>40725</v>
      </c>
      <c r="C797" s="256"/>
      <c r="D797" s="216">
        <v>146</v>
      </c>
      <c r="E797" s="216">
        <v>85.180586</v>
      </c>
      <c r="F797" s="216">
        <v>16</v>
      </c>
      <c r="G797" s="216">
        <v>0.574925</v>
      </c>
      <c r="H797" s="216">
        <v>2</v>
      </c>
      <c r="I797" s="216">
        <v>0.275989</v>
      </c>
      <c r="J797" s="257"/>
      <c r="K797" s="257"/>
    </row>
    <row r="798" spans="2:11" s="12" customFormat="1" ht="12.75">
      <c r="B798" s="213">
        <v>40756</v>
      </c>
      <c r="C798" s="256"/>
      <c r="D798" s="216">
        <v>146</v>
      </c>
      <c r="E798" s="216">
        <v>85.655271</v>
      </c>
      <c r="F798" s="216">
        <v>14</v>
      </c>
      <c r="G798" s="216">
        <v>0.52</v>
      </c>
      <c r="H798" s="216">
        <v>2</v>
      </c>
      <c r="I798" s="216">
        <v>0.054925</v>
      </c>
      <c r="J798" s="257"/>
      <c r="K798" s="257"/>
    </row>
    <row r="799" spans="2:11" s="12" customFormat="1" ht="12.75">
      <c r="B799" s="213">
        <v>40787</v>
      </c>
      <c r="C799" s="256"/>
      <c r="D799" s="216">
        <v>146</v>
      </c>
      <c r="E799" s="216">
        <v>86.329647</v>
      </c>
      <c r="F799" s="216">
        <v>15</v>
      </c>
      <c r="G799" s="216">
        <v>0.62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40817</v>
      </c>
      <c r="C800" s="256"/>
      <c r="D800" s="216">
        <v>146</v>
      </c>
      <c r="E800" s="216">
        <v>87.004231</v>
      </c>
      <c r="F800" s="216">
        <v>15</v>
      </c>
      <c r="G800" s="216">
        <v>0.57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40848</v>
      </c>
      <c r="C801" s="256"/>
      <c r="D801" s="216">
        <v>146</v>
      </c>
      <c r="E801" s="216">
        <v>87.93367</v>
      </c>
      <c r="F801" s="216">
        <v>15</v>
      </c>
      <c r="G801" s="216">
        <v>0.64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40878</v>
      </c>
      <c r="C802" s="256"/>
      <c r="D802" s="216">
        <v>146</v>
      </c>
      <c r="E802" s="216">
        <v>88.535509</v>
      </c>
      <c r="F802" s="216">
        <v>14</v>
      </c>
      <c r="G802" s="216">
        <v>0.64</v>
      </c>
      <c r="H802" s="216">
        <v>1</v>
      </c>
      <c r="I802" s="216">
        <v>0.142514</v>
      </c>
      <c r="J802" s="257"/>
      <c r="K802" s="257"/>
    </row>
    <row r="803" spans="2:11" s="12" customFormat="1" ht="12.75">
      <c r="B803" s="213">
        <v>40909</v>
      </c>
      <c r="C803" s="256"/>
      <c r="D803" s="216">
        <v>146</v>
      </c>
      <c r="E803" s="216">
        <v>87.855693</v>
      </c>
      <c r="F803" s="216">
        <v>14</v>
      </c>
      <c r="G803" s="216">
        <v>0.52</v>
      </c>
      <c r="H803" s="216">
        <v>1</v>
      </c>
      <c r="I803" s="216">
        <v>1.199834</v>
      </c>
      <c r="J803" s="257"/>
      <c r="K803" s="257"/>
    </row>
    <row r="804" spans="2:11" s="12" customFormat="1" ht="12.75">
      <c r="B804" s="213">
        <v>40940</v>
      </c>
      <c r="C804" s="256"/>
      <c r="D804" s="216">
        <v>145</v>
      </c>
      <c r="E804" s="216">
        <v>88.526255</v>
      </c>
      <c r="F804" s="216">
        <v>16</v>
      </c>
      <c r="G804" s="216">
        <v>0.705028</v>
      </c>
      <c r="H804" s="216">
        <v>0</v>
      </c>
      <c r="I804" s="216">
        <v>0.005195</v>
      </c>
      <c r="J804" s="257"/>
      <c r="K804" s="257"/>
    </row>
    <row r="805" spans="2:11" s="12" customFormat="1" ht="12.75">
      <c r="B805" s="213">
        <v>40969</v>
      </c>
      <c r="C805" s="256"/>
      <c r="D805" s="216">
        <v>145</v>
      </c>
      <c r="E805" s="216">
        <v>90.290901</v>
      </c>
      <c r="F805" s="216">
        <v>13</v>
      </c>
      <c r="G805" s="216">
        <v>0.73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13">
        <v>41000</v>
      </c>
      <c r="C806" s="256"/>
      <c r="D806" s="216">
        <v>145</v>
      </c>
      <c r="E806" s="216">
        <v>95.741817</v>
      </c>
      <c r="F806" s="216">
        <v>14</v>
      </c>
      <c r="G806" s="216">
        <v>4.543728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13">
        <v>41030</v>
      </c>
      <c r="C807" s="256"/>
      <c r="D807" s="216">
        <v>145</v>
      </c>
      <c r="E807" s="216">
        <v>97.704248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13">
        <v>41061</v>
      </c>
      <c r="C808" s="256"/>
      <c r="D808" s="216">
        <v>145</v>
      </c>
      <c r="E808" s="216">
        <v>98.374081</v>
      </c>
      <c r="F808" s="216">
        <v>13</v>
      </c>
      <c r="G808" s="216">
        <v>0.5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41092</v>
      </c>
      <c r="C809" s="256"/>
      <c r="D809" s="216">
        <v>145</v>
      </c>
      <c r="E809" s="216">
        <v>99.551625</v>
      </c>
      <c r="F809" s="216">
        <v>13</v>
      </c>
      <c r="G809" s="216">
        <v>0.49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41124</v>
      </c>
      <c r="C810" s="256"/>
      <c r="D810" s="216">
        <v>145</v>
      </c>
      <c r="E810" s="216">
        <v>100.138118</v>
      </c>
      <c r="F810" s="216">
        <v>13</v>
      </c>
      <c r="G810" s="216">
        <v>0.58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41156</v>
      </c>
      <c r="C811" s="256"/>
      <c r="D811" s="216">
        <v>145</v>
      </c>
      <c r="E811" s="216">
        <v>100.625432</v>
      </c>
      <c r="F811" s="216">
        <v>10</v>
      </c>
      <c r="G811" s="216">
        <v>0.42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41188</v>
      </c>
      <c r="C812" s="259"/>
      <c r="D812" s="216">
        <v>146</v>
      </c>
      <c r="E812" s="216">
        <v>101.342524</v>
      </c>
      <c r="F812" s="216">
        <v>14</v>
      </c>
      <c r="G812" s="216">
        <v>0.59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58">
        <v>41220</v>
      </c>
      <c r="C813" s="259"/>
      <c r="D813" s="216">
        <v>172</v>
      </c>
      <c r="E813" s="216">
        <v>102.169376</v>
      </c>
      <c r="F813" s="216">
        <v>14</v>
      </c>
      <c r="G813" s="216">
        <v>0.59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41252</v>
      </c>
      <c r="C814" s="259"/>
      <c r="D814" s="216">
        <v>172</v>
      </c>
      <c r="E814" s="216">
        <v>103.223251</v>
      </c>
      <c r="F814" s="216">
        <v>14</v>
      </c>
      <c r="G814" s="216">
        <v>1.08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41275</v>
      </c>
      <c r="C815" s="259"/>
      <c r="D815" s="216">
        <v>172</v>
      </c>
      <c r="E815" s="216">
        <v>103.713285</v>
      </c>
      <c r="F815" s="216">
        <v>13</v>
      </c>
      <c r="G815" s="216">
        <v>0.49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58">
        <v>41306</v>
      </c>
      <c r="C816" s="259"/>
      <c r="D816" s="216">
        <v>172</v>
      </c>
      <c r="E816" s="216">
        <v>104.243325</v>
      </c>
      <c r="F816" s="216">
        <v>12</v>
      </c>
      <c r="G816" s="216">
        <v>0.53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58">
        <v>41334</v>
      </c>
      <c r="C817" s="259"/>
      <c r="D817" s="216">
        <v>172</v>
      </c>
      <c r="E817" s="216">
        <v>105.35987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58">
        <v>41365</v>
      </c>
      <c r="C818" s="259"/>
      <c r="D818" s="216">
        <v>172</v>
      </c>
      <c r="E818" s="216">
        <v>105.2808</v>
      </c>
      <c r="F818" s="216">
        <v>13</v>
      </c>
      <c r="G818" s="216">
        <v>3.9293</v>
      </c>
      <c r="H818" s="216">
        <v>1</v>
      </c>
      <c r="I818" s="216">
        <v>4.7058</v>
      </c>
      <c r="J818" s="257"/>
      <c r="K818" s="257"/>
    </row>
    <row r="819" spans="2:11" s="12" customFormat="1" ht="12.75">
      <c r="B819" s="258">
        <v>41395</v>
      </c>
      <c r="C819" s="259"/>
      <c r="D819" s="216">
        <v>172</v>
      </c>
      <c r="E819" s="216">
        <v>106.9519</v>
      </c>
      <c r="F819" s="216">
        <v>13</v>
      </c>
      <c r="G819" s="216">
        <v>0.68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41426</v>
      </c>
      <c r="C820" s="259"/>
      <c r="D820" s="216">
        <v>172</v>
      </c>
      <c r="E820" s="216">
        <v>107.6652</v>
      </c>
      <c r="F820" s="216">
        <v>13</v>
      </c>
      <c r="G820" s="216">
        <v>0.58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41456</v>
      </c>
      <c r="C821" s="259"/>
      <c r="D821" s="216">
        <v>172</v>
      </c>
      <c r="E821" s="216">
        <v>108.6184</v>
      </c>
      <c r="F821" s="216">
        <v>13</v>
      </c>
      <c r="G821" s="216">
        <v>0.68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41487</v>
      </c>
      <c r="C822" s="259"/>
      <c r="D822" s="216">
        <v>172</v>
      </c>
      <c r="E822" s="216">
        <v>109.1408</v>
      </c>
      <c r="F822" s="216">
        <v>14</v>
      </c>
      <c r="G822" s="216">
        <v>0.5421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41518</v>
      </c>
      <c r="C823" s="259"/>
      <c r="D823" s="216">
        <v>172</v>
      </c>
      <c r="E823" s="216">
        <v>109.9383</v>
      </c>
      <c r="F823" s="216">
        <v>14</v>
      </c>
      <c r="G823" s="216">
        <v>0.68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41548</v>
      </c>
      <c r="C824" s="259"/>
      <c r="D824" s="216">
        <v>172</v>
      </c>
      <c r="E824" s="216">
        <v>108.3184</v>
      </c>
      <c r="F824" s="216">
        <v>12</v>
      </c>
      <c r="G824" s="216">
        <v>0.48</v>
      </c>
      <c r="H824" s="216">
        <v>1</v>
      </c>
      <c r="I824" s="216">
        <v>2.2369</v>
      </c>
      <c r="J824" s="257"/>
      <c r="K824" s="257"/>
    </row>
    <row r="825" spans="2:11" s="12" customFormat="1" ht="12.75">
      <c r="B825" s="258">
        <v>41579</v>
      </c>
      <c r="C825" s="259"/>
      <c r="D825" s="216">
        <v>172</v>
      </c>
      <c r="E825" s="216">
        <v>107.8105</v>
      </c>
      <c r="F825" s="216">
        <v>12</v>
      </c>
      <c r="G825" s="216">
        <v>0.48</v>
      </c>
      <c r="H825" s="216">
        <v>1</v>
      </c>
      <c r="I825" s="216">
        <v>1.1764</v>
      </c>
      <c r="J825" s="257"/>
      <c r="K825" s="257"/>
    </row>
    <row r="826" spans="2:11" s="12" customFormat="1" ht="12.75">
      <c r="B826" s="258">
        <v>41609</v>
      </c>
      <c r="C826" s="259"/>
      <c r="D826" s="216">
        <v>171</v>
      </c>
      <c r="E826" s="216">
        <v>108.3027</v>
      </c>
      <c r="F826" s="216">
        <v>13</v>
      </c>
      <c r="G826" s="216">
        <v>0.48</v>
      </c>
      <c r="H826" s="216">
        <v>1</v>
      </c>
      <c r="I826" s="216">
        <v>0</v>
      </c>
      <c r="J826" s="257"/>
      <c r="K826" s="257"/>
    </row>
    <row r="827" spans="2:11" s="12" customFormat="1" ht="12.75">
      <c r="B827" s="258">
        <v>41640</v>
      </c>
      <c r="C827" s="259"/>
      <c r="D827" s="216">
        <v>171</v>
      </c>
      <c r="E827" s="216">
        <v>108.7827</v>
      </c>
      <c r="F827" s="216">
        <v>12</v>
      </c>
      <c r="G827" s="216">
        <v>0.48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41671</v>
      </c>
      <c r="C828" s="259"/>
      <c r="D828" s="216">
        <v>171</v>
      </c>
      <c r="E828" s="216">
        <v>109.3628</v>
      </c>
      <c r="F828" s="216">
        <v>13</v>
      </c>
      <c r="G828" s="216">
        <v>0.58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41699</v>
      </c>
      <c r="C829" s="259"/>
      <c r="D829" s="216">
        <v>171</v>
      </c>
      <c r="E829" s="216">
        <v>110.5778</v>
      </c>
      <c r="F829" s="216">
        <v>12</v>
      </c>
      <c r="G829" s="216">
        <v>0.48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41730</v>
      </c>
      <c r="C830" s="259"/>
      <c r="D830" s="216">
        <v>171</v>
      </c>
      <c r="E830" s="216">
        <v>115.7933</v>
      </c>
      <c r="F830" s="216">
        <v>13</v>
      </c>
      <c r="G830" s="216">
        <v>3.8539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41760</v>
      </c>
      <c r="C831" s="259"/>
      <c r="D831" s="216">
        <v>171</v>
      </c>
      <c r="E831" s="216">
        <v>118.7041</v>
      </c>
      <c r="F831" s="216">
        <v>13</v>
      </c>
      <c r="G831" s="216">
        <v>0.58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41791</v>
      </c>
      <c r="C832" s="259"/>
      <c r="D832" s="216">
        <v>171</v>
      </c>
      <c r="E832" s="216">
        <v>119.6856</v>
      </c>
      <c r="F832" s="216">
        <v>15</v>
      </c>
      <c r="G832" s="216">
        <v>0.68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41821</v>
      </c>
      <c r="C833" s="259"/>
      <c r="D833" s="216">
        <v>171</v>
      </c>
      <c r="E833" s="216">
        <v>121.2187</v>
      </c>
      <c r="F833" s="216">
        <v>12</v>
      </c>
      <c r="G833" s="216">
        <v>0.48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41852</v>
      </c>
      <c r="C834" s="259"/>
      <c r="D834" s="216">
        <v>171</v>
      </c>
      <c r="E834" s="216">
        <v>121.6993</v>
      </c>
      <c r="F834" s="216">
        <v>12</v>
      </c>
      <c r="G834" s="216">
        <v>0.48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41883</v>
      </c>
      <c r="C835" s="259"/>
      <c r="D835" s="216">
        <v>171</v>
      </c>
      <c r="E835" s="216">
        <v>122.3227</v>
      </c>
      <c r="F835" s="216">
        <v>13</v>
      </c>
      <c r="G835" s="216">
        <v>0.58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41913</v>
      </c>
      <c r="C836" s="259"/>
      <c r="D836" s="216">
        <v>171</v>
      </c>
      <c r="E836" s="216">
        <v>123.1902</v>
      </c>
      <c r="F836" s="216">
        <v>13</v>
      </c>
      <c r="G836" s="216">
        <v>0.58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41944</v>
      </c>
      <c r="C837" s="259"/>
      <c r="D837" s="216">
        <v>171</v>
      </c>
      <c r="E837" s="216">
        <v>124.9437</v>
      </c>
      <c r="F837" s="216">
        <v>14</v>
      </c>
      <c r="G837" s="216">
        <v>1.2985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41974</v>
      </c>
      <c r="C838" s="259"/>
      <c r="D838" s="216">
        <v>171</v>
      </c>
      <c r="E838" s="216">
        <v>125.5188</v>
      </c>
      <c r="F838" s="216">
        <v>13</v>
      </c>
      <c r="G838" s="216">
        <v>0.58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42005</v>
      </c>
      <c r="C839" s="259"/>
      <c r="D839" s="216">
        <v>171</v>
      </c>
      <c r="E839" s="216">
        <v>125.3996</v>
      </c>
      <c r="F839" s="216">
        <v>13</v>
      </c>
      <c r="G839" s="216">
        <v>0.58</v>
      </c>
      <c r="H839" s="216">
        <v>1</v>
      </c>
      <c r="I839" s="216">
        <v>0.7058</v>
      </c>
      <c r="J839" s="257"/>
      <c r="K839" s="257"/>
    </row>
    <row r="840" spans="2:11" s="12" customFormat="1" ht="12.75">
      <c r="B840" s="258">
        <v>42036</v>
      </c>
      <c r="C840" s="259"/>
      <c r="D840" s="216">
        <v>171</v>
      </c>
      <c r="E840" s="216">
        <v>125.8796</v>
      </c>
      <c r="F840" s="216">
        <v>12</v>
      </c>
      <c r="G840" s="216">
        <v>0.48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42064</v>
      </c>
      <c r="C841" s="259"/>
      <c r="D841" s="216">
        <v>171</v>
      </c>
      <c r="E841" s="216">
        <v>127.4362</v>
      </c>
      <c r="F841" s="216">
        <v>12</v>
      </c>
      <c r="G841" s="216">
        <v>0.48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42095</v>
      </c>
      <c r="C842" s="259"/>
      <c r="D842" s="216">
        <v>171</v>
      </c>
      <c r="E842" s="216">
        <v>133.2309</v>
      </c>
      <c r="F842" s="216">
        <v>13</v>
      </c>
      <c r="G842" s="216">
        <v>4.0483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42125</v>
      </c>
      <c r="C843" s="259"/>
      <c r="D843" s="216">
        <v>171</v>
      </c>
      <c r="E843" s="216">
        <v>136.2557</v>
      </c>
      <c r="F843" s="216">
        <v>13</v>
      </c>
      <c r="G843" s="216">
        <v>0.49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42156</v>
      </c>
      <c r="C844" s="259"/>
      <c r="D844" s="216">
        <v>171</v>
      </c>
      <c r="E844" s="216">
        <v>137.0869</v>
      </c>
      <c r="F844" s="216">
        <v>13</v>
      </c>
      <c r="G844" s="216">
        <v>0.49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42186</v>
      </c>
      <c r="C845" s="259"/>
      <c r="D845" s="216">
        <v>171</v>
      </c>
      <c r="E845" s="216">
        <v>138.5713</v>
      </c>
      <c r="F845" s="216">
        <v>14</v>
      </c>
      <c r="G845" s="216">
        <v>0.59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42217</v>
      </c>
      <c r="C846" s="259"/>
      <c r="D846" s="216">
        <v>171</v>
      </c>
      <c r="E846" s="216">
        <v>139.2619</v>
      </c>
      <c r="F846" s="216">
        <v>15</v>
      </c>
      <c r="G846" s="216">
        <v>0.69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42248</v>
      </c>
      <c r="C847" s="259"/>
      <c r="D847" s="216">
        <v>171</v>
      </c>
      <c r="E847" s="216">
        <v>140.0188</v>
      </c>
      <c r="F847" s="216">
        <v>11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42278</v>
      </c>
      <c r="C848" s="259"/>
      <c r="D848" s="216">
        <v>170</v>
      </c>
      <c r="E848" s="216">
        <v>141.2331</v>
      </c>
      <c r="F848" s="216">
        <v>13</v>
      </c>
      <c r="G848" s="216">
        <v>0.87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42309</v>
      </c>
      <c r="C849" s="259"/>
      <c r="D849" s="216">
        <v>170</v>
      </c>
      <c r="E849" s="216">
        <v>142.3351</v>
      </c>
      <c r="F849" s="216">
        <v>12</v>
      </c>
      <c r="G849" s="216">
        <v>0.67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42339</v>
      </c>
      <c r="C850" s="259"/>
      <c r="D850" s="216">
        <v>170</v>
      </c>
      <c r="E850" s="216">
        <v>143.0251</v>
      </c>
      <c r="F850" s="216">
        <v>12</v>
      </c>
      <c r="G850" s="216">
        <v>0.67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42370</v>
      </c>
      <c r="C851" s="259"/>
      <c r="D851" s="216">
        <v>170</v>
      </c>
      <c r="E851" s="216">
        <v>143.7451</v>
      </c>
      <c r="F851" s="216">
        <v>13</v>
      </c>
      <c r="G851" s="216">
        <v>0.72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42401</v>
      </c>
      <c r="C852" s="259"/>
      <c r="D852" s="216">
        <v>170</v>
      </c>
      <c r="E852" s="216">
        <v>144.4652</v>
      </c>
      <c r="F852" s="216">
        <v>13</v>
      </c>
      <c r="G852" s="216">
        <v>0.72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42430</v>
      </c>
      <c r="C853" s="259"/>
      <c r="D853" s="216">
        <v>170</v>
      </c>
      <c r="E853" s="216">
        <v>142.6175</v>
      </c>
      <c r="F853" s="216">
        <v>13</v>
      </c>
      <c r="G853" s="216">
        <v>0.72</v>
      </c>
      <c r="H853" s="216">
        <v>1</v>
      </c>
      <c r="I853" s="216">
        <v>3.9279</v>
      </c>
      <c r="J853" s="257"/>
      <c r="K853" s="257"/>
    </row>
    <row r="854" spans="2:11" s="12" customFormat="1" ht="12.75">
      <c r="B854" s="258">
        <v>42461</v>
      </c>
      <c r="C854" s="259"/>
      <c r="D854" s="216">
        <v>170</v>
      </c>
      <c r="E854" s="216">
        <v>149.3161</v>
      </c>
      <c r="F854" s="216">
        <v>14</v>
      </c>
      <c r="G854" s="216">
        <v>4.46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42491</v>
      </c>
      <c r="C855" s="259"/>
      <c r="D855" s="216">
        <v>170</v>
      </c>
      <c r="E855" s="216">
        <v>153.1865</v>
      </c>
      <c r="F855" s="216">
        <v>15</v>
      </c>
      <c r="G855" s="216">
        <v>0.83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42522</v>
      </c>
      <c r="C856" s="259"/>
      <c r="D856" s="216">
        <v>170</v>
      </c>
      <c r="E856" s="216">
        <v>154.2339</v>
      </c>
      <c r="F856" s="216">
        <v>12</v>
      </c>
      <c r="G856" s="216">
        <v>0.69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42552</v>
      </c>
      <c r="C857" s="259"/>
      <c r="D857" s="216">
        <v>170</v>
      </c>
      <c r="E857" s="216">
        <v>156.6239</v>
      </c>
      <c r="F857" s="216">
        <v>15</v>
      </c>
      <c r="G857" s="216">
        <v>1.4345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42583</v>
      </c>
      <c r="C858" s="259"/>
      <c r="D858" s="216">
        <v>170</v>
      </c>
      <c r="E858" s="216">
        <v>157.6666</v>
      </c>
      <c r="F858" s="216">
        <v>11</v>
      </c>
      <c r="G858" s="216">
        <v>1.0421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42614</v>
      </c>
      <c r="C859" s="259"/>
      <c r="D859" s="216">
        <v>169</v>
      </c>
      <c r="E859" s="216">
        <v>156.4903</v>
      </c>
      <c r="F859" s="216">
        <v>13</v>
      </c>
      <c r="G859" s="216">
        <v>0.7645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42644</v>
      </c>
      <c r="C860" s="259"/>
      <c r="D860" s="216">
        <v>170</v>
      </c>
      <c r="E860" s="216">
        <v>158.3237</v>
      </c>
      <c r="F860" s="216">
        <v>10</v>
      </c>
      <c r="G860" s="216">
        <v>0.63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42675</v>
      </c>
      <c r="C861" s="259"/>
      <c r="D861" s="216">
        <v>170</v>
      </c>
      <c r="E861" s="216">
        <v>158.0331</v>
      </c>
      <c r="F861" s="216">
        <v>10</v>
      </c>
      <c r="G861" s="216">
        <v>0.62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42705</v>
      </c>
      <c r="C862" s="259"/>
      <c r="D862" s="216">
        <v>170</v>
      </c>
      <c r="E862" s="216">
        <v>158.6554</v>
      </c>
      <c r="F862" s="216">
        <v>12</v>
      </c>
      <c r="G862" s="216">
        <v>0.75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42736</v>
      </c>
      <c r="C863" s="259"/>
      <c r="D863" s="216">
        <v>170</v>
      </c>
      <c r="E863" s="216">
        <v>159.3455</v>
      </c>
      <c r="F863" s="216">
        <v>12</v>
      </c>
      <c r="G863" s="216">
        <v>0.69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42767</v>
      </c>
      <c r="C864" s="259"/>
      <c r="D864" s="216">
        <v>169</v>
      </c>
      <c r="E864" s="216">
        <v>160.044</v>
      </c>
      <c r="F864" s="216">
        <v>13</v>
      </c>
      <c r="G864" s="216">
        <v>0.71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42795</v>
      </c>
      <c r="C865" s="259"/>
      <c r="D865" s="216">
        <v>169</v>
      </c>
      <c r="E865" s="216">
        <v>161.7002</v>
      </c>
      <c r="F865" s="216">
        <v>13</v>
      </c>
      <c r="G865" s="216">
        <v>0.71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42826</v>
      </c>
      <c r="C866" s="259"/>
      <c r="D866" s="216">
        <v>169</v>
      </c>
      <c r="E866" s="216">
        <v>167.9993</v>
      </c>
      <c r="F866" s="216">
        <v>15</v>
      </c>
      <c r="G866" s="216">
        <v>4.5145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42856</v>
      </c>
      <c r="C867" s="259"/>
      <c r="D867" s="216">
        <v>169</v>
      </c>
      <c r="E867" s="216">
        <v>171.0813</v>
      </c>
      <c r="F867" s="216">
        <v>11</v>
      </c>
      <c r="G867" s="216">
        <v>0.65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42887</v>
      </c>
      <c r="C868" s="259"/>
      <c r="D868" s="216">
        <v>169</v>
      </c>
      <c r="E868" s="216">
        <v>170.6726</v>
      </c>
      <c r="F868" s="216">
        <v>11</v>
      </c>
      <c r="G868" s="216">
        <v>0.65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42917</v>
      </c>
      <c r="C869" s="259"/>
      <c r="D869" s="216">
        <v>169</v>
      </c>
      <c r="E869" s="216">
        <v>171.9438</v>
      </c>
      <c r="F869" s="216">
        <v>11</v>
      </c>
      <c r="G869" s="216">
        <v>0.65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42948</v>
      </c>
      <c r="C870" s="259"/>
      <c r="D870" s="216">
        <v>167</v>
      </c>
      <c r="E870" s="216">
        <v>113.2059</v>
      </c>
      <c r="F870" s="216">
        <v>11</v>
      </c>
      <c r="G870" s="216">
        <v>0.65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42979</v>
      </c>
      <c r="C871" s="259"/>
      <c r="D871" s="216">
        <v>167</v>
      </c>
      <c r="E871" s="216">
        <v>113.9079</v>
      </c>
      <c r="F871" s="216">
        <v>11</v>
      </c>
      <c r="G871" s="216">
        <v>0.65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43009</v>
      </c>
      <c r="C872" s="259"/>
      <c r="D872" s="216">
        <v>167</v>
      </c>
      <c r="E872" s="216">
        <v>114.7382</v>
      </c>
      <c r="F872" s="216">
        <v>11</v>
      </c>
      <c r="G872" s="216">
        <v>0.65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43040</v>
      </c>
      <c r="C873" s="259"/>
      <c r="D873" s="216">
        <v>167</v>
      </c>
      <c r="E873" s="216">
        <v>115.7299</v>
      </c>
      <c r="F873" s="216">
        <v>11</v>
      </c>
      <c r="G873" s="216">
        <v>0.65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43070</v>
      </c>
      <c r="C874" s="259"/>
      <c r="D874" s="216">
        <v>167</v>
      </c>
      <c r="E874" s="216">
        <v>116.3796</v>
      </c>
      <c r="F874" s="216">
        <v>12</v>
      </c>
      <c r="G874" s="216">
        <v>0.66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43101</v>
      </c>
      <c r="C875" s="259"/>
      <c r="D875" s="216">
        <v>167</v>
      </c>
      <c r="E875" s="216">
        <v>117.1296</v>
      </c>
      <c r="F875" s="216">
        <v>12</v>
      </c>
      <c r="G875" s="216">
        <v>0.75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43132</v>
      </c>
      <c r="C876" s="259"/>
      <c r="D876" s="216">
        <v>167</v>
      </c>
      <c r="E876" s="216">
        <v>117.7797</v>
      </c>
      <c r="F876" s="216">
        <v>11</v>
      </c>
      <c r="G876" s="216">
        <v>0.65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43160</v>
      </c>
      <c r="C877" s="259"/>
      <c r="D877" s="216">
        <v>167</v>
      </c>
      <c r="E877" s="216">
        <v>119.2917</v>
      </c>
      <c r="F877" s="216">
        <v>12</v>
      </c>
      <c r="G877" s="216">
        <v>0.66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43191</v>
      </c>
      <c r="C878" s="259"/>
      <c r="D878" s="216">
        <v>167</v>
      </c>
      <c r="E878" s="216">
        <v>130.4003</v>
      </c>
      <c r="F878" s="216">
        <v>17</v>
      </c>
      <c r="G878" s="216">
        <v>9.4587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43221</v>
      </c>
      <c r="C879" s="259"/>
      <c r="D879" s="216">
        <v>167</v>
      </c>
      <c r="E879" s="216">
        <v>132.4022</v>
      </c>
      <c r="F879" s="216">
        <v>14</v>
      </c>
      <c r="G879" s="216">
        <v>1.85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43252</v>
      </c>
      <c r="C880" s="259"/>
      <c r="D880" s="216">
        <v>166</v>
      </c>
      <c r="E880" s="216">
        <v>134.1481</v>
      </c>
      <c r="F880" s="216">
        <v>16</v>
      </c>
      <c r="G880" s="216">
        <v>1.729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43282</v>
      </c>
      <c r="C881" s="259"/>
      <c r="D881" s="216">
        <v>166</v>
      </c>
      <c r="E881" s="216">
        <v>136.3611</v>
      </c>
      <c r="F881" s="216">
        <v>15</v>
      </c>
      <c r="G881" s="216">
        <v>1.68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43313</v>
      </c>
      <c r="C882" s="259"/>
      <c r="D882" s="216">
        <v>166</v>
      </c>
      <c r="E882" s="216">
        <v>138.0512</v>
      </c>
      <c r="F882" s="216">
        <v>14</v>
      </c>
      <c r="G882" s="216">
        <v>1.69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43344</v>
      </c>
      <c r="C883" s="259"/>
      <c r="D883" s="216">
        <v>166</v>
      </c>
      <c r="E883" s="216">
        <v>139.823</v>
      </c>
      <c r="F883" s="216">
        <v>15</v>
      </c>
      <c r="G883" s="216">
        <v>1.64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43374</v>
      </c>
      <c r="C884" s="259"/>
      <c r="D884" s="216">
        <v>166</v>
      </c>
      <c r="E884" s="216">
        <v>142.0122</v>
      </c>
      <c r="F884" s="216">
        <v>17</v>
      </c>
      <c r="G884" s="216">
        <v>1.756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43405</v>
      </c>
      <c r="C885" s="259"/>
      <c r="D885" s="216">
        <v>165</v>
      </c>
      <c r="E885" s="216">
        <v>144.5188</v>
      </c>
      <c r="F885" s="216">
        <v>13</v>
      </c>
      <c r="G885" s="216">
        <v>1.99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43435</v>
      </c>
      <c r="C886" s="259"/>
      <c r="D886" s="216">
        <v>165</v>
      </c>
      <c r="E886" s="216">
        <v>144.4889</v>
      </c>
      <c r="F886" s="216">
        <v>13</v>
      </c>
      <c r="G886" s="216">
        <v>1.51</v>
      </c>
      <c r="H886" s="216">
        <v>1</v>
      </c>
      <c r="I886" s="216">
        <v>1.5588</v>
      </c>
      <c r="J886" s="257"/>
      <c r="K886" s="257"/>
    </row>
    <row r="887" spans="2:11" s="12" customFormat="1" ht="12.75">
      <c r="B887" s="258">
        <v>43466</v>
      </c>
      <c r="C887" s="259"/>
      <c r="D887" s="216">
        <v>165</v>
      </c>
      <c r="E887" s="216">
        <v>146.0989</v>
      </c>
      <c r="F887" s="216">
        <v>14</v>
      </c>
      <c r="G887" s="216">
        <v>1.61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43497</v>
      </c>
      <c r="C888" s="259"/>
      <c r="D888" s="216">
        <v>122</v>
      </c>
      <c r="E888" s="216">
        <v>147.599</v>
      </c>
      <c r="F888" s="216">
        <v>12</v>
      </c>
      <c r="G888" s="216">
        <v>1.5</v>
      </c>
      <c r="H888" s="216">
        <v>1</v>
      </c>
      <c r="I888" s="216">
        <v>0</v>
      </c>
      <c r="J888" s="257"/>
      <c r="K888" s="257"/>
    </row>
    <row r="889" spans="2:11" s="12" customFormat="1" ht="12.75">
      <c r="B889" s="258">
        <v>43525</v>
      </c>
      <c r="C889" s="259"/>
      <c r="D889" s="216">
        <v>122</v>
      </c>
      <c r="E889" s="216">
        <v>149.3051</v>
      </c>
      <c r="F889" s="216">
        <v>13</v>
      </c>
      <c r="G889" s="216">
        <v>1.51</v>
      </c>
      <c r="H889" s="216">
        <v>1</v>
      </c>
      <c r="I889" s="216">
        <v>0.7541</v>
      </c>
      <c r="J889" s="257"/>
      <c r="K889" s="257"/>
    </row>
    <row r="890" spans="2:11" s="12" customFormat="1" ht="12.75">
      <c r="B890" s="258">
        <v>43556</v>
      </c>
      <c r="C890" s="259"/>
      <c r="D890" s="216">
        <v>111</v>
      </c>
      <c r="E890" s="216">
        <v>152.9618</v>
      </c>
      <c r="F890" s="216">
        <v>10</v>
      </c>
      <c r="G890" s="216">
        <v>1.44</v>
      </c>
      <c r="H890" s="216">
        <v>5</v>
      </c>
      <c r="I890" s="216">
        <v>0</v>
      </c>
      <c r="J890" s="257"/>
      <c r="K890" s="257"/>
    </row>
    <row r="891" spans="2:11" s="12" customFormat="1" ht="12.75">
      <c r="B891" s="258">
        <v>43586</v>
      </c>
      <c r="C891" s="259"/>
      <c r="D891" s="216">
        <v>111</v>
      </c>
      <c r="E891" s="216">
        <v>154.9666</v>
      </c>
      <c r="F891" s="216">
        <v>12</v>
      </c>
      <c r="G891" s="216">
        <v>1.5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43617</v>
      </c>
      <c r="C892" s="259"/>
      <c r="D892" s="216">
        <v>111</v>
      </c>
      <c r="E892" s="216">
        <v>153.9354</v>
      </c>
      <c r="F892" s="216">
        <v>12</v>
      </c>
      <c r="G892" s="216">
        <v>1.5</v>
      </c>
      <c r="H892" s="216">
        <v>1</v>
      </c>
      <c r="I892" s="216">
        <v>2.9411</v>
      </c>
      <c r="J892" s="257"/>
      <c r="K892" s="257"/>
    </row>
    <row r="893" spans="2:11" s="12" customFormat="1" ht="12.75">
      <c r="B893" s="258">
        <v>43647</v>
      </c>
      <c r="C893" s="259"/>
      <c r="D893" s="216">
        <v>110</v>
      </c>
      <c r="E893" s="216">
        <v>106.2836</v>
      </c>
      <c r="F893" s="216">
        <v>11</v>
      </c>
      <c r="G893" s="216">
        <v>1.2514</v>
      </c>
      <c r="H893" s="216">
        <v>2</v>
      </c>
      <c r="I893" s="216">
        <v>49.6482</v>
      </c>
      <c r="J893" s="257"/>
      <c r="K893" s="257"/>
    </row>
    <row r="894" spans="2:11" s="12" customFormat="1" ht="12.75">
      <c r="B894" s="258">
        <v>43678</v>
      </c>
      <c r="C894" s="259"/>
      <c r="D894" s="216">
        <v>109</v>
      </c>
      <c r="E894" s="216">
        <v>107.4916</v>
      </c>
      <c r="F894" s="216">
        <v>9</v>
      </c>
      <c r="G894" s="216">
        <v>1.22</v>
      </c>
      <c r="H894" s="216">
        <v>1</v>
      </c>
      <c r="I894" s="216">
        <v>0.012</v>
      </c>
      <c r="J894" s="257"/>
      <c r="K894" s="257"/>
    </row>
    <row r="895" spans="2:11" s="12" customFormat="1" ht="12.75">
      <c r="B895" s="258">
        <v>43709</v>
      </c>
      <c r="C895" s="259"/>
      <c r="D895" s="216">
        <v>30</v>
      </c>
      <c r="E895" s="216">
        <v>96.1794</v>
      </c>
      <c r="F895" s="216">
        <v>36</v>
      </c>
      <c r="G895" s="216">
        <v>1.2026</v>
      </c>
      <c r="H895" s="216">
        <v>65</v>
      </c>
      <c r="I895" s="216">
        <v>12.6325</v>
      </c>
      <c r="J895" s="257"/>
      <c r="K895" s="257"/>
    </row>
    <row r="896" spans="2:11" s="12" customFormat="1" ht="12.75">
      <c r="B896" s="258">
        <v>43739</v>
      </c>
      <c r="C896" s="259"/>
      <c r="D896" s="216">
        <v>28</v>
      </c>
      <c r="E896" s="216">
        <v>83.1</v>
      </c>
      <c r="F896" s="216">
        <v>6</v>
      </c>
      <c r="G896" s="216">
        <v>1.15</v>
      </c>
      <c r="H896" s="216">
        <v>4</v>
      </c>
      <c r="I896" s="216">
        <v>15.0811</v>
      </c>
      <c r="J896" s="257"/>
      <c r="K896" s="257"/>
    </row>
    <row r="897" spans="2:11" s="12" customFormat="1" ht="12.75">
      <c r="B897" s="258">
        <v>43770</v>
      </c>
      <c r="C897" s="259"/>
      <c r="D897" s="216">
        <v>26</v>
      </c>
      <c r="E897" s="216">
        <v>84.4675</v>
      </c>
      <c r="F897" s="216">
        <v>5</v>
      </c>
      <c r="G897" s="216">
        <v>1.12</v>
      </c>
      <c r="H897" s="216">
        <v>0</v>
      </c>
      <c r="I897" s="216">
        <v>0</v>
      </c>
      <c r="J897" s="257"/>
      <c r="K897" s="257"/>
    </row>
    <row r="898" spans="2:11" s="12" customFormat="1" ht="12.75">
      <c r="B898" s="258">
        <v>43800</v>
      </c>
      <c r="C898" s="259"/>
      <c r="D898" s="216">
        <v>26</v>
      </c>
      <c r="E898" s="216">
        <v>84.4375</v>
      </c>
      <c r="F898" s="216">
        <v>6</v>
      </c>
      <c r="G898" s="216">
        <v>1.15</v>
      </c>
      <c r="H898" s="216">
        <v>1</v>
      </c>
      <c r="I898" s="216">
        <v>26.4622</v>
      </c>
      <c r="J898" s="257"/>
      <c r="K898" s="257"/>
    </row>
    <row r="899" spans="2:11" s="12" customFormat="1" ht="12.75">
      <c r="B899" s="258">
        <v>43831</v>
      </c>
      <c r="C899" s="259"/>
      <c r="D899" s="216">
        <v>28</v>
      </c>
      <c r="E899" s="216">
        <v>60.3732</v>
      </c>
      <c r="F899" s="216">
        <v>11</v>
      </c>
      <c r="G899" s="216">
        <v>1.4042</v>
      </c>
      <c r="H899" s="216">
        <v>1</v>
      </c>
      <c r="I899" s="216">
        <v>0.2143</v>
      </c>
      <c r="J899" s="257"/>
      <c r="K899" s="257"/>
    </row>
    <row r="900" spans="2:11" s="12" customFormat="1" ht="12.75">
      <c r="B900" s="258">
        <v>43862</v>
      </c>
      <c r="C900" s="259"/>
      <c r="D900" s="216">
        <v>27</v>
      </c>
      <c r="E900" s="216">
        <v>61.4132</v>
      </c>
      <c r="F900" s="216">
        <v>3</v>
      </c>
      <c r="G900" s="216">
        <v>1.04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43891</v>
      </c>
      <c r="C901" s="259"/>
      <c r="D901" s="216">
        <v>27</v>
      </c>
      <c r="E901" s="216">
        <v>63.1641</v>
      </c>
      <c r="F901" s="216">
        <v>5</v>
      </c>
      <c r="G901" s="216">
        <v>1.1</v>
      </c>
      <c r="H901" s="216">
        <v>0</v>
      </c>
      <c r="I901" s="216">
        <v>0</v>
      </c>
      <c r="J901" s="257"/>
      <c r="K901" s="257"/>
    </row>
    <row r="902" spans="2:11" s="12" customFormat="1" ht="12.75">
      <c r="B902" s="258">
        <v>43922</v>
      </c>
      <c r="C902" s="259"/>
      <c r="D902" s="216">
        <v>27</v>
      </c>
      <c r="E902" s="216">
        <v>61.9341</v>
      </c>
      <c r="F902" s="216">
        <v>4</v>
      </c>
      <c r="G902" s="216">
        <v>1.07</v>
      </c>
      <c r="H902" s="216">
        <v>3</v>
      </c>
      <c r="I902" s="216">
        <v>2.3</v>
      </c>
      <c r="J902" s="257"/>
      <c r="K902" s="257"/>
    </row>
    <row r="903" spans="2:11" s="12" customFormat="1" ht="12.75">
      <c r="B903" s="258">
        <v>43952</v>
      </c>
      <c r="C903" s="259"/>
      <c r="D903" s="216">
        <v>27</v>
      </c>
      <c r="E903" s="216">
        <v>62.4323</v>
      </c>
      <c r="F903" s="216">
        <v>6</v>
      </c>
      <c r="G903" s="216">
        <v>1.11</v>
      </c>
      <c r="H903" s="216">
        <v>1</v>
      </c>
      <c r="I903" s="216">
        <v>0.8</v>
      </c>
      <c r="J903" s="257"/>
      <c r="K903" s="257"/>
    </row>
    <row r="904" spans="2:11" s="12" customFormat="1" ht="12.75">
      <c r="B904" s="258">
        <v>43983</v>
      </c>
      <c r="C904" s="259"/>
      <c r="D904" s="216">
        <v>27</v>
      </c>
      <c r="E904" s="216">
        <v>60.0993</v>
      </c>
      <c r="F904" s="216">
        <v>5</v>
      </c>
      <c r="G904" s="216">
        <v>0.11</v>
      </c>
      <c r="H904" s="216">
        <v>3</v>
      </c>
      <c r="I904" s="216">
        <v>2.9</v>
      </c>
      <c r="J904" s="257"/>
      <c r="K904" s="257"/>
    </row>
    <row r="905" spans="2:11" s="12" customFormat="1" ht="12.75">
      <c r="B905" s="258">
        <v>44013</v>
      </c>
      <c r="C905" s="259"/>
      <c r="D905" s="216">
        <v>26</v>
      </c>
      <c r="E905" s="216">
        <v>61.0327</v>
      </c>
      <c r="F905" s="216">
        <v>6</v>
      </c>
      <c r="G905" s="216">
        <v>0.14</v>
      </c>
      <c r="H905" s="216">
        <v>0</v>
      </c>
      <c r="I905" s="216">
        <v>0</v>
      </c>
      <c r="J905" s="257"/>
      <c r="K905" s="257"/>
    </row>
    <row r="906" spans="2:11" s="12" customFormat="1" ht="12.75">
      <c r="B906" s="258">
        <v>44044</v>
      </c>
      <c r="C906" s="259"/>
      <c r="D906" s="216">
        <v>26</v>
      </c>
      <c r="E906" s="216">
        <v>59.8727</v>
      </c>
      <c r="F906" s="216">
        <v>4</v>
      </c>
      <c r="G906" s="216">
        <v>0.1</v>
      </c>
      <c r="H906" s="216">
        <v>2</v>
      </c>
      <c r="I906" s="216">
        <v>1.26</v>
      </c>
      <c r="J906" s="257"/>
      <c r="K906" s="257"/>
    </row>
    <row r="907" spans="2:11" s="12" customFormat="1" ht="12.75">
      <c r="B907" s="258">
        <v>44075</v>
      </c>
      <c r="C907" s="259"/>
      <c r="D907" s="216">
        <v>26</v>
      </c>
      <c r="E907" s="216">
        <v>59.9311</v>
      </c>
      <c r="F907" s="216">
        <v>4</v>
      </c>
      <c r="G907" s="216">
        <v>0.08</v>
      </c>
      <c r="H907" s="216">
        <v>1</v>
      </c>
      <c r="I907" s="216">
        <v>0.1881</v>
      </c>
      <c r="J907" s="257"/>
      <c r="K907" s="257"/>
    </row>
    <row r="908" spans="2:11" s="12" customFormat="1" ht="12.75">
      <c r="B908" s="258">
        <v>44105</v>
      </c>
      <c r="C908" s="259"/>
      <c r="D908" s="216">
        <v>26</v>
      </c>
      <c r="E908" s="216">
        <v>60.0432</v>
      </c>
      <c r="F908" s="216">
        <v>5</v>
      </c>
      <c r="G908" s="216">
        <v>0.11</v>
      </c>
      <c r="H908" s="216">
        <v>0</v>
      </c>
      <c r="I908" s="216">
        <v>0</v>
      </c>
      <c r="J908" s="257"/>
      <c r="K908" s="257"/>
    </row>
    <row r="909" spans="2:11" s="12" customFormat="1" ht="12.75">
      <c r="B909" s="258">
        <v>44136</v>
      </c>
      <c r="C909" s="259"/>
      <c r="D909" s="216">
        <v>26</v>
      </c>
      <c r="E909" s="216">
        <v>60.6845</v>
      </c>
      <c r="F909" s="216">
        <v>5</v>
      </c>
      <c r="G909" s="216">
        <v>0.11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44166</v>
      </c>
      <c r="C910" s="259"/>
      <c r="D910" s="216">
        <v>26</v>
      </c>
      <c r="E910" s="216">
        <v>60.6986</v>
      </c>
      <c r="F910" s="216">
        <v>5</v>
      </c>
      <c r="G910" s="216">
        <v>0.11</v>
      </c>
      <c r="H910" s="216">
        <v>1</v>
      </c>
      <c r="I910" s="216">
        <v>0.1143</v>
      </c>
      <c r="J910" s="257"/>
      <c r="K910" s="257"/>
    </row>
    <row r="911" spans="2:11" s="12" customFormat="1" ht="12" customHeight="1">
      <c r="B911" s="219"/>
      <c r="C911" s="220"/>
      <c r="D911" s="220"/>
      <c r="E911" s="220"/>
      <c r="F911" s="222"/>
      <c r="G911" s="220"/>
      <c r="H911" s="220"/>
      <c r="I911" s="220"/>
      <c r="J911" s="257"/>
      <c r="K911" s="257"/>
    </row>
    <row r="912" spans="2:11" s="12" customFormat="1" ht="12.75">
      <c r="B912" s="219"/>
      <c r="C912" s="265"/>
      <c r="D912" s="220"/>
      <c r="E912" s="220"/>
      <c r="F912" s="220"/>
      <c r="G912" s="220"/>
      <c r="H912" s="220"/>
      <c r="I912" s="220"/>
      <c r="J912" s="257"/>
      <c r="K912" s="257"/>
    </row>
    <row r="913" spans="2:11" s="182" customFormat="1" ht="12.75">
      <c r="B913" s="267"/>
      <c r="C913" s="250"/>
      <c r="D913" s="273"/>
      <c r="E913" s="273"/>
      <c r="F913" s="273"/>
      <c r="G913" s="273"/>
      <c r="H913" s="273"/>
      <c r="I913" s="270"/>
      <c r="J913" s="250"/>
      <c r="K913" s="250"/>
    </row>
    <row r="914" spans="2:11" s="255" customFormat="1" ht="25.5">
      <c r="B914" s="251" t="s">
        <v>142</v>
      </c>
      <c r="C914" s="251"/>
      <c r="D914" s="252" t="s">
        <v>25</v>
      </c>
      <c r="E914" s="252" t="s">
        <v>0</v>
      </c>
      <c r="F914" s="252" t="s">
        <v>1</v>
      </c>
      <c r="G914" s="252" t="s">
        <v>2</v>
      </c>
      <c r="H914" s="252" t="s">
        <v>3</v>
      </c>
      <c r="I914" s="272" t="s">
        <v>4</v>
      </c>
      <c r="J914" s="253"/>
      <c r="K914" s="253"/>
    </row>
    <row r="915" spans="2:11" s="12" customFormat="1" ht="12.75" hidden="1">
      <c r="B915" s="213">
        <v>37469</v>
      </c>
      <c r="C915" s="265"/>
      <c r="D915" s="220">
        <v>66</v>
      </c>
      <c r="E915" s="220">
        <v>144.142248</v>
      </c>
      <c r="F915" s="220">
        <v>23</v>
      </c>
      <c r="G915" s="220">
        <v>4.792275</v>
      </c>
      <c r="H915" s="220">
        <v>0</v>
      </c>
      <c r="I915" s="220">
        <v>0</v>
      </c>
      <c r="J915" s="257"/>
      <c r="K915" s="257"/>
    </row>
    <row r="916" spans="2:11" s="12" customFormat="1" ht="12.75" hidden="1">
      <c r="B916" s="213">
        <v>37500</v>
      </c>
      <c r="C916" s="256"/>
      <c r="D916" s="216">
        <v>77</v>
      </c>
      <c r="E916" s="216">
        <v>197.436743</v>
      </c>
      <c r="F916" s="216">
        <v>22</v>
      </c>
      <c r="G916" s="216">
        <v>52.328593000000005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37530</v>
      </c>
      <c r="C917" s="256"/>
      <c r="D917" s="216">
        <v>95</v>
      </c>
      <c r="E917" s="216">
        <v>208.659244</v>
      </c>
      <c r="F917" s="216">
        <v>30</v>
      </c>
      <c r="G917" s="216">
        <v>11.121237</v>
      </c>
      <c r="H917" s="216">
        <v>0</v>
      </c>
      <c r="I917" s="216">
        <v>0</v>
      </c>
      <c r="J917" s="257"/>
      <c r="K917" s="257"/>
    </row>
    <row r="918" spans="2:11" s="12" customFormat="1" ht="12.75" hidden="1">
      <c r="B918" s="213">
        <v>37561</v>
      </c>
      <c r="C918" s="256"/>
      <c r="D918" s="216">
        <v>107</v>
      </c>
      <c r="E918" s="216">
        <v>212.071875</v>
      </c>
      <c r="F918" s="216">
        <v>33</v>
      </c>
      <c r="G918" s="216">
        <v>3.363208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37591</v>
      </c>
      <c r="C919" s="256"/>
      <c r="D919" s="216">
        <v>110</v>
      </c>
      <c r="E919" s="216">
        <v>220.983439</v>
      </c>
      <c r="F919" s="216">
        <v>49</v>
      </c>
      <c r="G919" s="216">
        <v>5.800562000000001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37622</v>
      </c>
      <c r="C920" s="256"/>
      <c r="D920" s="216">
        <v>111</v>
      </c>
      <c r="E920" s="216">
        <v>229.684396</v>
      </c>
      <c r="F920" s="216">
        <v>47</v>
      </c>
      <c r="G920" s="216">
        <v>6.484271</v>
      </c>
      <c r="H920" s="216">
        <v>0</v>
      </c>
      <c r="I920" s="216">
        <v>0</v>
      </c>
      <c r="J920" s="257"/>
      <c r="K920" s="257"/>
    </row>
    <row r="921" spans="2:11" s="12" customFormat="1" ht="12.75" hidden="1">
      <c r="B921" s="213">
        <v>37653</v>
      </c>
      <c r="C921" s="256"/>
      <c r="D921" s="216">
        <v>119</v>
      </c>
      <c r="E921" s="216">
        <v>234.083023</v>
      </c>
      <c r="F921" s="216">
        <v>49</v>
      </c>
      <c r="G921" s="216">
        <v>3.52417</v>
      </c>
      <c r="H921" s="216">
        <v>0</v>
      </c>
      <c r="I921" s="216">
        <v>0</v>
      </c>
      <c r="J921" s="257"/>
      <c r="K921" s="257"/>
    </row>
    <row r="922" spans="2:11" s="12" customFormat="1" ht="12.75" hidden="1">
      <c r="B922" s="213">
        <v>37681</v>
      </c>
      <c r="C922" s="256"/>
      <c r="D922" s="216">
        <v>128</v>
      </c>
      <c r="E922" s="216">
        <v>246.51593400000002</v>
      </c>
      <c r="F922" s="216">
        <v>48</v>
      </c>
      <c r="G922" s="216">
        <v>6.553765</v>
      </c>
      <c r="H922" s="216">
        <v>0</v>
      </c>
      <c r="I922" s="216">
        <v>0</v>
      </c>
      <c r="J922" s="257"/>
      <c r="K922" s="257"/>
    </row>
    <row r="923" spans="2:11" s="12" customFormat="1" ht="12.75" hidden="1">
      <c r="B923" s="213">
        <v>37712</v>
      </c>
      <c r="C923" s="256"/>
      <c r="D923" s="216">
        <v>134</v>
      </c>
      <c r="E923" s="216">
        <v>293.648606</v>
      </c>
      <c r="F923" s="216">
        <v>63</v>
      </c>
      <c r="G923" s="216">
        <v>47.233988</v>
      </c>
      <c r="H923" s="216">
        <v>0</v>
      </c>
      <c r="I923" s="216">
        <v>0</v>
      </c>
      <c r="J923" s="257"/>
      <c r="K923" s="257"/>
    </row>
    <row r="924" spans="2:11" s="12" customFormat="1" ht="12.75" hidden="1">
      <c r="B924" s="213">
        <v>37742</v>
      </c>
      <c r="C924" s="256"/>
      <c r="D924" s="216">
        <v>146</v>
      </c>
      <c r="E924" s="216">
        <v>297.449327</v>
      </c>
      <c r="F924" s="216">
        <v>62</v>
      </c>
      <c r="G924" s="216">
        <v>5.141183</v>
      </c>
      <c r="H924" s="216">
        <v>0</v>
      </c>
      <c r="I924" s="216">
        <v>0</v>
      </c>
      <c r="J924" s="257"/>
      <c r="K924" s="257"/>
    </row>
    <row r="925" spans="2:11" s="12" customFormat="1" ht="12.75" hidden="1">
      <c r="B925" s="213">
        <v>37773</v>
      </c>
      <c r="C925" s="256"/>
      <c r="D925" s="216">
        <v>149</v>
      </c>
      <c r="E925" s="216">
        <v>301.017376</v>
      </c>
      <c r="F925" s="216">
        <v>54</v>
      </c>
      <c r="G925" s="216">
        <v>4.253071</v>
      </c>
      <c r="H925" s="216">
        <v>0</v>
      </c>
      <c r="I925" s="216">
        <v>0</v>
      </c>
      <c r="J925" s="257"/>
      <c r="K925" s="257"/>
    </row>
    <row r="926" spans="2:11" s="12" customFormat="1" ht="12.75" hidden="1">
      <c r="B926" s="213">
        <v>37803</v>
      </c>
      <c r="C926" s="256"/>
      <c r="D926" s="216">
        <v>156</v>
      </c>
      <c r="E926" s="216">
        <v>305.19732100000004</v>
      </c>
      <c r="F926" s="216">
        <v>64</v>
      </c>
      <c r="G926" s="216">
        <v>4.80324</v>
      </c>
      <c r="H926" s="216">
        <v>0</v>
      </c>
      <c r="I926" s="216">
        <v>0</v>
      </c>
      <c r="J926" s="257"/>
      <c r="K926" s="257"/>
    </row>
    <row r="927" spans="2:11" s="12" customFormat="1" ht="12.75" hidden="1">
      <c r="B927" s="213">
        <v>37834</v>
      </c>
      <c r="C927" s="256"/>
      <c r="D927" s="216">
        <v>157</v>
      </c>
      <c r="E927" s="216">
        <v>311.26266</v>
      </c>
      <c r="F927" s="216">
        <v>63</v>
      </c>
      <c r="G927" s="216">
        <v>7.320895000000001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37865</v>
      </c>
      <c r="C928" s="256"/>
      <c r="D928" s="216">
        <v>167</v>
      </c>
      <c r="E928" s="216">
        <v>272.74976</v>
      </c>
      <c r="F928" s="216">
        <v>55</v>
      </c>
      <c r="G928" s="216">
        <v>4.086061</v>
      </c>
      <c r="H928" s="216">
        <v>0</v>
      </c>
      <c r="I928" s="216">
        <v>0</v>
      </c>
      <c r="J928" s="257"/>
      <c r="K928" s="257"/>
    </row>
    <row r="929" spans="2:11" s="12" customFormat="1" ht="12.75" hidden="1">
      <c r="B929" s="213">
        <v>37895</v>
      </c>
      <c r="C929" s="256"/>
      <c r="D929" s="216">
        <v>170</v>
      </c>
      <c r="E929" s="216">
        <v>277.099869</v>
      </c>
      <c r="F929" s="216">
        <v>66</v>
      </c>
      <c r="G929" s="216">
        <v>5.089604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37926</v>
      </c>
      <c r="C930" s="256"/>
      <c r="D930" s="216">
        <v>177</v>
      </c>
      <c r="E930" s="216">
        <v>201.976397</v>
      </c>
      <c r="F930" s="216">
        <v>57</v>
      </c>
      <c r="G930" s="216">
        <v>2.02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37956</v>
      </c>
      <c r="C931" s="256"/>
      <c r="D931" s="216">
        <v>184</v>
      </c>
      <c r="E931" s="216">
        <v>186.16375700000003</v>
      </c>
      <c r="F931" s="216">
        <v>63</v>
      </c>
      <c r="G931" s="216">
        <v>4.381</v>
      </c>
      <c r="H931" s="216">
        <v>0</v>
      </c>
      <c r="I931" s="216">
        <v>0</v>
      </c>
      <c r="J931" s="257"/>
      <c r="K931" s="257"/>
    </row>
    <row r="932" spans="2:11" s="12" customFormat="1" ht="12.75" hidden="1">
      <c r="B932" s="213">
        <v>37987</v>
      </c>
      <c r="C932" s="256"/>
      <c r="D932" s="216">
        <v>181</v>
      </c>
      <c r="E932" s="216">
        <v>138.19648200000003</v>
      </c>
      <c r="F932" s="216">
        <v>63</v>
      </c>
      <c r="G932" s="216">
        <v>1.931175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38018</v>
      </c>
      <c r="C933" s="256"/>
      <c r="D933" s="216">
        <v>185</v>
      </c>
      <c r="E933" s="216">
        <v>133.515949</v>
      </c>
      <c r="F933" s="216">
        <v>55</v>
      </c>
      <c r="G933" s="216">
        <v>1.6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38047</v>
      </c>
      <c r="C934" s="256"/>
      <c r="D934" s="216">
        <v>185</v>
      </c>
      <c r="E934" s="216">
        <v>131.57690300000002</v>
      </c>
      <c r="F934" s="216">
        <v>59</v>
      </c>
      <c r="G934" s="216">
        <v>1.562304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38078</v>
      </c>
      <c r="C935" s="256"/>
      <c r="D935" s="216">
        <v>185</v>
      </c>
      <c r="E935" s="216">
        <v>129.811267</v>
      </c>
      <c r="F935" s="216">
        <v>56</v>
      </c>
      <c r="G935" s="216">
        <v>1.68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38108</v>
      </c>
      <c r="C936" s="256"/>
      <c r="D936" s="216">
        <v>194</v>
      </c>
      <c r="E936" s="216">
        <v>125.94506700000001</v>
      </c>
      <c r="F936" s="216">
        <v>49</v>
      </c>
      <c r="G936" s="216">
        <v>1.46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38139</v>
      </c>
      <c r="C937" s="256"/>
      <c r="D937" s="216">
        <v>193</v>
      </c>
      <c r="E937" s="216">
        <v>56.942146</v>
      </c>
      <c r="F937" s="216">
        <v>55</v>
      </c>
      <c r="G937" s="216">
        <v>1.573901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38169</v>
      </c>
      <c r="C938" s="256"/>
      <c r="D938" s="216">
        <v>192</v>
      </c>
      <c r="E938" s="216">
        <v>59</v>
      </c>
      <c r="F938" s="216">
        <v>53</v>
      </c>
      <c r="G938" s="216">
        <v>1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38200</v>
      </c>
      <c r="C939" s="256"/>
      <c r="D939" s="216">
        <v>189</v>
      </c>
      <c r="E939" s="216">
        <v>60</v>
      </c>
      <c r="F939" s="216">
        <v>50</v>
      </c>
      <c r="G939" s="216">
        <v>3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38231</v>
      </c>
      <c r="C940" s="256"/>
      <c r="D940" s="216">
        <v>188</v>
      </c>
      <c r="E940" s="216">
        <v>60</v>
      </c>
      <c r="F940" s="216">
        <v>53</v>
      </c>
      <c r="G940" s="216">
        <v>1</v>
      </c>
      <c r="H940" s="216">
        <v>13</v>
      </c>
      <c r="I940" s="216">
        <v>0</v>
      </c>
      <c r="J940" s="257"/>
      <c r="K940" s="257"/>
    </row>
    <row r="941" spans="2:11" s="12" customFormat="1" ht="12.75" hidden="1">
      <c r="B941" s="213">
        <v>38261</v>
      </c>
      <c r="C941" s="256"/>
      <c r="D941" s="216">
        <v>185</v>
      </c>
      <c r="E941" s="216">
        <v>61.891309</v>
      </c>
      <c r="F941" s="216">
        <v>50</v>
      </c>
      <c r="G941" s="216">
        <v>4.343827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38292</v>
      </c>
      <c r="C942" s="256"/>
      <c r="D942" s="216">
        <v>185</v>
      </c>
      <c r="E942" s="216">
        <v>58.338222</v>
      </c>
      <c r="F942" s="216">
        <v>47</v>
      </c>
      <c r="G942" s="216">
        <v>1.255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38322</v>
      </c>
      <c r="C943" s="256"/>
      <c r="D943" s="216">
        <v>184</v>
      </c>
      <c r="E943" s="216">
        <v>58.889211</v>
      </c>
      <c r="F943" s="216">
        <v>45</v>
      </c>
      <c r="G943" s="216">
        <v>1.235</v>
      </c>
      <c r="H943" s="216">
        <v>1</v>
      </c>
      <c r="I943" s="216">
        <v>0.338404</v>
      </c>
      <c r="J943" s="257"/>
      <c r="K943" s="257"/>
    </row>
    <row r="944" spans="2:11" s="12" customFormat="1" ht="12.75" hidden="1">
      <c r="B944" s="213">
        <v>38353</v>
      </c>
      <c r="C944" s="256"/>
      <c r="D944" s="216">
        <v>183</v>
      </c>
      <c r="E944" s="216">
        <v>48.068175</v>
      </c>
      <c r="F944" s="216">
        <v>43</v>
      </c>
      <c r="G944" s="216">
        <v>1.216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38384</v>
      </c>
      <c r="C945" s="256"/>
      <c r="D945" s="216">
        <v>179</v>
      </c>
      <c r="E945" s="216">
        <v>48.412014</v>
      </c>
      <c r="F945" s="216">
        <v>45</v>
      </c>
      <c r="G945" s="216">
        <v>1.397359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38412</v>
      </c>
      <c r="C946" s="256"/>
      <c r="D946" s="216">
        <v>177</v>
      </c>
      <c r="E946" s="216">
        <v>50.006316</v>
      </c>
      <c r="F946" s="216">
        <v>42</v>
      </c>
      <c r="G946" s="216">
        <v>1.13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38443</v>
      </c>
      <c r="C947" s="256"/>
      <c r="D947" s="216">
        <v>176</v>
      </c>
      <c r="E947" s="216">
        <v>53.402138</v>
      </c>
      <c r="F947" s="216">
        <v>44</v>
      </c>
      <c r="G947" s="216">
        <v>3.291494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38473</v>
      </c>
      <c r="C948" s="256"/>
      <c r="D948" s="216">
        <v>174</v>
      </c>
      <c r="E948" s="216">
        <v>53.017184</v>
      </c>
      <c r="F948" s="216">
        <v>38</v>
      </c>
      <c r="G948" s="216">
        <v>1.025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38504</v>
      </c>
      <c r="C949" s="256"/>
      <c r="D949" s="216">
        <v>173</v>
      </c>
      <c r="E949" s="216">
        <v>53.509863</v>
      </c>
      <c r="F949" s="216">
        <v>42</v>
      </c>
      <c r="G949" s="216">
        <v>1.08572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38534</v>
      </c>
      <c r="C950" s="256"/>
      <c r="D950" s="216">
        <v>172</v>
      </c>
      <c r="E950" s="216">
        <v>52.501708</v>
      </c>
      <c r="F950" s="216">
        <v>40</v>
      </c>
      <c r="G950" s="216">
        <v>1.055049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38565</v>
      </c>
      <c r="C951" s="256"/>
      <c r="D951" s="216">
        <v>172</v>
      </c>
      <c r="E951" s="216">
        <v>53.536135</v>
      </c>
      <c r="F951" s="216">
        <v>38</v>
      </c>
      <c r="G951" s="216">
        <v>1.03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38596</v>
      </c>
      <c r="C952" s="256"/>
      <c r="D952" s="216">
        <v>171</v>
      </c>
      <c r="E952" s="216">
        <v>51.095063</v>
      </c>
      <c r="F952" s="216">
        <v>38</v>
      </c>
      <c r="G952" s="216">
        <v>1.11</v>
      </c>
      <c r="H952" s="216">
        <v>0</v>
      </c>
      <c r="I952" s="216">
        <v>0</v>
      </c>
      <c r="J952" s="257"/>
      <c r="K952" s="257"/>
    </row>
    <row r="953" spans="2:11" s="12" customFormat="1" ht="12.75" hidden="1">
      <c r="B953" s="213">
        <v>38626</v>
      </c>
      <c r="C953" s="256"/>
      <c r="D953" s="216">
        <v>171</v>
      </c>
      <c r="E953" s="216">
        <v>51.37123</v>
      </c>
      <c r="F953" s="216">
        <v>31</v>
      </c>
      <c r="G953" s="216">
        <v>0.775</v>
      </c>
      <c r="H953" s="216">
        <v>13</v>
      </c>
      <c r="I953" s="216">
        <v>0.679709</v>
      </c>
      <c r="J953" s="257"/>
      <c r="K953" s="257"/>
    </row>
    <row r="954" spans="2:11" s="12" customFormat="1" ht="12.75" hidden="1">
      <c r="B954" s="213">
        <v>38657</v>
      </c>
      <c r="C954" s="256"/>
      <c r="D954" s="216">
        <v>169</v>
      </c>
      <c r="E954" s="216">
        <v>51.133171</v>
      </c>
      <c r="F954" s="216">
        <v>31</v>
      </c>
      <c r="G954" s="216">
        <v>0.7613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38687</v>
      </c>
      <c r="C955" s="256"/>
      <c r="D955" s="216">
        <v>169</v>
      </c>
      <c r="E955" s="216">
        <v>49.487233</v>
      </c>
      <c r="F955" s="216">
        <v>32</v>
      </c>
      <c r="G955" s="216">
        <v>0.765</v>
      </c>
      <c r="H955" s="216">
        <v>0</v>
      </c>
      <c r="I955" s="216">
        <v>0</v>
      </c>
      <c r="J955" s="257"/>
      <c r="K955" s="257"/>
    </row>
    <row r="956" spans="2:11" s="12" customFormat="1" ht="12.75" hidden="1">
      <c r="B956" s="213">
        <v>38718</v>
      </c>
      <c r="C956" s="256"/>
      <c r="D956" s="216">
        <v>168</v>
      </c>
      <c r="E956" s="216">
        <v>50.196109</v>
      </c>
      <c r="F956" s="216">
        <v>30</v>
      </c>
      <c r="G956" s="216">
        <v>0.715</v>
      </c>
      <c r="H956" s="216">
        <v>3</v>
      </c>
      <c r="I956" s="216">
        <v>0.002472</v>
      </c>
      <c r="J956" s="257"/>
      <c r="K956" s="257"/>
    </row>
    <row r="957" spans="2:11" s="12" customFormat="1" ht="12.75" hidden="1">
      <c r="B957" s="213">
        <v>38749</v>
      </c>
      <c r="C957" s="256"/>
      <c r="D957" s="216">
        <v>168</v>
      </c>
      <c r="E957" s="216">
        <v>50.720714</v>
      </c>
      <c r="F957" s="216">
        <v>31</v>
      </c>
      <c r="G957" s="216">
        <v>0.79</v>
      </c>
      <c r="H957" s="216">
        <v>5</v>
      </c>
      <c r="I957" s="216">
        <v>0.308928</v>
      </c>
      <c r="J957" s="257"/>
      <c r="K957" s="257"/>
    </row>
    <row r="958" spans="2:11" s="12" customFormat="1" ht="12.75" hidden="1">
      <c r="B958" s="213">
        <v>38777</v>
      </c>
      <c r="C958" s="256"/>
      <c r="D958" s="216">
        <v>168</v>
      </c>
      <c r="E958" s="216">
        <v>52.246136</v>
      </c>
      <c r="F958" s="216">
        <v>33</v>
      </c>
      <c r="G958" s="216">
        <v>0.755282</v>
      </c>
      <c r="H958" s="216">
        <v>13</v>
      </c>
      <c r="I958" s="216">
        <v>0.394823</v>
      </c>
      <c r="J958" s="257"/>
      <c r="K958" s="257"/>
    </row>
    <row r="959" spans="2:11" s="12" customFormat="1" ht="12.75" hidden="1">
      <c r="B959" s="213">
        <v>38808</v>
      </c>
      <c r="C959" s="256"/>
      <c r="D959" s="216">
        <v>168</v>
      </c>
      <c r="E959" s="216">
        <v>54.222673</v>
      </c>
      <c r="F959" s="216">
        <v>33</v>
      </c>
      <c r="G959" s="216">
        <v>3.296604</v>
      </c>
      <c r="H959" s="216">
        <v>8</v>
      </c>
      <c r="I959" s="216">
        <v>1.398598</v>
      </c>
      <c r="J959" s="257"/>
      <c r="K959" s="257"/>
    </row>
    <row r="960" spans="2:11" s="12" customFormat="1" ht="12.75" hidden="1">
      <c r="B960" s="213">
        <v>38838</v>
      </c>
      <c r="C960" s="256"/>
      <c r="D960" s="216">
        <v>167</v>
      </c>
      <c r="E960" s="216">
        <v>54.723964</v>
      </c>
      <c r="F960" s="216">
        <v>28</v>
      </c>
      <c r="G960" s="216">
        <v>0.725</v>
      </c>
      <c r="H960" s="216">
        <v>7</v>
      </c>
      <c r="I960" s="216">
        <v>0.42391</v>
      </c>
      <c r="J960" s="257"/>
      <c r="K960" s="257"/>
    </row>
    <row r="961" spans="2:11" s="12" customFormat="1" ht="12.75" hidden="1">
      <c r="B961" s="213">
        <v>38869</v>
      </c>
      <c r="C961" s="256"/>
      <c r="D961" s="216">
        <v>166</v>
      </c>
      <c r="E961" s="216">
        <v>55.872149</v>
      </c>
      <c r="F961" s="216">
        <v>32</v>
      </c>
      <c r="G961" s="216">
        <v>1.200031</v>
      </c>
      <c r="H961" s="216">
        <v>8</v>
      </c>
      <c r="I961" s="216">
        <v>0.032568</v>
      </c>
      <c r="J961" s="257"/>
      <c r="K961" s="257"/>
    </row>
    <row r="962" spans="2:11" s="12" customFormat="1" ht="12.75" hidden="1">
      <c r="B962" s="213">
        <v>38899</v>
      </c>
      <c r="C962" s="256"/>
      <c r="D962" s="216">
        <v>165</v>
      </c>
      <c r="E962" s="216">
        <v>57.210332</v>
      </c>
      <c r="F962" s="216">
        <v>28</v>
      </c>
      <c r="G962" s="216">
        <v>1.12</v>
      </c>
      <c r="H962" s="216">
        <v>7</v>
      </c>
      <c r="I962" s="216">
        <v>0.615422</v>
      </c>
      <c r="J962" s="257"/>
      <c r="K962" s="257"/>
    </row>
    <row r="963" spans="2:11" s="12" customFormat="1" ht="12.75" hidden="1">
      <c r="B963" s="213">
        <v>38930</v>
      </c>
      <c r="C963" s="256"/>
      <c r="D963" s="216">
        <v>165</v>
      </c>
      <c r="E963" s="216">
        <v>58.011826</v>
      </c>
      <c r="F963" s="216">
        <v>26</v>
      </c>
      <c r="G963" s="216">
        <v>0.71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38961</v>
      </c>
      <c r="C964" s="256"/>
      <c r="D964" s="216">
        <v>164</v>
      </c>
      <c r="E964" s="216">
        <v>58.623474</v>
      </c>
      <c r="F964" s="216">
        <v>28</v>
      </c>
      <c r="G964" s="216">
        <v>0.765</v>
      </c>
      <c r="H964" s="216">
        <v>8</v>
      </c>
      <c r="I964" s="216">
        <v>0.039074</v>
      </c>
      <c r="J964" s="257"/>
      <c r="K964" s="257"/>
    </row>
    <row r="965" spans="2:11" s="12" customFormat="1" ht="12.75" hidden="1">
      <c r="B965" s="213">
        <v>38991</v>
      </c>
      <c r="C965" s="256"/>
      <c r="D965" s="216">
        <v>164</v>
      </c>
      <c r="E965" s="216">
        <v>59.59472100000001</v>
      </c>
      <c r="F965" s="216">
        <v>25</v>
      </c>
      <c r="G965" s="216">
        <v>0.695</v>
      </c>
      <c r="H965" s="216">
        <v>0</v>
      </c>
      <c r="I965" s="216">
        <v>0</v>
      </c>
      <c r="J965" s="257"/>
      <c r="K965" s="257"/>
    </row>
    <row r="966" spans="2:11" s="12" customFormat="1" ht="12.75" hidden="1">
      <c r="B966" s="213">
        <v>39022</v>
      </c>
      <c r="C966" s="256"/>
      <c r="D966" s="216">
        <v>164</v>
      </c>
      <c r="E966" s="216">
        <v>58.817665000000005</v>
      </c>
      <c r="F966" s="216">
        <v>27</v>
      </c>
      <c r="G966" s="216">
        <v>0.735</v>
      </c>
      <c r="H966" s="216">
        <v>3</v>
      </c>
      <c r="I966" s="216">
        <v>1.623469</v>
      </c>
      <c r="J966" s="257"/>
      <c r="K966" s="257"/>
    </row>
    <row r="967" spans="2:11" s="12" customFormat="1" ht="12.75" hidden="1">
      <c r="B967" s="213">
        <v>39052</v>
      </c>
      <c r="C967" s="256"/>
      <c r="D967" s="216">
        <v>164</v>
      </c>
      <c r="E967" s="216">
        <v>59.002263</v>
      </c>
      <c r="F967" s="216">
        <v>27</v>
      </c>
      <c r="G967" s="216">
        <v>0.76</v>
      </c>
      <c r="H967" s="216">
        <v>9</v>
      </c>
      <c r="I967" s="216">
        <v>0.386238</v>
      </c>
      <c r="J967" s="257"/>
      <c r="K967" s="257"/>
    </row>
    <row r="968" spans="2:11" s="12" customFormat="1" ht="12.75" hidden="1">
      <c r="B968" s="213">
        <v>39083</v>
      </c>
      <c r="C968" s="256"/>
      <c r="D968" s="216">
        <v>163</v>
      </c>
      <c r="E968" s="216">
        <v>53.461423</v>
      </c>
      <c r="F968" s="216">
        <v>24</v>
      </c>
      <c r="G968" s="216">
        <v>0.675</v>
      </c>
      <c r="H968" s="216">
        <v>3</v>
      </c>
      <c r="I968" s="216">
        <v>6.21654</v>
      </c>
      <c r="J968" s="257"/>
      <c r="K968" s="257"/>
    </row>
    <row r="969" spans="2:11" s="12" customFormat="1" ht="12.75" hidden="1">
      <c r="B969" s="213">
        <v>39114</v>
      </c>
      <c r="C969" s="256"/>
      <c r="D969" s="216">
        <v>163</v>
      </c>
      <c r="E969" s="216">
        <v>54.247681</v>
      </c>
      <c r="F969" s="216">
        <v>27</v>
      </c>
      <c r="G969" s="216">
        <v>0.745</v>
      </c>
      <c r="H969" s="216">
        <v>0</v>
      </c>
      <c r="I969" s="216">
        <v>0</v>
      </c>
      <c r="J969" s="257"/>
      <c r="K969" s="257"/>
    </row>
    <row r="970" spans="2:11" s="12" customFormat="1" ht="12.75" hidden="1">
      <c r="B970" s="213">
        <v>39142</v>
      </c>
      <c r="C970" s="256"/>
      <c r="D970" s="216">
        <v>161</v>
      </c>
      <c r="E970" s="216">
        <v>53.38316</v>
      </c>
      <c r="F970" s="216">
        <v>29</v>
      </c>
      <c r="G970" s="216">
        <v>0.746196</v>
      </c>
      <c r="H970" s="216">
        <v>5</v>
      </c>
      <c r="I970" s="216">
        <v>2.165727</v>
      </c>
      <c r="J970" s="257"/>
      <c r="K970" s="257"/>
    </row>
    <row r="971" spans="2:11" s="12" customFormat="1" ht="12.75" hidden="1">
      <c r="B971" s="213">
        <v>39173</v>
      </c>
      <c r="C971" s="256"/>
      <c r="D971" s="216">
        <v>160</v>
      </c>
      <c r="E971" s="216">
        <v>56.724635</v>
      </c>
      <c r="F971" s="216">
        <v>26</v>
      </c>
      <c r="G971" s="216">
        <v>3.265551</v>
      </c>
      <c r="H971" s="216">
        <v>1</v>
      </c>
      <c r="I971" s="216">
        <v>0.005935</v>
      </c>
      <c r="J971" s="257"/>
      <c r="K971" s="257"/>
    </row>
    <row r="972" spans="2:11" s="12" customFormat="1" ht="12.75" hidden="1">
      <c r="B972" s="213">
        <v>39203</v>
      </c>
      <c r="C972" s="256"/>
      <c r="D972" s="216">
        <v>160</v>
      </c>
      <c r="E972" s="216">
        <v>57.185895</v>
      </c>
      <c r="F972" s="216">
        <v>23</v>
      </c>
      <c r="G972" s="216">
        <v>0.64</v>
      </c>
      <c r="H972" s="216">
        <v>4</v>
      </c>
      <c r="I972" s="216">
        <v>0.517647</v>
      </c>
      <c r="J972" s="257"/>
      <c r="K972" s="257"/>
    </row>
    <row r="973" spans="2:11" s="12" customFormat="1" ht="12.75" hidden="1">
      <c r="B973" s="213">
        <v>39234</v>
      </c>
      <c r="C973" s="256"/>
      <c r="D973" s="216">
        <v>160</v>
      </c>
      <c r="E973" s="216">
        <v>56.847848</v>
      </c>
      <c r="F973" s="216">
        <v>29</v>
      </c>
      <c r="G973" s="216">
        <v>0.795106</v>
      </c>
      <c r="H973" s="216">
        <v>2</v>
      </c>
      <c r="I973" s="216">
        <v>1.047059</v>
      </c>
      <c r="J973" s="257"/>
      <c r="K973" s="257"/>
    </row>
    <row r="974" spans="2:11" s="12" customFormat="1" ht="12.75" hidden="1">
      <c r="B974" s="213">
        <v>39264</v>
      </c>
      <c r="C974" s="256"/>
      <c r="D974" s="216">
        <v>159</v>
      </c>
      <c r="E974" s="216">
        <v>57.927463</v>
      </c>
      <c r="F974" s="216">
        <v>24</v>
      </c>
      <c r="G974" s="216">
        <v>0.69</v>
      </c>
      <c r="H974" s="216">
        <v>2</v>
      </c>
      <c r="I974" s="216">
        <v>0.235294</v>
      </c>
      <c r="J974" s="257"/>
      <c r="K974" s="257"/>
    </row>
    <row r="975" spans="2:11" s="12" customFormat="1" ht="12.75" hidden="1">
      <c r="B975" s="213">
        <v>39295</v>
      </c>
      <c r="C975" s="256"/>
      <c r="D975" s="216">
        <v>158</v>
      </c>
      <c r="E975" s="216">
        <v>58.725212</v>
      </c>
      <c r="F975" s="216">
        <v>26</v>
      </c>
      <c r="G975" s="216">
        <v>0.71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39326</v>
      </c>
      <c r="C976" s="256"/>
      <c r="D976" s="216">
        <v>158</v>
      </c>
      <c r="E976" s="216">
        <v>58.457601</v>
      </c>
      <c r="F976" s="216">
        <v>24</v>
      </c>
      <c r="G976" s="216">
        <v>1.22</v>
      </c>
      <c r="H976" s="216">
        <v>8</v>
      </c>
      <c r="I976" s="216">
        <v>1.461006</v>
      </c>
      <c r="J976" s="257"/>
      <c r="K976" s="257"/>
    </row>
    <row r="977" spans="2:11" s="12" customFormat="1" ht="12.75" hidden="1">
      <c r="B977" s="213">
        <v>39356</v>
      </c>
      <c r="C977" s="256"/>
      <c r="D977" s="216">
        <v>158</v>
      </c>
      <c r="E977" s="216">
        <v>58.882762</v>
      </c>
      <c r="F977" s="216">
        <v>23</v>
      </c>
      <c r="G977" s="216">
        <v>0.66</v>
      </c>
      <c r="H977" s="216">
        <v>2</v>
      </c>
      <c r="I977" s="216">
        <v>0.646091</v>
      </c>
      <c r="J977" s="257"/>
      <c r="K977" s="257"/>
    </row>
    <row r="978" spans="2:11" s="12" customFormat="1" ht="12.75" hidden="1">
      <c r="B978" s="213">
        <v>39387</v>
      </c>
      <c r="C978" s="256"/>
      <c r="D978" s="216">
        <v>157</v>
      </c>
      <c r="E978" s="216">
        <v>54.662512</v>
      </c>
      <c r="F978" s="216">
        <v>22</v>
      </c>
      <c r="G978" s="216">
        <v>0.78</v>
      </c>
      <c r="H978" s="216">
        <v>5</v>
      </c>
      <c r="I978" s="216">
        <v>4.384543</v>
      </c>
      <c r="J978" s="257"/>
      <c r="K978" s="257"/>
    </row>
    <row r="979" spans="2:11" s="12" customFormat="1" ht="12.75" hidden="1">
      <c r="B979" s="213">
        <v>39417</v>
      </c>
      <c r="C979" s="256"/>
      <c r="D979" s="216">
        <v>157</v>
      </c>
      <c r="E979" s="216">
        <v>55.173668</v>
      </c>
      <c r="F979" s="216">
        <v>22</v>
      </c>
      <c r="G979" s="216">
        <v>0.73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39448</v>
      </c>
      <c r="C980" s="256"/>
      <c r="D980" s="216">
        <v>157</v>
      </c>
      <c r="E980" s="216">
        <v>54.977854</v>
      </c>
      <c r="F980" s="216">
        <v>21</v>
      </c>
      <c r="G980" s="216">
        <v>0.67</v>
      </c>
      <c r="H980" s="216">
        <v>4</v>
      </c>
      <c r="I980" s="216">
        <v>0.865883</v>
      </c>
      <c r="J980" s="257"/>
      <c r="K980" s="257"/>
    </row>
    <row r="981" spans="2:11" s="12" customFormat="1" ht="12.75">
      <c r="B981" s="213">
        <v>39479</v>
      </c>
      <c r="C981" s="256"/>
      <c r="D981" s="216">
        <v>157</v>
      </c>
      <c r="E981" s="216">
        <v>55.598658</v>
      </c>
      <c r="F981" s="216">
        <v>19</v>
      </c>
      <c r="G981" s="216">
        <v>0.54</v>
      </c>
      <c r="H981" s="216">
        <v>0</v>
      </c>
      <c r="I981" s="216">
        <v>0</v>
      </c>
      <c r="J981" s="257"/>
      <c r="K981" s="257"/>
    </row>
    <row r="982" spans="2:11" s="12" customFormat="1" ht="12.75">
      <c r="B982" s="213">
        <v>39508</v>
      </c>
      <c r="C982" s="256"/>
      <c r="D982" s="216">
        <v>157</v>
      </c>
      <c r="E982" s="216">
        <v>57.12345</v>
      </c>
      <c r="F982" s="216">
        <v>18</v>
      </c>
      <c r="G982" s="216">
        <v>0.58</v>
      </c>
      <c r="H982" s="216">
        <v>0</v>
      </c>
      <c r="I982" s="216">
        <v>0</v>
      </c>
      <c r="J982" s="257"/>
      <c r="K982" s="257"/>
    </row>
    <row r="983" spans="2:11" s="12" customFormat="1" ht="12.75">
      <c r="B983" s="213">
        <v>39539</v>
      </c>
      <c r="C983" s="256"/>
      <c r="D983" s="216">
        <v>156</v>
      </c>
      <c r="E983" s="216">
        <v>60.819855</v>
      </c>
      <c r="F983" s="216">
        <v>21</v>
      </c>
      <c r="G983" s="216">
        <v>3.699397</v>
      </c>
      <c r="H983" s="216">
        <v>4</v>
      </c>
      <c r="I983" s="216">
        <v>0.271764</v>
      </c>
      <c r="J983" s="257"/>
      <c r="K983" s="257"/>
    </row>
    <row r="984" spans="2:11" s="12" customFormat="1" ht="12.75">
      <c r="B984" s="213">
        <v>39569</v>
      </c>
      <c r="C984" s="256"/>
      <c r="D984" s="216">
        <v>156</v>
      </c>
      <c r="E984" s="216">
        <v>62.546869</v>
      </c>
      <c r="F984" s="216">
        <v>18</v>
      </c>
      <c r="G984" s="216">
        <v>0.58</v>
      </c>
      <c r="H984" s="216">
        <v>0</v>
      </c>
      <c r="I984" s="216">
        <v>0</v>
      </c>
      <c r="J984" s="257"/>
      <c r="K984" s="257"/>
    </row>
    <row r="985" spans="2:11" s="12" customFormat="1" ht="12.75">
      <c r="B985" s="213">
        <v>39600</v>
      </c>
      <c r="C985" s="256"/>
      <c r="D985" s="216">
        <v>156</v>
      </c>
      <c r="E985" s="216">
        <v>63.089764</v>
      </c>
      <c r="F985" s="216">
        <v>17</v>
      </c>
      <c r="G985" s="216">
        <v>0.55</v>
      </c>
      <c r="H985" s="216">
        <v>0</v>
      </c>
      <c r="I985" s="216">
        <v>0</v>
      </c>
      <c r="J985" s="257"/>
      <c r="K985" s="257"/>
    </row>
    <row r="986" spans="2:11" s="12" customFormat="1" ht="12.75">
      <c r="B986" s="213">
        <v>39630</v>
      </c>
      <c r="C986" s="256"/>
      <c r="D986" s="216">
        <v>154</v>
      </c>
      <c r="E986" s="216">
        <v>65.20128</v>
      </c>
      <c r="F986" s="216">
        <v>19</v>
      </c>
      <c r="G986" s="216">
        <v>0.61</v>
      </c>
      <c r="H986" s="216">
        <v>0</v>
      </c>
      <c r="I986" s="216">
        <v>0</v>
      </c>
      <c r="J986" s="257"/>
      <c r="K986" s="257"/>
    </row>
    <row r="987" spans="2:11" s="12" customFormat="1" ht="12.75">
      <c r="B987" s="213">
        <v>39661</v>
      </c>
      <c r="C987" s="256"/>
      <c r="D987" s="216">
        <v>154</v>
      </c>
      <c r="E987" s="216">
        <v>64.361008</v>
      </c>
      <c r="F987" s="216">
        <v>19</v>
      </c>
      <c r="G987" s="216">
        <v>0.61</v>
      </c>
      <c r="H987" s="216">
        <v>2</v>
      </c>
      <c r="I987" s="216">
        <v>1.682353</v>
      </c>
      <c r="J987" s="257"/>
      <c r="K987" s="257"/>
    </row>
    <row r="988" spans="2:11" s="12" customFormat="1" ht="12.75">
      <c r="B988" s="213">
        <v>39692</v>
      </c>
      <c r="C988" s="256"/>
      <c r="D988" s="216">
        <v>154</v>
      </c>
      <c r="E988" s="216">
        <v>64.961378</v>
      </c>
      <c r="F988" s="216">
        <v>17</v>
      </c>
      <c r="G988" s="216">
        <v>0.62</v>
      </c>
      <c r="H988" s="216">
        <v>2</v>
      </c>
      <c r="I988" s="216">
        <v>0.052471</v>
      </c>
      <c r="J988" s="257"/>
      <c r="K988" s="257"/>
    </row>
    <row r="989" spans="2:11" s="12" customFormat="1" ht="12.75">
      <c r="B989" s="213">
        <v>39722</v>
      </c>
      <c r="C989" s="256"/>
      <c r="D989" s="216">
        <v>154</v>
      </c>
      <c r="E989" s="216">
        <v>66.354655</v>
      </c>
      <c r="F989" s="216">
        <v>20</v>
      </c>
      <c r="G989" s="216">
        <v>0.641919</v>
      </c>
      <c r="H989" s="216">
        <v>0</v>
      </c>
      <c r="I989" s="216">
        <v>0</v>
      </c>
      <c r="J989" s="257"/>
      <c r="K989" s="257"/>
    </row>
    <row r="990" spans="2:11" s="12" customFormat="1" ht="12.75">
      <c r="B990" s="213">
        <v>39753</v>
      </c>
      <c r="C990" s="256"/>
      <c r="D990" s="216">
        <v>154</v>
      </c>
      <c r="E990" s="216">
        <v>65.247185</v>
      </c>
      <c r="F990" s="216">
        <v>18</v>
      </c>
      <c r="G990" s="216">
        <v>0.538576</v>
      </c>
      <c r="H990" s="216">
        <v>2</v>
      </c>
      <c r="I990" s="216">
        <v>2.066</v>
      </c>
      <c r="J990" s="257"/>
      <c r="K990" s="257"/>
    </row>
    <row r="991" spans="2:11" s="12" customFormat="1" ht="12.75">
      <c r="B991" s="213">
        <v>39783</v>
      </c>
      <c r="C991" s="256"/>
      <c r="D991" s="216">
        <v>153</v>
      </c>
      <c r="E991" s="216">
        <v>65.707491</v>
      </c>
      <c r="F991" s="216">
        <v>15</v>
      </c>
      <c r="G991" s="216">
        <v>0.49</v>
      </c>
      <c r="H991" s="216">
        <v>0</v>
      </c>
      <c r="I991" s="216">
        <v>0</v>
      </c>
      <c r="J991" s="257"/>
      <c r="K991" s="257"/>
    </row>
    <row r="992" spans="2:11" s="12" customFormat="1" ht="12.75">
      <c r="B992" s="213">
        <v>39814</v>
      </c>
      <c r="C992" s="256"/>
      <c r="D992" s="216">
        <v>153</v>
      </c>
      <c r="E992" s="216">
        <v>66.352831</v>
      </c>
      <c r="F992" s="216">
        <v>19</v>
      </c>
      <c r="G992" s="216">
        <v>0.636424</v>
      </c>
      <c r="H992" s="216">
        <v>0</v>
      </c>
      <c r="I992" s="216">
        <v>0</v>
      </c>
      <c r="J992" s="257"/>
      <c r="K992" s="257"/>
    </row>
    <row r="993" spans="2:11" s="12" customFormat="1" ht="12.75">
      <c r="B993" s="213">
        <v>39845</v>
      </c>
      <c r="C993" s="256"/>
      <c r="D993" s="216">
        <v>153</v>
      </c>
      <c r="E993" s="216">
        <v>65.89103</v>
      </c>
      <c r="F993" s="216">
        <v>18</v>
      </c>
      <c r="G993" s="216">
        <v>0.576</v>
      </c>
      <c r="H993" s="216">
        <v>6</v>
      </c>
      <c r="I993" s="216">
        <v>1.03808</v>
      </c>
      <c r="J993" s="257"/>
      <c r="K993" s="257"/>
    </row>
    <row r="994" spans="2:11" s="12" customFormat="1" ht="12.75">
      <c r="B994" s="213">
        <v>39873</v>
      </c>
      <c r="C994" s="256"/>
      <c r="D994" s="216">
        <v>151</v>
      </c>
      <c r="E994" s="216">
        <v>66.346472</v>
      </c>
      <c r="F994" s="216">
        <v>20</v>
      </c>
      <c r="G994" s="216">
        <v>0.547632</v>
      </c>
      <c r="H994" s="216">
        <v>2</v>
      </c>
      <c r="I994" s="216">
        <v>0.966246</v>
      </c>
      <c r="J994" s="257"/>
      <c r="K994" s="257"/>
    </row>
    <row r="995" spans="2:11" s="12" customFormat="1" ht="12.75">
      <c r="B995" s="213">
        <v>39904</v>
      </c>
      <c r="C995" s="256"/>
      <c r="D995" s="216">
        <v>151</v>
      </c>
      <c r="E995" s="216">
        <v>89.190599</v>
      </c>
      <c r="F995" s="216">
        <v>22</v>
      </c>
      <c r="G995" s="216">
        <v>22.539636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39934</v>
      </c>
      <c r="C996" s="256"/>
      <c r="D996" s="216">
        <v>151</v>
      </c>
      <c r="E996" s="216">
        <v>92.940444</v>
      </c>
      <c r="F996" s="216">
        <v>21</v>
      </c>
      <c r="G996" s="216">
        <v>2.700748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39965</v>
      </c>
      <c r="C997" s="256"/>
      <c r="D997" s="216">
        <v>151</v>
      </c>
      <c r="E997" s="216">
        <v>70.803301</v>
      </c>
      <c r="F997" s="216">
        <v>18</v>
      </c>
      <c r="G997" s="216">
        <v>0.640059</v>
      </c>
      <c r="H997" s="216">
        <v>6</v>
      </c>
      <c r="I997" s="216">
        <v>22.839109</v>
      </c>
      <c r="J997" s="257"/>
      <c r="K997" s="257"/>
    </row>
    <row r="998" spans="2:11" s="12" customFormat="1" ht="12.75">
      <c r="B998" s="213">
        <v>39995</v>
      </c>
      <c r="C998" s="256"/>
      <c r="D998" s="216">
        <v>150</v>
      </c>
      <c r="E998" s="216">
        <v>71.972409</v>
      </c>
      <c r="F998" s="216">
        <v>17</v>
      </c>
      <c r="G998" s="216">
        <v>0.62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40026</v>
      </c>
      <c r="C999" s="256"/>
      <c r="D999" s="216">
        <v>148</v>
      </c>
      <c r="E999" s="216">
        <v>72.551958</v>
      </c>
      <c r="F999" s="216">
        <v>17</v>
      </c>
      <c r="G999" s="216">
        <v>0.62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40057</v>
      </c>
      <c r="C1000" s="256"/>
      <c r="D1000" s="216">
        <v>148</v>
      </c>
      <c r="E1000" s="216">
        <v>73.098933</v>
      </c>
      <c r="F1000" s="216">
        <v>16</v>
      </c>
      <c r="G1000" s="216">
        <v>0.61</v>
      </c>
      <c r="H1000" s="216">
        <v>0</v>
      </c>
      <c r="I1000" s="216">
        <v>0</v>
      </c>
      <c r="J1000" s="257"/>
      <c r="K1000" s="257"/>
    </row>
    <row r="1001" spans="2:11" s="12" customFormat="1" ht="12.75">
      <c r="B1001" s="213">
        <v>40087</v>
      </c>
      <c r="C1001" s="256"/>
      <c r="D1001" s="216">
        <v>147</v>
      </c>
      <c r="E1001" s="216">
        <v>73.391151</v>
      </c>
      <c r="F1001" s="216">
        <v>16</v>
      </c>
      <c r="G1001" s="216">
        <v>0.61</v>
      </c>
      <c r="H1001" s="216">
        <v>2</v>
      </c>
      <c r="I1001" s="216">
        <v>0.282864</v>
      </c>
      <c r="J1001" s="257"/>
      <c r="K1001" s="257"/>
    </row>
    <row r="1002" spans="2:11" s="12" customFormat="1" ht="12.75">
      <c r="B1002" s="213">
        <v>40118</v>
      </c>
      <c r="C1002" s="256"/>
      <c r="D1002" s="216">
        <v>147</v>
      </c>
      <c r="E1002" s="216">
        <v>76.665941</v>
      </c>
      <c r="F1002" s="216">
        <v>15</v>
      </c>
      <c r="G1002" s="216">
        <v>3.610391</v>
      </c>
      <c r="H1002" s="216">
        <v>1</v>
      </c>
      <c r="I1002" s="216">
        <v>0.347824</v>
      </c>
      <c r="J1002" s="257"/>
      <c r="K1002" s="257"/>
    </row>
    <row r="1003" spans="2:11" s="12" customFormat="1" ht="12.75">
      <c r="B1003" s="213">
        <v>40148</v>
      </c>
      <c r="C1003" s="256"/>
      <c r="D1003" s="216">
        <v>147</v>
      </c>
      <c r="E1003" s="216">
        <v>74.536365</v>
      </c>
      <c r="F1003" s="216">
        <v>15</v>
      </c>
      <c r="G1003" s="216">
        <v>0.6</v>
      </c>
      <c r="H1003" s="216">
        <v>4</v>
      </c>
      <c r="I1003" s="216">
        <v>2.692978</v>
      </c>
      <c r="J1003" s="257"/>
      <c r="K1003" s="257"/>
    </row>
    <row r="1004" spans="2:11" s="12" customFormat="1" ht="12.75">
      <c r="B1004" s="213">
        <v>40179</v>
      </c>
      <c r="C1004" s="256"/>
      <c r="D1004" s="216">
        <v>147</v>
      </c>
      <c r="E1004" s="216">
        <v>75.148489</v>
      </c>
      <c r="F1004" s="216">
        <v>15</v>
      </c>
      <c r="G1004" s="216">
        <v>0.619434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40210</v>
      </c>
      <c r="C1005" s="256"/>
      <c r="D1005" s="216">
        <v>146</v>
      </c>
      <c r="E1005" s="216">
        <v>75.577406</v>
      </c>
      <c r="F1005" s="216">
        <v>12</v>
      </c>
      <c r="G1005" s="216">
        <v>0.48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40238</v>
      </c>
      <c r="C1006" s="256"/>
      <c r="D1006" s="216">
        <v>146</v>
      </c>
      <c r="E1006" s="216">
        <v>70.534299</v>
      </c>
      <c r="F1006" s="216">
        <v>11</v>
      </c>
      <c r="G1006" s="216">
        <v>0.45</v>
      </c>
      <c r="H1006" s="216">
        <v>4</v>
      </c>
      <c r="I1006" s="216">
        <v>5.832788</v>
      </c>
      <c r="J1006" s="257"/>
      <c r="K1006" s="257"/>
    </row>
    <row r="1007" spans="2:11" s="12" customFormat="1" ht="12.75">
      <c r="B1007" s="213">
        <v>40269</v>
      </c>
      <c r="C1007" s="256"/>
      <c r="D1007" s="216">
        <v>146</v>
      </c>
      <c r="E1007" s="216">
        <v>74.126623</v>
      </c>
      <c r="F1007" s="216">
        <v>13</v>
      </c>
      <c r="G1007" s="216">
        <v>3.433111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40299</v>
      </c>
      <c r="C1008" s="256"/>
      <c r="D1008" s="216">
        <v>146</v>
      </c>
      <c r="E1008" s="216">
        <v>75.102813</v>
      </c>
      <c r="F1008" s="216">
        <v>14</v>
      </c>
      <c r="G1008" s="216">
        <v>0.51001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40330</v>
      </c>
      <c r="C1009" s="256"/>
      <c r="D1009" s="216">
        <v>146</v>
      </c>
      <c r="E1009" s="216">
        <v>75.624973</v>
      </c>
      <c r="F1009" s="216">
        <v>13</v>
      </c>
      <c r="G1009" s="216">
        <v>0.49</v>
      </c>
      <c r="H1009" s="216">
        <v>2</v>
      </c>
      <c r="I1009" s="216">
        <v>0.06</v>
      </c>
      <c r="J1009" s="257"/>
      <c r="K1009" s="257"/>
    </row>
    <row r="1010" spans="2:11" s="12" customFormat="1" ht="12.75">
      <c r="B1010" s="213">
        <v>40360</v>
      </c>
      <c r="C1010" s="256"/>
      <c r="D1010" s="216">
        <v>146</v>
      </c>
      <c r="E1010" s="216">
        <v>74.666034</v>
      </c>
      <c r="F1010" s="216">
        <v>16</v>
      </c>
      <c r="G1010" s="216">
        <v>0.567</v>
      </c>
      <c r="H1010" s="216">
        <v>2</v>
      </c>
      <c r="I1010" s="216">
        <v>1.764706</v>
      </c>
      <c r="J1010" s="257"/>
      <c r="K1010" s="257"/>
    </row>
    <row r="1011" spans="2:11" s="12" customFormat="1" ht="12.75">
      <c r="B1011" s="213">
        <v>40391</v>
      </c>
      <c r="C1011" s="256"/>
      <c r="D1011" s="216">
        <v>146</v>
      </c>
      <c r="E1011" s="216">
        <v>75.192764</v>
      </c>
      <c r="F1011" s="216">
        <v>14</v>
      </c>
      <c r="G1011" s="216">
        <v>0.52</v>
      </c>
      <c r="H1011" s="216">
        <v>0</v>
      </c>
      <c r="I1011" s="216">
        <v>0</v>
      </c>
      <c r="J1011" s="257"/>
      <c r="K1011" s="257"/>
    </row>
    <row r="1012" spans="2:11" s="12" customFormat="1" ht="12.75">
      <c r="B1012" s="213">
        <v>40422</v>
      </c>
      <c r="C1012" s="256"/>
      <c r="D1012" s="216">
        <v>146</v>
      </c>
      <c r="E1012" s="216">
        <v>75.569537</v>
      </c>
      <c r="F1012" s="216">
        <v>14</v>
      </c>
      <c r="G1012" s="216">
        <v>0.52</v>
      </c>
      <c r="H1012" s="216">
        <v>2</v>
      </c>
      <c r="I1012" s="216">
        <v>0.170716</v>
      </c>
      <c r="J1012" s="257"/>
      <c r="K1012" s="257"/>
    </row>
    <row r="1013" spans="2:11" s="12" customFormat="1" ht="12.75">
      <c r="B1013" s="213">
        <v>40452</v>
      </c>
      <c r="C1013" s="256"/>
      <c r="D1013" s="216">
        <v>146</v>
      </c>
      <c r="E1013" s="216">
        <v>76.660572</v>
      </c>
      <c r="F1013" s="216">
        <v>15</v>
      </c>
      <c r="G1013" s="216">
        <v>1.02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40483</v>
      </c>
      <c r="C1014" s="256"/>
      <c r="D1014" s="216">
        <v>146</v>
      </c>
      <c r="E1014" s="216">
        <v>74.696341</v>
      </c>
      <c r="F1014" s="216">
        <v>16</v>
      </c>
      <c r="G1014" s="216">
        <v>1.02</v>
      </c>
      <c r="H1014" s="216">
        <v>1</v>
      </c>
      <c r="I1014" s="216">
        <v>3.146793</v>
      </c>
      <c r="J1014" s="257"/>
      <c r="K1014" s="257"/>
    </row>
    <row r="1015" spans="2:11" s="12" customFormat="1" ht="12.75">
      <c r="B1015" s="213">
        <v>40513</v>
      </c>
      <c r="C1015" s="256"/>
      <c r="D1015" s="216">
        <v>146</v>
      </c>
      <c r="E1015" s="216">
        <v>75.199828</v>
      </c>
      <c r="F1015" s="216">
        <v>14</v>
      </c>
      <c r="G1015" s="216">
        <v>0.52</v>
      </c>
      <c r="H1015" s="216">
        <v>0</v>
      </c>
      <c r="I1015" s="216">
        <v>0</v>
      </c>
      <c r="J1015" s="257"/>
      <c r="K1015" s="257"/>
    </row>
    <row r="1016" spans="2:11" s="12" customFormat="1" ht="12.75">
      <c r="B1016" s="213">
        <v>40544</v>
      </c>
      <c r="C1016" s="256"/>
      <c r="D1016" s="216">
        <v>146</v>
      </c>
      <c r="E1016" s="216">
        <v>75.719867</v>
      </c>
      <c r="F1016" s="216">
        <v>15</v>
      </c>
      <c r="G1016" s="216">
        <v>0.526035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40575</v>
      </c>
      <c r="C1017" s="256"/>
      <c r="D1017" s="216">
        <v>145</v>
      </c>
      <c r="E1017" s="216">
        <v>76.239912</v>
      </c>
      <c r="F1017" s="216">
        <v>14</v>
      </c>
      <c r="G1017" s="216">
        <v>0.52</v>
      </c>
      <c r="H1017" s="216">
        <v>0</v>
      </c>
      <c r="I1017" s="216">
        <v>0</v>
      </c>
      <c r="J1017" s="257"/>
      <c r="K1017" s="257"/>
    </row>
    <row r="1018" spans="2:11" s="12" customFormat="1" ht="12.75">
      <c r="B1018" s="213">
        <v>40603</v>
      </c>
      <c r="C1018" s="256"/>
      <c r="D1018" s="216">
        <v>145</v>
      </c>
      <c r="E1018" s="216">
        <v>77.515094</v>
      </c>
      <c r="F1018" s="216">
        <v>14</v>
      </c>
      <c r="G1018" s="216">
        <v>0.52</v>
      </c>
      <c r="H1018" s="216">
        <v>0</v>
      </c>
      <c r="I1018" s="216">
        <v>0</v>
      </c>
      <c r="J1018" s="257"/>
      <c r="K1018" s="257"/>
    </row>
    <row r="1019" spans="2:11" s="12" customFormat="1" ht="12.75">
      <c r="B1019" s="213">
        <v>40634</v>
      </c>
      <c r="C1019" s="216"/>
      <c r="D1019" s="216">
        <v>145</v>
      </c>
      <c r="E1019" s="216">
        <v>81.800384</v>
      </c>
      <c r="F1019" s="217">
        <v>15</v>
      </c>
      <c r="G1019" s="216">
        <v>3.740211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40664</v>
      </c>
      <c r="C1020" s="216"/>
      <c r="D1020" s="216">
        <v>146</v>
      </c>
      <c r="E1020" s="216">
        <v>83.5835</v>
      </c>
      <c r="F1020" s="217">
        <v>15</v>
      </c>
      <c r="G1020" s="216">
        <v>1.02</v>
      </c>
      <c r="H1020" s="216">
        <v>4</v>
      </c>
      <c r="I1020" s="216">
        <v>0.409023</v>
      </c>
      <c r="J1020" s="257"/>
      <c r="K1020" s="257"/>
    </row>
    <row r="1021" spans="2:11" s="12" customFormat="1" ht="12.75">
      <c r="B1021" s="213">
        <v>40695</v>
      </c>
      <c r="C1021" s="216"/>
      <c r="D1021" s="216">
        <v>146</v>
      </c>
      <c r="E1021" s="216">
        <v>84.242038</v>
      </c>
      <c r="F1021" s="217">
        <v>14</v>
      </c>
      <c r="G1021" s="216">
        <v>0.52</v>
      </c>
      <c r="H1021" s="216">
        <v>0</v>
      </c>
      <c r="I1021" s="216">
        <v>0</v>
      </c>
      <c r="J1021" s="257"/>
      <c r="K1021" s="257"/>
    </row>
    <row r="1022" spans="2:11" s="12" customFormat="1" ht="12.75">
      <c r="B1022" s="213">
        <v>40725</v>
      </c>
      <c r="C1022" s="256"/>
      <c r="D1022" s="216">
        <v>146</v>
      </c>
      <c r="E1022" s="216">
        <v>85.180586</v>
      </c>
      <c r="F1022" s="216">
        <v>16</v>
      </c>
      <c r="G1022" s="216">
        <v>0.574925</v>
      </c>
      <c r="H1022" s="216">
        <v>2</v>
      </c>
      <c r="I1022" s="216">
        <v>0.275989</v>
      </c>
      <c r="J1022" s="257"/>
      <c r="K1022" s="257"/>
    </row>
    <row r="1023" spans="2:11" s="12" customFormat="1" ht="12.75">
      <c r="B1023" s="213">
        <v>40756</v>
      </c>
      <c r="C1023" s="256"/>
      <c r="D1023" s="216">
        <v>146</v>
      </c>
      <c r="E1023" s="216">
        <v>85.655271</v>
      </c>
      <c r="F1023" s="216">
        <v>14</v>
      </c>
      <c r="G1023" s="216">
        <v>0.52</v>
      </c>
      <c r="H1023" s="216">
        <v>2</v>
      </c>
      <c r="I1023" s="216">
        <v>0.054925</v>
      </c>
      <c r="J1023" s="257"/>
      <c r="K1023" s="257"/>
    </row>
    <row r="1024" spans="2:11" s="12" customFormat="1" ht="12.75">
      <c r="B1024" s="213">
        <v>40787</v>
      </c>
      <c r="C1024" s="256"/>
      <c r="D1024" s="216">
        <v>146</v>
      </c>
      <c r="E1024" s="216">
        <v>86.329647</v>
      </c>
      <c r="F1024" s="216">
        <v>15</v>
      </c>
      <c r="G1024" s="216">
        <v>0.62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13">
        <v>40817</v>
      </c>
      <c r="C1025" s="256"/>
      <c r="D1025" s="216">
        <v>146</v>
      </c>
      <c r="E1025" s="216">
        <v>87.004231</v>
      </c>
      <c r="F1025" s="216">
        <v>15</v>
      </c>
      <c r="G1025" s="216">
        <v>0.57</v>
      </c>
      <c r="H1025" s="216">
        <v>0</v>
      </c>
      <c r="I1025" s="216">
        <v>0</v>
      </c>
      <c r="J1025" s="257"/>
      <c r="K1025" s="257"/>
    </row>
    <row r="1026" spans="2:11" s="12" customFormat="1" ht="12.75">
      <c r="B1026" s="213">
        <v>40848</v>
      </c>
      <c r="C1026" s="256"/>
      <c r="D1026" s="216">
        <v>146</v>
      </c>
      <c r="E1026" s="216">
        <v>87.93367</v>
      </c>
      <c r="F1026" s="216">
        <v>15</v>
      </c>
      <c r="G1026" s="216">
        <v>0.64</v>
      </c>
      <c r="H1026" s="216">
        <v>0</v>
      </c>
      <c r="I1026" s="216">
        <v>0</v>
      </c>
      <c r="J1026" s="257"/>
      <c r="K1026" s="257"/>
    </row>
    <row r="1027" spans="2:11" s="12" customFormat="1" ht="12.75">
      <c r="B1027" s="213">
        <v>40878</v>
      </c>
      <c r="C1027" s="256"/>
      <c r="D1027" s="216">
        <v>146</v>
      </c>
      <c r="E1027" s="216">
        <v>88.535509</v>
      </c>
      <c r="F1027" s="216">
        <v>14</v>
      </c>
      <c r="G1027" s="216">
        <v>0.64</v>
      </c>
      <c r="H1027" s="216">
        <v>1</v>
      </c>
      <c r="I1027" s="216">
        <v>0.142514</v>
      </c>
      <c r="J1027" s="257"/>
      <c r="K1027" s="257"/>
    </row>
    <row r="1028" spans="2:11" s="12" customFormat="1" ht="12.75">
      <c r="B1028" s="213">
        <v>40909</v>
      </c>
      <c r="C1028" s="256"/>
      <c r="D1028" s="216">
        <v>146</v>
      </c>
      <c r="E1028" s="216">
        <v>87.855693</v>
      </c>
      <c r="F1028" s="216">
        <v>14</v>
      </c>
      <c r="G1028" s="216">
        <v>0.52</v>
      </c>
      <c r="H1028" s="216">
        <v>1</v>
      </c>
      <c r="I1028" s="216">
        <v>1.199834</v>
      </c>
      <c r="J1028" s="257"/>
      <c r="K1028" s="257"/>
    </row>
    <row r="1029" spans="2:11" s="12" customFormat="1" ht="12.75">
      <c r="B1029" s="213">
        <v>40940</v>
      </c>
      <c r="C1029" s="256"/>
      <c r="D1029" s="216">
        <v>145</v>
      </c>
      <c r="E1029" s="216">
        <v>88.526255</v>
      </c>
      <c r="F1029" s="216">
        <v>16</v>
      </c>
      <c r="G1029" s="216">
        <v>0.705028</v>
      </c>
      <c r="H1029" s="216">
        <v>0</v>
      </c>
      <c r="I1029" s="216">
        <v>0.005195</v>
      </c>
      <c r="J1029" s="257"/>
      <c r="K1029" s="257"/>
    </row>
    <row r="1030" spans="2:11" s="12" customFormat="1" ht="12.75">
      <c r="B1030" s="213">
        <v>40969</v>
      </c>
      <c r="C1030" s="256"/>
      <c r="D1030" s="216">
        <v>145</v>
      </c>
      <c r="E1030" s="216">
        <v>90.290901</v>
      </c>
      <c r="F1030" s="216">
        <v>13</v>
      </c>
      <c r="G1030" s="216">
        <v>0.73</v>
      </c>
      <c r="H1030" s="216">
        <v>0</v>
      </c>
      <c r="I1030" s="216">
        <v>0</v>
      </c>
      <c r="J1030" s="257"/>
      <c r="K1030" s="257"/>
    </row>
    <row r="1031" spans="2:11" s="12" customFormat="1" ht="12.75">
      <c r="B1031" s="213">
        <v>41000</v>
      </c>
      <c r="C1031" s="256"/>
      <c r="D1031" s="216">
        <v>145</v>
      </c>
      <c r="E1031" s="216">
        <v>95.741817</v>
      </c>
      <c r="F1031" s="216">
        <v>14</v>
      </c>
      <c r="G1031" s="216">
        <v>4.543728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41030</v>
      </c>
      <c r="C1032" s="256"/>
      <c r="D1032" s="216">
        <v>145</v>
      </c>
      <c r="E1032" s="216">
        <v>97.704248</v>
      </c>
      <c r="F1032" s="216">
        <v>12</v>
      </c>
      <c r="G1032" s="216">
        <v>0.48</v>
      </c>
      <c r="H1032" s="216">
        <v>0</v>
      </c>
      <c r="I1032" s="216">
        <v>0</v>
      </c>
      <c r="J1032" s="257"/>
      <c r="K1032" s="257"/>
    </row>
    <row r="1033" spans="2:11" s="12" customFormat="1" ht="12.75">
      <c r="B1033" s="213">
        <v>41061</v>
      </c>
      <c r="C1033" s="256"/>
      <c r="D1033" s="216">
        <v>145</v>
      </c>
      <c r="E1033" s="216">
        <v>98.374081</v>
      </c>
      <c r="F1033" s="216">
        <v>13</v>
      </c>
      <c r="G1033" s="216">
        <v>0.5</v>
      </c>
      <c r="H1033" s="216">
        <v>0</v>
      </c>
      <c r="I1033" s="216">
        <v>0</v>
      </c>
      <c r="J1033" s="257"/>
      <c r="K1033" s="257"/>
    </row>
    <row r="1034" spans="2:11" s="12" customFormat="1" ht="12.75">
      <c r="B1034" s="213">
        <v>41092</v>
      </c>
      <c r="C1034" s="256"/>
      <c r="D1034" s="216">
        <v>145</v>
      </c>
      <c r="E1034" s="216">
        <v>99.551625</v>
      </c>
      <c r="F1034" s="216">
        <v>13</v>
      </c>
      <c r="G1034" s="216">
        <v>0.49</v>
      </c>
      <c r="H1034" s="216">
        <v>0</v>
      </c>
      <c r="I1034" s="216">
        <v>0</v>
      </c>
      <c r="J1034" s="257"/>
      <c r="K1034" s="257"/>
    </row>
    <row r="1035" spans="2:11" s="12" customFormat="1" ht="12.75">
      <c r="B1035" s="213">
        <v>41124</v>
      </c>
      <c r="C1035" s="256"/>
      <c r="D1035" s="216">
        <v>145</v>
      </c>
      <c r="E1035" s="216">
        <v>100.138118</v>
      </c>
      <c r="F1035" s="216">
        <v>13</v>
      </c>
      <c r="G1035" s="216">
        <v>0.58</v>
      </c>
      <c r="H1035" s="216">
        <v>0</v>
      </c>
      <c r="I1035" s="216">
        <v>0</v>
      </c>
      <c r="J1035" s="257"/>
      <c r="K1035" s="257"/>
    </row>
    <row r="1036" spans="2:11" s="12" customFormat="1" ht="12.75">
      <c r="B1036" s="213">
        <v>41156</v>
      </c>
      <c r="C1036" s="256"/>
      <c r="D1036" s="216">
        <v>145</v>
      </c>
      <c r="E1036" s="216">
        <v>100.625432</v>
      </c>
      <c r="F1036" s="216">
        <v>10</v>
      </c>
      <c r="G1036" s="216">
        <v>0.42</v>
      </c>
      <c r="H1036" s="216">
        <v>0</v>
      </c>
      <c r="I1036" s="216">
        <v>0</v>
      </c>
      <c r="J1036" s="257"/>
      <c r="K1036" s="257"/>
    </row>
    <row r="1037" spans="2:11" s="12" customFormat="1" ht="12.75">
      <c r="B1037" s="258">
        <v>41188</v>
      </c>
      <c r="C1037" s="259"/>
      <c r="D1037" s="218">
        <v>146</v>
      </c>
      <c r="E1037" s="218">
        <v>101.342524</v>
      </c>
      <c r="F1037" s="218">
        <v>14</v>
      </c>
      <c r="G1037" s="218">
        <v>0.59</v>
      </c>
      <c r="H1037" s="218">
        <v>0</v>
      </c>
      <c r="I1037" s="218">
        <v>0</v>
      </c>
      <c r="J1037" s="260"/>
      <c r="K1037" s="257"/>
    </row>
    <row r="1038" spans="2:11" s="12" customFormat="1" ht="12.75">
      <c r="B1038" s="258">
        <v>41220</v>
      </c>
      <c r="C1038" s="259"/>
      <c r="D1038" s="218">
        <v>172</v>
      </c>
      <c r="E1038" s="218">
        <v>102.169376</v>
      </c>
      <c r="F1038" s="218">
        <v>14</v>
      </c>
      <c r="G1038" s="218">
        <v>0.59</v>
      </c>
      <c r="H1038" s="218">
        <v>0</v>
      </c>
      <c r="I1038" s="218">
        <v>0</v>
      </c>
      <c r="J1038" s="260"/>
      <c r="K1038" s="257"/>
    </row>
    <row r="1039" spans="2:11" s="12" customFormat="1" ht="12.75">
      <c r="B1039" s="258">
        <v>41252</v>
      </c>
      <c r="C1039" s="259"/>
      <c r="D1039" s="218">
        <v>172</v>
      </c>
      <c r="E1039" s="218">
        <v>103.223251</v>
      </c>
      <c r="F1039" s="218">
        <v>14</v>
      </c>
      <c r="G1039" s="218">
        <v>1.08</v>
      </c>
      <c r="H1039" s="218">
        <v>0</v>
      </c>
      <c r="I1039" s="218">
        <v>0</v>
      </c>
      <c r="J1039" s="260"/>
      <c r="K1039" s="257"/>
    </row>
    <row r="1040" spans="2:11" s="12" customFormat="1" ht="12.75">
      <c r="B1040" s="258">
        <v>41275</v>
      </c>
      <c r="C1040" s="259"/>
      <c r="D1040" s="218">
        <v>172</v>
      </c>
      <c r="E1040" s="218">
        <v>103.713285</v>
      </c>
      <c r="F1040" s="218">
        <v>13</v>
      </c>
      <c r="G1040" s="218">
        <v>0.49</v>
      </c>
      <c r="H1040" s="218">
        <v>0</v>
      </c>
      <c r="I1040" s="218">
        <v>0</v>
      </c>
      <c r="J1040" s="260"/>
      <c r="K1040" s="257"/>
    </row>
    <row r="1041" spans="2:11" s="12" customFormat="1" ht="12.75">
      <c r="B1041" s="258">
        <v>41306</v>
      </c>
      <c r="C1041" s="259"/>
      <c r="D1041" s="218">
        <v>172</v>
      </c>
      <c r="E1041" s="218">
        <v>104.243325</v>
      </c>
      <c r="F1041" s="218">
        <v>12</v>
      </c>
      <c r="G1041" s="218">
        <v>0.53</v>
      </c>
      <c r="H1041" s="218">
        <v>0</v>
      </c>
      <c r="I1041" s="218">
        <v>0</v>
      </c>
      <c r="J1041" s="260"/>
      <c r="K1041" s="257"/>
    </row>
    <row r="1042" spans="2:11" s="12" customFormat="1" ht="12.75">
      <c r="B1042" s="258">
        <v>41334</v>
      </c>
      <c r="C1042" s="259"/>
      <c r="D1042" s="218">
        <v>172</v>
      </c>
      <c r="E1042" s="218">
        <v>105.35987</v>
      </c>
      <c r="F1042" s="218">
        <v>13</v>
      </c>
      <c r="G1042" s="218">
        <v>0.49</v>
      </c>
      <c r="H1042" s="218">
        <v>0</v>
      </c>
      <c r="I1042" s="218">
        <v>0</v>
      </c>
      <c r="J1042" s="260"/>
      <c r="K1042" s="257"/>
    </row>
    <row r="1043" spans="2:11" s="12" customFormat="1" ht="12.75">
      <c r="B1043" s="258">
        <v>41365</v>
      </c>
      <c r="C1043" s="259"/>
      <c r="D1043" s="218">
        <v>172</v>
      </c>
      <c r="E1043" s="218">
        <v>105.2808</v>
      </c>
      <c r="F1043" s="218">
        <v>13</v>
      </c>
      <c r="G1043" s="218">
        <v>3.9293</v>
      </c>
      <c r="H1043" s="218">
        <v>1</v>
      </c>
      <c r="I1043" s="218">
        <v>4.7058</v>
      </c>
      <c r="J1043" s="260"/>
      <c r="K1043" s="257"/>
    </row>
    <row r="1044" spans="2:11" s="12" customFormat="1" ht="12.75">
      <c r="B1044" s="258">
        <v>41395</v>
      </c>
      <c r="C1044" s="259"/>
      <c r="D1044" s="218">
        <v>172</v>
      </c>
      <c r="E1044" s="218">
        <v>106.9519</v>
      </c>
      <c r="F1044" s="218">
        <v>13</v>
      </c>
      <c r="G1044" s="218">
        <v>0.68</v>
      </c>
      <c r="H1044" s="218">
        <v>0</v>
      </c>
      <c r="I1044" s="218">
        <v>0</v>
      </c>
      <c r="J1044" s="260"/>
      <c r="K1044" s="257"/>
    </row>
    <row r="1045" spans="2:11" s="12" customFormat="1" ht="12.75">
      <c r="B1045" s="258">
        <v>41426</v>
      </c>
      <c r="C1045" s="259"/>
      <c r="D1045" s="218">
        <v>172</v>
      </c>
      <c r="E1045" s="218">
        <v>107.6652</v>
      </c>
      <c r="F1045" s="218">
        <v>13</v>
      </c>
      <c r="G1045" s="218">
        <v>0.58</v>
      </c>
      <c r="H1045" s="218">
        <v>0</v>
      </c>
      <c r="I1045" s="218">
        <v>0</v>
      </c>
      <c r="J1045" s="260"/>
      <c r="K1045" s="257"/>
    </row>
    <row r="1046" spans="2:11" s="12" customFormat="1" ht="12.75">
      <c r="B1046" s="258">
        <v>41456</v>
      </c>
      <c r="C1046" s="259"/>
      <c r="D1046" s="218">
        <v>172</v>
      </c>
      <c r="E1046" s="218">
        <v>108.6184</v>
      </c>
      <c r="F1046" s="218">
        <v>13</v>
      </c>
      <c r="G1046" s="218">
        <v>0.68</v>
      </c>
      <c r="H1046" s="218">
        <v>0</v>
      </c>
      <c r="I1046" s="218">
        <v>0</v>
      </c>
      <c r="J1046" s="260"/>
      <c r="K1046" s="257"/>
    </row>
    <row r="1047" spans="2:11" s="12" customFormat="1" ht="12.75">
      <c r="B1047" s="258">
        <v>41487</v>
      </c>
      <c r="C1047" s="259"/>
      <c r="D1047" s="218">
        <v>172</v>
      </c>
      <c r="E1047" s="218">
        <v>109.1408</v>
      </c>
      <c r="F1047" s="218">
        <v>14</v>
      </c>
      <c r="G1047" s="218">
        <v>0.5421</v>
      </c>
      <c r="H1047" s="218">
        <v>0</v>
      </c>
      <c r="I1047" s="218">
        <v>0</v>
      </c>
      <c r="J1047" s="260"/>
      <c r="K1047" s="257"/>
    </row>
    <row r="1048" spans="2:11" s="12" customFormat="1" ht="12.75">
      <c r="B1048" s="258">
        <v>41518</v>
      </c>
      <c r="C1048" s="259"/>
      <c r="D1048" s="218">
        <v>172</v>
      </c>
      <c r="E1048" s="218">
        <v>109.9383</v>
      </c>
      <c r="F1048" s="218">
        <v>14</v>
      </c>
      <c r="G1048" s="218">
        <v>0.68</v>
      </c>
      <c r="H1048" s="218">
        <v>0</v>
      </c>
      <c r="I1048" s="218">
        <v>0</v>
      </c>
      <c r="J1048" s="260"/>
      <c r="K1048" s="257"/>
    </row>
    <row r="1049" spans="2:11" s="12" customFormat="1" ht="12.75">
      <c r="B1049" s="258">
        <v>41548</v>
      </c>
      <c r="C1049" s="259"/>
      <c r="D1049" s="218">
        <v>172</v>
      </c>
      <c r="E1049" s="218">
        <v>108.3184</v>
      </c>
      <c r="F1049" s="218">
        <v>12</v>
      </c>
      <c r="G1049" s="218">
        <v>0.48</v>
      </c>
      <c r="H1049" s="218">
        <v>1</v>
      </c>
      <c r="I1049" s="218">
        <v>2.2369</v>
      </c>
      <c r="J1049" s="260"/>
      <c r="K1049" s="257"/>
    </row>
    <row r="1050" spans="2:11" s="12" customFormat="1" ht="12.75">
      <c r="B1050" s="258">
        <v>41579</v>
      </c>
      <c r="C1050" s="259"/>
      <c r="D1050" s="218">
        <v>172</v>
      </c>
      <c r="E1050" s="218">
        <v>107.8105</v>
      </c>
      <c r="F1050" s="218">
        <v>12</v>
      </c>
      <c r="G1050" s="218">
        <v>0.48</v>
      </c>
      <c r="H1050" s="218">
        <v>1</v>
      </c>
      <c r="I1050" s="218">
        <v>1.1764</v>
      </c>
      <c r="J1050" s="260"/>
      <c r="K1050" s="257"/>
    </row>
    <row r="1051" spans="2:11" s="12" customFormat="1" ht="12.75">
      <c r="B1051" s="258">
        <v>41609</v>
      </c>
      <c r="C1051" s="259"/>
      <c r="D1051" s="218">
        <v>171</v>
      </c>
      <c r="E1051" s="218">
        <v>108.3027</v>
      </c>
      <c r="F1051" s="218">
        <v>13</v>
      </c>
      <c r="G1051" s="218">
        <v>0.48</v>
      </c>
      <c r="H1051" s="218">
        <v>1</v>
      </c>
      <c r="I1051" s="218">
        <v>0</v>
      </c>
      <c r="J1051" s="260"/>
      <c r="K1051" s="257"/>
    </row>
    <row r="1052" spans="2:11" s="12" customFormat="1" ht="12.75">
      <c r="B1052" s="258">
        <v>41640</v>
      </c>
      <c r="C1052" s="259"/>
      <c r="D1052" s="218">
        <v>171</v>
      </c>
      <c r="E1052" s="218">
        <v>108.7827</v>
      </c>
      <c r="F1052" s="218">
        <v>12</v>
      </c>
      <c r="G1052" s="218">
        <v>0.48</v>
      </c>
      <c r="H1052" s="218">
        <v>0</v>
      </c>
      <c r="I1052" s="218">
        <v>0</v>
      </c>
      <c r="J1052" s="260"/>
      <c r="K1052" s="257"/>
    </row>
    <row r="1053" spans="2:11" s="12" customFormat="1" ht="12.75">
      <c r="B1053" s="258">
        <v>41671</v>
      </c>
      <c r="C1053" s="259"/>
      <c r="D1053" s="218">
        <v>171</v>
      </c>
      <c r="E1053" s="218">
        <v>109.3628</v>
      </c>
      <c r="F1053" s="218">
        <v>13</v>
      </c>
      <c r="G1053" s="218">
        <v>0.58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41699</v>
      </c>
      <c r="C1054" s="259"/>
      <c r="D1054" s="218">
        <v>171</v>
      </c>
      <c r="E1054" s="218">
        <v>110.5778</v>
      </c>
      <c r="F1054" s="218">
        <v>12</v>
      </c>
      <c r="G1054" s="218">
        <v>0.48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41730</v>
      </c>
      <c r="C1055" s="259"/>
      <c r="D1055" s="218">
        <v>171</v>
      </c>
      <c r="E1055" s="218">
        <v>115.7933</v>
      </c>
      <c r="F1055" s="218">
        <v>13</v>
      </c>
      <c r="G1055" s="218">
        <v>3.8539</v>
      </c>
      <c r="H1055" s="218">
        <v>0</v>
      </c>
      <c r="I1055" s="218">
        <v>0</v>
      </c>
      <c r="J1055" s="260"/>
      <c r="K1055" s="257"/>
    </row>
    <row r="1056" spans="2:11" s="12" customFormat="1" ht="12.75">
      <c r="B1056" s="258">
        <v>41760</v>
      </c>
      <c r="C1056" s="259"/>
      <c r="D1056" s="218">
        <v>171</v>
      </c>
      <c r="E1056" s="218">
        <v>118.7041</v>
      </c>
      <c r="F1056" s="218">
        <v>13</v>
      </c>
      <c r="G1056" s="218">
        <v>0.58</v>
      </c>
      <c r="H1056" s="218">
        <v>0</v>
      </c>
      <c r="I1056" s="218">
        <v>0</v>
      </c>
      <c r="J1056" s="260"/>
      <c r="K1056" s="257"/>
    </row>
    <row r="1057" spans="2:11" s="12" customFormat="1" ht="12.75">
      <c r="B1057" s="258">
        <v>41791</v>
      </c>
      <c r="C1057" s="259"/>
      <c r="D1057" s="218">
        <v>171</v>
      </c>
      <c r="E1057" s="218">
        <v>119.6856</v>
      </c>
      <c r="F1057" s="218">
        <v>15</v>
      </c>
      <c r="G1057" s="218">
        <v>0.68</v>
      </c>
      <c r="H1057" s="218">
        <v>0</v>
      </c>
      <c r="I1057" s="218">
        <v>0</v>
      </c>
      <c r="J1057" s="260"/>
      <c r="K1057" s="257"/>
    </row>
    <row r="1058" spans="2:11" s="12" customFormat="1" ht="12.75">
      <c r="B1058" s="258">
        <v>41821</v>
      </c>
      <c r="C1058" s="259"/>
      <c r="D1058" s="218">
        <v>171</v>
      </c>
      <c r="E1058" s="218">
        <v>121.2187</v>
      </c>
      <c r="F1058" s="218">
        <v>12</v>
      </c>
      <c r="G1058" s="218">
        <v>0.48</v>
      </c>
      <c r="H1058" s="218">
        <v>0</v>
      </c>
      <c r="I1058" s="218">
        <v>0</v>
      </c>
      <c r="J1058" s="260"/>
      <c r="K1058" s="257"/>
    </row>
    <row r="1059" spans="2:11" s="12" customFormat="1" ht="12.75">
      <c r="B1059" s="258">
        <v>41852</v>
      </c>
      <c r="C1059" s="259"/>
      <c r="D1059" s="218">
        <v>171</v>
      </c>
      <c r="E1059" s="218">
        <v>121.6993</v>
      </c>
      <c r="F1059" s="218">
        <v>12</v>
      </c>
      <c r="G1059" s="218">
        <v>0.48</v>
      </c>
      <c r="H1059" s="218">
        <v>0</v>
      </c>
      <c r="I1059" s="218">
        <v>0</v>
      </c>
      <c r="J1059" s="260"/>
      <c r="K1059" s="257"/>
    </row>
    <row r="1060" spans="2:11" s="12" customFormat="1" ht="12.75">
      <c r="B1060" s="258">
        <v>41883</v>
      </c>
      <c r="C1060" s="259"/>
      <c r="D1060" s="218">
        <v>171</v>
      </c>
      <c r="E1060" s="218">
        <v>122.3227</v>
      </c>
      <c r="F1060" s="218">
        <v>13</v>
      </c>
      <c r="G1060" s="218">
        <v>0.58</v>
      </c>
      <c r="H1060" s="218">
        <v>0</v>
      </c>
      <c r="I1060" s="218">
        <v>0</v>
      </c>
      <c r="J1060" s="260"/>
      <c r="K1060" s="257"/>
    </row>
    <row r="1061" spans="2:11" s="12" customFormat="1" ht="12.75">
      <c r="B1061" s="258">
        <v>41913</v>
      </c>
      <c r="C1061" s="259"/>
      <c r="D1061" s="218">
        <v>171</v>
      </c>
      <c r="E1061" s="218">
        <v>123.1902</v>
      </c>
      <c r="F1061" s="218">
        <v>13</v>
      </c>
      <c r="G1061" s="218">
        <v>0.58</v>
      </c>
      <c r="H1061" s="218">
        <v>0</v>
      </c>
      <c r="I1061" s="218">
        <v>0</v>
      </c>
      <c r="J1061" s="260"/>
      <c r="K1061" s="257"/>
    </row>
    <row r="1062" spans="2:11" s="12" customFormat="1" ht="12.75">
      <c r="B1062" s="258">
        <v>41944</v>
      </c>
      <c r="C1062" s="259"/>
      <c r="D1062" s="218">
        <v>171</v>
      </c>
      <c r="E1062" s="218">
        <v>124.9437</v>
      </c>
      <c r="F1062" s="218">
        <v>14</v>
      </c>
      <c r="G1062" s="218">
        <v>1.2985</v>
      </c>
      <c r="H1062" s="218">
        <v>0</v>
      </c>
      <c r="I1062" s="218">
        <v>0</v>
      </c>
      <c r="J1062" s="260"/>
      <c r="K1062" s="257"/>
    </row>
    <row r="1063" spans="2:11" s="12" customFormat="1" ht="12.75">
      <c r="B1063" s="258">
        <v>41974</v>
      </c>
      <c r="C1063" s="259"/>
      <c r="D1063" s="218">
        <v>171</v>
      </c>
      <c r="E1063" s="218">
        <v>125.5188</v>
      </c>
      <c r="F1063" s="218">
        <v>13</v>
      </c>
      <c r="G1063" s="218">
        <v>0.58</v>
      </c>
      <c r="H1063" s="218">
        <v>0</v>
      </c>
      <c r="I1063" s="218">
        <v>0</v>
      </c>
      <c r="J1063" s="260"/>
      <c r="K1063" s="257"/>
    </row>
    <row r="1064" spans="2:11" s="12" customFormat="1" ht="12.75">
      <c r="B1064" s="258">
        <v>42005</v>
      </c>
      <c r="C1064" s="259"/>
      <c r="D1064" s="218">
        <v>171</v>
      </c>
      <c r="E1064" s="218">
        <v>125.3996</v>
      </c>
      <c r="F1064" s="218">
        <v>13</v>
      </c>
      <c r="G1064" s="218">
        <v>0.58</v>
      </c>
      <c r="H1064" s="218">
        <v>1</v>
      </c>
      <c r="I1064" s="218">
        <v>0.7058</v>
      </c>
      <c r="J1064" s="260"/>
      <c r="K1064" s="257"/>
    </row>
    <row r="1065" spans="2:11" s="12" customFormat="1" ht="12.75">
      <c r="B1065" s="258">
        <v>42036</v>
      </c>
      <c r="C1065" s="259"/>
      <c r="D1065" s="218">
        <v>171</v>
      </c>
      <c r="E1065" s="218">
        <v>125.8796</v>
      </c>
      <c r="F1065" s="218">
        <v>12</v>
      </c>
      <c r="G1065" s="218">
        <v>0.48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42064</v>
      </c>
      <c r="C1066" s="259"/>
      <c r="D1066" s="218">
        <v>171</v>
      </c>
      <c r="E1066" s="218">
        <v>127.4362</v>
      </c>
      <c r="F1066" s="218">
        <v>12</v>
      </c>
      <c r="G1066" s="218">
        <v>0.48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42095</v>
      </c>
      <c r="C1067" s="259"/>
      <c r="D1067" s="218">
        <v>171</v>
      </c>
      <c r="E1067" s="218">
        <v>133.2309</v>
      </c>
      <c r="F1067" s="218">
        <v>13</v>
      </c>
      <c r="G1067" s="218">
        <v>4.0483</v>
      </c>
      <c r="H1067" s="218">
        <v>0</v>
      </c>
      <c r="I1067" s="218">
        <v>0</v>
      </c>
      <c r="J1067" s="260"/>
      <c r="K1067" s="257"/>
    </row>
    <row r="1068" spans="2:11" s="12" customFormat="1" ht="12.75">
      <c r="B1068" s="258">
        <v>42125</v>
      </c>
      <c r="C1068" s="259"/>
      <c r="D1068" s="218">
        <v>171</v>
      </c>
      <c r="E1068" s="218">
        <v>136.2557</v>
      </c>
      <c r="F1068" s="218">
        <v>13</v>
      </c>
      <c r="G1068" s="218">
        <v>0.49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42156</v>
      </c>
      <c r="C1069" s="259"/>
      <c r="D1069" s="218">
        <v>171</v>
      </c>
      <c r="E1069" s="218">
        <v>137.0869</v>
      </c>
      <c r="F1069" s="218">
        <v>13</v>
      </c>
      <c r="G1069" s="218">
        <v>0.49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42186</v>
      </c>
      <c r="C1070" s="259"/>
      <c r="D1070" s="218">
        <v>171</v>
      </c>
      <c r="E1070" s="218">
        <v>138.5713</v>
      </c>
      <c r="F1070" s="218">
        <v>14</v>
      </c>
      <c r="G1070" s="218">
        <v>0.59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42217</v>
      </c>
      <c r="C1071" s="259"/>
      <c r="D1071" s="218">
        <v>171</v>
      </c>
      <c r="E1071" s="218">
        <v>139.2619</v>
      </c>
      <c r="F1071" s="218">
        <v>15</v>
      </c>
      <c r="G1071" s="218">
        <v>0.69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42248</v>
      </c>
      <c r="C1072" s="259"/>
      <c r="D1072" s="218">
        <v>171</v>
      </c>
      <c r="E1072" s="218">
        <v>140.0188</v>
      </c>
      <c r="F1072" s="218">
        <v>11</v>
      </c>
      <c r="G1072" s="218">
        <v>0.66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42278</v>
      </c>
      <c r="C1073" s="259"/>
      <c r="D1073" s="218">
        <v>170</v>
      </c>
      <c r="E1073" s="218">
        <v>141.2331</v>
      </c>
      <c r="F1073" s="218">
        <v>13</v>
      </c>
      <c r="G1073" s="218">
        <v>0.87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42309</v>
      </c>
      <c r="C1074" s="259"/>
      <c r="D1074" s="218">
        <v>170</v>
      </c>
      <c r="E1074" s="218">
        <v>142.3351</v>
      </c>
      <c r="F1074" s="218">
        <v>12</v>
      </c>
      <c r="G1074" s="218">
        <v>0.67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42339</v>
      </c>
      <c r="C1075" s="259"/>
      <c r="D1075" s="218">
        <v>170</v>
      </c>
      <c r="E1075" s="218">
        <v>143.0251</v>
      </c>
      <c r="F1075" s="218">
        <v>12</v>
      </c>
      <c r="G1075" s="218">
        <v>0.67</v>
      </c>
      <c r="H1075" s="218">
        <v>0</v>
      </c>
      <c r="I1075" s="218">
        <v>0</v>
      </c>
      <c r="J1075" s="260"/>
      <c r="K1075" s="257"/>
    </row>
    <row r="1076" spans="2:11" s="12" customFormat="1" ht="12" customHeight="1">
      <c r="B1076" s="258">
        <v>42370</v>
      </c>
      <c r="C1076" s="259"/>
      <c r="D1076" s="218">
        <v>170</v>
      </c>
      <c r="E1076" s="218">
        <v>143.7451</v>
      </c>
      <c r="F1076" s="218">
        <v>13</v>
      </c>
      <c r="G1076" s="218">
        <v>0.72</v>
      </c>
      <c r="H1076" s="218">
        <v>0</v>
      </c>
      <c r="I1076" s="218">
        <v>0</v>
      </c>
      <c r="J1076" s="260"/>
      <c r="K1076" s="257"/>
    </row>
    <row r="1077" spans="2:11" s="12" customFormat="1" ht="12" customHeight="1">
      <c r="B1077" s="258">
        <v>42401</v>
      </c>
      <c r="C1077" s="259"/>
      <c r="D1077" s="218">
        <v>170</v>
      </c>
      <c r="E1077" s="218">
        <v>144.4652</v>
      </c>
      <c r="F1077" s="218">
        <v>13</v>
      </c>
      <c r="G1077" s="218">
        <v>0.72</v>
      </c>
      <c r="H1077" s="218">
        <v>0</v>
      </c>
      <c r="I1077" s="218">
        <v>0</v>
      </c>
      <c r="J1077" s="260"/>
      <c r="K1077" s="257"/>
    </row>
    <row r="1078" spans="2:11" s="12" customFormat="1" ht="12" customHeight="1">
      <c r="B1078" s="258">
        <v>42430</v>
      </c>
      <c r="C1078" s="259"/>
      <c r="D1078" s="218">
        <v>170</v>
      </c>
      <c r="E1078" s="218">
        <v>142.6175</v>
      </c>
      <c r="F1078" s="218">
        <v>13</v>
      </c>
      <c r="G1078" s="218">
        <v>0.72</v>
      </c>
      <c r="H1078" s="218">
        <v>1</v>
      </c>
      <c r="I1078" s="218">
        <v>3.9279</v>
      </c>
      <c r="J1078" s="260"/>
      <c r="K1078" s="257"/>
    </row>
    <row r="1079" spans="2:11" s="12" customFormat="1" ht="12" customHeight="1">
      <c r="B1079" s="258">
        <v>42461</v>
      </c>
      <c r="C1079" s="259"/>
      <c r="D1079" s="218">
        <v>170</v>
      </c>
      <c r="E1079" s="218">
        <v>149.3161</v>
      </c>
      <c r="F1079" s="218">
        <v>14</v>
      </c>
      <c r="G1079" s="218">
        <v>4.46</v>
      </c>
      <c r="H1079" s="218">
        <v>0</v>
      </c>
      <c r="I1079" s="218">
        <v>0</v>
      </c>
      <c r="J1079" s="260"/>
      <c r="K1079" s="257"/>
    </row>
    <row r="1080" spans="2:11" s="12" customFormat="1" ht="12" customHeight="1">
      <c r="B1080" s="258">
        <v>42491</v>
      </c>
      <c r="C1080" s="259"/>
      <c r="D1080" s="218">
        <v>170</v>
      </c>
      <c r="E1080" s="218">
        <v>153.1865</v>
      </c>
      <c r="F1080" s="218">
        <v>15</v>
      </c>
      <c r="G1080" s="218">
        <v>0.83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42522</v>
      </c>
      <c r="C1081" s="259"/>
      <c r="D1081" s="218">
        <v>170</v>
      </c>
      <c r="E1081" s="218">
        <v>154.2339</v>
      </c>
      <c r="F1081" s="218">
        <v>12</v>
      </c>
      <c r="G1081" s="218">
        <v>0.69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42552</v>
      </c>
      <c r="C1082" s="259"/>
      <c r="D1082" s="218">
        <v>170</v>
      </c>
      <c r="E1082" s="218">
        <v>156.6239</v>
      </c>
      <c r="F1082" s="218">
        <v>15</v>
      </c>
      <c r="G1082" s="218">
        <v>1.4345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42583</v>
      </c>
      <c r="C1083" s="259"/>
      <c r="D1083" s="218">
        <v>170</v>
      </c>
      <c r="E1083" s="218">
        <v>157.6666</v>
      </c>
      <c r="F1083" s="218">
        <v>11</v>
      </c>
      <c r="G1083" s="218">
        <v>1.0421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42614</v>
      </c>
      <c r="C1084" s="259"/>
      <c r="D1084" s="218">
        <v>169</v>
      </c>
      <c r="E1084" s="218">
        <v>156.4903</v>
      </c>
      <c r="F1084" s="218">
        <v>13</v>
      </c>
      <c r="G1084" s="218">
        <v>0.7645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42644</v>
      </c>
      <c r="C1085" s="259"/>
      <c r="D1085" s="218">
        <v>170</v>
      </c>
      <c r="E1085" s="218">
        <v>158.3237</v>
      </c>
      <c r="F1085" s="218">
        <v>10</v>
      </c>
      <c r="G1085" s="218">
        <v>0.63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42675</v>
      </c>
      <c r="C1086" s="259"/>
      <c r="D1086" s="218">
        <v>170</v>
      </c>
      <c r="E1086" s="218">
        <v>158.0331</v>
      </c>
      <c r="F1086" s="218">
        <v>10</v>
      </c>
      <c r="G1086" s="218">
        <v>0.62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42705</v>
      </c>
      <c r="C1087" s="259"/>
      <c r="D1087" s="218">
        <v>170</v>
      </c>
      <c r="E1087" s="218">
        <v>158.6554</v>
      </c>
      <c r="F1087" s="218">
        <v>12</v>
      </c>
      <c r="G1087" s="218">
        <v>0.75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42736</v>
      </c>
      <c r="C1088" s="259"/>
      <c r="D1088" s="218">
        <v>170</v>
      </c>
      <c r="E1088" s="218">
        <v>159.3455</v>
      </c>
      <c r="F1088" s="218">
        <v>12</v>
      </c>
      <c r="G1088" s="218">
        <v>0.69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42767</v>
      </c>
      <c r="C1089" s="259"/>
      <c r="D1089" s="218">
        <v>169</v>
      </c>
      <c r="E1089" s="218">
        <v>160.044</v>
      </c>
      <c r="F1089" s="218">
        <v>13</v>
      </c>
      <c r="G1089" s="218">
        <v>0.71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42795</v>
      </c>
      <c r="C1090" s="259"/>
      <c r="D1090" s="218">
        <v>169</v>
      </c>
      <c r="E1090" s="218">
        <v>161.7002</v>
      </c>
      <c r="F1090" s="218">
        <v>13</v>
      </c>
      <c r="G1090" s="218">
        <v>0.71</v>
      </c>
      <c r="H1090" s="218">
        <v>0</v>
      </c>
      <c r="I1090" s="218">
        <v>0</v>
      </c>
      <c r="J1090" s="260"/>
      <c r="K1090" s="257"/>
    </row>
    <row r="1091" spans="2:11" s="12" customFormat="1" ht="12" customHeight="1">
      <c r="B1091" s="258">
        <v>42826</v>
      </c>
      <c r="C1091" s="259"/>
      <c r="D1091" s="218">
        <v>169</v>
      </c>
      <c r="E1091" s="218">
        <v>167.9993</v>
      </c>
      <c r="F1091" s="218">
        <v>15</v>
      </c>
      <c r="G1091" s="218">
        <v>4.5145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42856</v>
      </c>
      <c r="C1092" s="259"/>
      <c r="D1092" s="218">
        <v>169</v>
      </c>
      <c r="E1092" s="218">
        <v>171.0813</v>
      </c>
      <c r="F1092" s="218">
        <v>11</v>
      </c>
      <c r="G1092" s="218">
        <v>0.65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42887</v>
      </c>
      <c r="C1093" s="259"/>
      <c r="D1093" s="218">
        <v>169</v>
      </c>
      <c r="E1093" s="218">
        <v>170.6726</v>
      </c>
      <c r="F1093" s="218">
        <v>11</v>
      </c>
      <c r="G1093" s="218">
        <v>0.65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42917</v>
      </c>
      <c r="C1094" s="259"/>
      <c r="D1094" s="218">
        <v>169</v>
      </c>
      <c r="E1094" s="218">
        <v>171.9438</v>
      </c>
      <c r="F1094" s="218">
        <v>11</v>
      </c>
      <c r="G1094" s="218">
        <v>0.65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42948</v>
      </c>
      <c r="C1095" s="259"/>
      <c r="D1095" s="218">
        <v>167</v>
      </c>
      <c r="E1095" s="218">
        <v>113.2059</v>
      </c>
      <c r="F1095" s="218">
        <v>11</v>
      </c>
      <c r="G1095" s="218">
        <v>0.65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42979</v>
      </c>
      <c r="C1096" s="259"/>
      <c r="D1096" s="218">
        <v>167</v>
      </c>
      <c r="E1096" s="218">
        <v>113.9079</v>
      </c>
      <c r="F1096" s="218">
        <v>11</v>
      </c>
      <c r="G1096" s="218">
        <v>0.65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43009</v>
      </c>
      <c r="C1097" s="259"/>
      <c r="D1097" s="218">
        <v>167</v>
      </c>
      <c r="E1097" s="218">
        <v>114.7382</v>
      </c>
      <c r="F1097" s="218">
        <v>11</v>
      </c>
      <c r="G1097" s="218">
        <v>0.65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43040</v>
      </c>
      <c r="C1098" s="259"/>
      <c r="D1098" s="218">
        <v>167</v>
      </c>
      <c r="E1098" s="218">
        <v>115.7299</v>
      </c>
      <c r="F1098" s="218">
        <v>11</v>
      </c>
      <c r="G1098" s="218">
        <v>0.65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43070</v>
      </c>
      <c r="C1099" s="259"/>
      <c r="D1099" s="218">
        <v>167</v>
      </c>
      <c r="E1099" s="218">
        <v>116.3796</v>
      </c>
      <c r="F1099" s="218">
        <v>12</v>
      </c>
      <c r="G1099" s="218">
        <v>0.66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43101</v>
      </c>
      <c r="C1100" s="259"/>
      <c r="D1100" s="218">
        <v>167</v>
      </c>
      <c r="E1100" s="218">
        <v>117.1296</v>
      </c>
      <c r="F1100" s="218">
        <v>12</v>
      </c>
      <c r="G1100" s="218">
        <v>0.75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43132</v>
      </c>
      <c r="C1101" s="259"/>
      <c r="D1101" s="218">
        <v>167</v>
      </c>
      <c r="E1101" s="218">
        <v>117.7797</v>
      </c>
      <c r="F1101" s="218">
        <v>11</v>
      </c>
      <c r="G1101" s="218">
        <v>0.65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43160</v>
      </c>
      <c r="C1102" s="259"/>
      <c r="D1102" s="218">
        <v>167</v>
      </c>
      <c r="E1102" s="218">
        <v>119.2917</v>
      </c>
      <c r="F1102" s="218">
        <v>12</v>
      </c>
      <c r="G1102" s="218">
        <v>0.66</v>
      </c>
      <c r="H1102" s="218">
        <v>0</v>
      </c>
      <c r="I1102" s="218">
        <v>0</v>
      </c>
      <c r="J1102" s="260"/>
      <c r="K1102" s="257"/>
    </row>
    <row r="1103" spans="2:11" s="12" customFormat="1" ht="12" customHeight="1">
      <c r="B1103" s="258">
        <v>43191</v>
      </c>
      <c r="C1103" s="259"/>
      <c r="D1103" s="218">
        <v>167</v>
      </c>
      <c r="E1103" s="218">
        <v>130.4003</v>
      </c>
      <c r="F1103" s="218">
        <v>17</v>
      </c>
      <c r="G1103" s="218">
        <v>9.4587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43221</v>
      </c>
      <c r="C1104" s="259"/>
      <c r="D1104" s="218">
        <v>167</v>
      </c>
      <c r="E1104" s="218">
        <v>132.4022</v>
      </c>
      <c r="F1104" s="218">
        <v>14</v>
      </c>
      <c r="G1104" s="218">
        <v>1.85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43252</v>
      </c>
      <c r="C1105" s="259"/>
      <c r="D1105" s="218">
        <v>166</v>
      </c>
      <c r="E1105" s="218">
        <v>134.1481</v>
      </c>
      <c r="F1105" s="218">
        <v>16</v>
      </c>
      <c r="G1105" s="218">
        <v>1.729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43282</v>
      </c>
      <c r="C1106" s="259"/>
      <c r="D1106" s="218">
        <v>166</v>
      </c>
      <c r="E1106" s="218">
        <v>136.3611</v>
      </c>
      <c r="F1106" s="218">
        <v>15</v>
      </c>
      <c r="G1106" s="218">
        <v>1.68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43313</v>
      </c>
      <c r="C1107" s="259"/>
      <c r="D1107" s="218">
        <v>166</v>
      </c>
      <c r="E1107" s="218">
        <v>138.0512</v>
      </c>
      <c r="F1107" s="218">
        <v>14</v>
      </c>
      <c r="G1107" s="218">
        <v>1.69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43344</v>
      </c>
      <c r="C1108" s="259"/>
      <c r="D1108" s="218">
        <v>166</v>
      </c>
      <c r="E1108" s="218">
        <v>139.823</v>
      </c>
      <c r="F1108" s="218">
        <v>15</v>
      </c>
      <c r="G1108" s="218">
        <v>1.64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43374</v>
      </c>
      <c r="C1109" s="259"/>
      <c r="D1109" s="218">
        <v>166</v>
      </c>
      <c r="E1109" s="218">
        <v>142.0122</v>
      </c>
      <c r="F1109" s="218">
        <v>17</v>
      </c>
      <c r="G1109" s="218">
        <v>1.756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43405</v>
      </c>
      <c r="C1110" s="259"/>
      <c r="D1110" s="218">
        <v>165</v>
      </c>
      <c r="E1110" s="218">
        <v>144.5188</v>
      </c>
      <c r="F1110" s="218">
        <v>13</v>
      </c>
      <c r="G1110" s="218">
        <v>1.99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43435</v>
      </c>
      <c r="C1111" s="259"/>
      <c r="D1111" s="218">
        <v>165</v>
      </c>
      <c r="E1111" s="218">
        <v>144.4889</v>
      </c>
      <c r="F1111" s="218">
        <v>13</v>
      </c>
      <c r="G1111" s="218">
        <v>1.51</v>
      </c>
      <c r="H1111" s="218">
        <v>1</v>
      </c>
      <c r="I1111" s="218">
        <v>1.5588</v>
      </c>
      <c r="J1111" s="260"/>
      <c r="K1111" s="257"/>
    </row>
    <row r="1112" spans="2:11" s="12" customFormat="1" ht="12" customHeight="1">
      <c r="B1112" s="258">
        <v>43466</v>
      </c>
      <c r="C1112" s="259"/>
      <c r="D1112" s="216">
        <v>165</v>
      </c>
      <c r="E1112" s="216">
        <v>146.0989</v>
      </c>
      <c r="F1112" s="216">
        <v>14</v>
      </c>
      <c r="G1112" s="216">
        <v>1.61</v>
      </c>
      <c r="H1112" s="216">
        <v>0</v>
      </c>
      <c r="I1112" s="216">
        <v>0</v>
      </c>
      <c r="J1112" s="260"/>
      <c r="K1112" s="257"/>
    </row>
    <row r="1113" spans="2:11" s="12" customFormat="1" ht="12" customHeight="1">
      <c r="B1113" s="258">
        <v>43497</v>
      </c>
      <c r="C1113" s="259"/>
      <c r="D1113" s="216">
        <v>122</v>
      </c>
      <c r="E1113" s="216">
        <v>147.599</v>
      </c>
      <c r="F1113" s="216">
        <v>12</v>
      </c>
      <c r="G1113" s="216">
        <v>1.5</v>
      </c>
      <c r="H1113" s="216">
        <v>1</v>
      </c>
      <c r="I1113" s="216">
        <v>0</v>
      </c>
      <c r="J1113" s="260"/>
      <c r="K1113" s="257"/>
    </row>
    <row r="1114" spans="2:11" s="12" customFormat="1" ht="12" customHeight="1">
      <c r="B1114" s="258">
        <v>43525</v>
      </c>
      <c r="C1114" s="259"/>
      <c r="D1114" s="216">
        <v>122</v>
      </c>
      <c r="E1114" s="216">
        <v>149.3051</v>
      </c>
      <c r="F1114" s="216">
        <v>13</v>
      </c>
      <c r="G1114" s="216">
        <v>1.51</v>
      </c>
      <c r="H1114" s="216">
        <v>1</v>
      </c>
      <c r="I1114" s="216">
        <v>0.7541</v>
      </c>
      <c r="J1114" s="260"/>
      <c r="K1114" s="257"/>
    </row>
    <row r="1115" spans="2:11" s="12" customFormat="1" ht="12.75">
      <c r="B1115" s="258">
        <v>43556</v>
      </c>
      <c r="C1115" s="259"/>
      <c r="D1115" s="216">
        <v>111</v>
      </c>
      <c r="E1115" s="216">
        <v>152.9618</v>
      </c>
      <c r="F1115" s="216">
        <v>10</v>
      </c>
      <c r="G1115" s="216">
        <v>1.44</v>
      </c>
      <c r="H1115" s="216">
        <v>5</v>
      </c>
      <c r="I1115" s="216">
        <v>0</v>
      </c>
      <c r="J1115" s="260"/>
      <c r="K1115" s="257"/>
    </row>
    <row r="1116" spans="2:11" s="12" customFormat="1" ht="12.75">
      <c r="B1116" s="258">
        <v>43586</v>
      </c>
      <c r="C1116" s="259"/>
      <c r="D1116" s="216">
        <v>111</v>
      </c>
      <c r="E1116" s="216">
        <v>154.9666</v>
      </c>
      <c r="F1116" s="216">
        <v>12</v>
      </c>
      <c r="G1116" s="216">
        <v>1.5</v>
      </c>
      <c r="H1116" s="216">
        <v>0</v>
      </c>
      <c r="I1116" s="216">
        <v>0</v>
      </c>
      <c r="J1116" s="260"/>
      <c r="K1116" s="257"/>
    </row>
    <row r="1117" spans="2:11" s="12" customFormat="1" ht="12.75">
      <c r="B1117" s="258">
        <v>43617</v>
      </c>
      <c r="C1117" s="259"/>
      <c r="D1117" s="216">
        <v>111</v>
      </c>
      <c r="E1117" s="216">
        <v>153.9354</v>
      </c>
      <c r="F1117" s="216">
        <v>12</v>
      </c>
      <c r="G1117" s="216">
        <v>1.5</v>
      </c>
      <c r="H1117" s="216">
        <v>1</v>
      </c>
      <c r="I1117" s="216">
        <v>2.9411</v>
      </c>
      <c r="J1117" s="260"/>
      <c r="K1117" s="257"/>
    </row>
    <row r="1118" spans="2:11" s="12" customFormat="1" ht="12" customHeight="1">
      <c r="B1118" s="258">
        <v>43647</v>
      </c>
      <c r="C1118" s="259"/>
      <c r="D1118" s="216">
        <v>110</v>
      </c>
      <c r="E1118" s="216">
        <v>106.2836</v>
      </c>
      <c r="F1118" s="216">
        <v>11</v>
      </c>
      <c r="G1118" s="216">
        <v>1.2514</v>
      </c>
      <c r="H1118" s="216">
        <v>2</v>
      </c>
      <c r="I1118" s="216">
        <v>49.6482</v>
      </c>
      <c r="J1118" s="260"/>
      <c r="K1118" s="257"/>
    </row>
    <row r="1119" spans="2:11" s="12" customFormat="1" ht="12" customHeight="1">
      <c r="B1119" s="258">
        <v>43678</v>
      </c>
      <c r="C1119" s="259"/>
      <c r="D1119" s="216">
        <v>109</v>
      </c>
      <c r="E1119" s="216">
        <v>107.4916</v>
      </c>
      <c r="F1119" s="216">
        <v>9</v>
      </c>
      <c r="G1119" s="216">
        <v>1.22</v>
      </c>
      <c r="H1119" s="216">
        <v>1</v>
      </c>
      <c r="I1119" s="216">
        <v>0.012</v>
      </c>
      <c r="J1119" s="260"/>
      <c r="K1119" s="257"/>
    </row>
    <row r="1120" spans="2:11" s="12" customFormat="1" ht="12" customHeight="1">
      <c r="B1120" s="258">
        <v>43709</v>
      </c>
      <c r="C1120" s="259"/>
      <c r="D1120" s="216">
        <v>30</v>
      </c>
      <c r="E1120" s="216">
        <v>96.1794</v>
      </c>
      <c r="F1120" s="216">
        <v>36</v>
      </c>
      <c r="G1120" s="216">
        <v>1.2026</v>
      </c>
      <c r="H1120" s="216">
        <v>65</v>
      </c>
      <c r="I1120" s="216">
        <v>12.6325</v>
      </c>
      <c r="J1120" s="260"/>
      <c r="K1120" s="257"/>
    </row>
    <row r="1121" spans="2:11" s="12" customFormat="1" ht="12" customHeight="1">
      <c r="B1121" s="258">
        <v>43739</v>
      </c>
      <c r="C1121" s="259"/>
      <c r="D1121" s="216">
        <v>28</v>
      </c>
      <c r="E1121" s="216">
        <v>83.1</v>
      </c>
      <c r="F1121" s="216">
        <v>6</v>
      </c>
      <c r="G1121" s="216">
        <v>1.15</v>
      </c>
      <c r="H1121" s="216">
        <v>4</v>
      </c>
      <c r="I1121" s="216">
        <v>15.0811</v>
      </c>
      <c r="J1121" s="260"/>
      <c r="K1121" s="257"/>
    </row>
    <row r="1122" spans="2:11" s="12" customFormat="1" ht="12" customHeight="1">
      <c r="B1122" s="258">
        <v>43770</v>
      </c>
      <c r="C1122" s="259"/>
      <c r="D1122" s="216">
        <v>26</v>
      </c>
      <c r="E1122" s="216">
        <v>84.4675</v>
      </c>
      <c r="F1122" s="216">
        <v>5</v>
      </c>
      <c r="G1122" s="216">
        <v>1.12</v>
      </c>
      <c r="H1122" s="216">
        <v>0</v>
      </c>
      <c r="I1122" s="216">
        <v>0</v>
      </c>
      <c r="J1122" s="260"/>
      <c r="K1122" s="257"/>
    </row>
    <row r="1123" spans="2:11" s="12" customFormat="1" ht="12" customHeight="1">
      <c r="B1123" s="258">
        <v>43800</v>
      </c>
      <c r="C1123" s="259"/>
      <c r="D1123" s="216">
        <v>26</v>
      </c>
      <c r="E1123" s="216">
        <v>84.4375</v>
      </c>
      <c r="F1123" s="216">
        <v>6</v>
      </c>
      <c r="G1123" s="216">
        <v>1.15</v>
      </c>
      <c r="H1123" s="216">
        <v>1</v>
      </c>
      <c r="I1123" s="216">
        <v>26.4622</v>
      </c>
      <c r="J1123" s="260"/>
      <c r="K1123" s="257"/>
    </row>
    <row r="1124" spans="2:11" s="12" customFormat="1" ht="12" customHeight="1">
      <c r="B1124" s="258">
        <v>43831</v>
      </c>
      <c r="C1124" s="259"/>
      <c r="D1124" s="216">
        <v>28</v>
      </c>
      <c r="E1124" s="216">
        <v>60.3732</v>
      </c>
      <c r="F1124" s="216">
        <v>11</v>
      </c>
      <c r="G1124" s="216">
        <v>1.4042</v>
      </c>
      <c r="H1124" s="216">
        <v>1</v>
      </c>
      <c r="I1124" s="216">
        <v>0.2143</v>
      </c>
      <c r="J1124" s="260"/>
      <c r="K1124" s="257"/>
    </row>
    <row r="1125" spans="2:11" s="12" customFormat="1" ht="12" customHeight="1">
      <c r="B1125" s="258">
        <v>43862</v>
      </c>
      <c r="C1125" s="259"/>
      <c r="D1125" s="216">
        <v>27</v>
      </c>
      <c r="E1125" s="216">
        <v>61.4132</v>
      </c>
      <c r="F1125" s="216">
        <v>3</v>
      </c>
      <c r="G1125" s="216">
        <v>1.04</v>
      </c>
      <c r="H1125" s="216">
        <v>0</v>
      </c>
      <c r="I1125" s="216">
        <v>0</v>
      </c>
      <c r="J1125" s="260"/>
      <c r="K1125" s="257"/>
    </row>
    <row r="1126" spans="2:11" s="12" customFormat="1" ht="12" customHeight="1">
      <c r="B1126" s="258">
        <v>43891</v>
      </c>
      <c r="C1126" s="259"/>
      <c r="D1126" s="216">
        <v>27</v>
      </c>
      <c r="E1126" s="216">
        <v>63.1641</v>
      </c>
      <c r="F1126" s="216">
        <v>5</v>
      </c>
      <c r="G1126" s="216">
        <v>1.1</v>
      </c>
      <c r="H1126" s="216">
        <v>0</v>
      </c>
      <c r="I1126" s="216">
        <v>0</v>
      </c>
      <c r="J1126" s="260"/>
      <c r="K1126" s="257"/>
    </row>
    <row r="1127" spans="2:11" s="12" customFormat="1" ht="12" customHeight="1">
      <c r="B1127" s="258">
        <v>43922</v>
      </c>
      <c r="C1127" s="259"/>
      <c r="D1127" s="216">
        <v>27</v>
      </c>
      <c r="E1127" s="216">
        <v>61.9341</v>
      </c>
      <c r="F1127" s="216">
        <v>4</v>
      </c>
      <c r="G1127" s="216">
        <v>1.07</v>
      </c>
      <c r="H1127" s="216">
        <v>3</v>
      </c>
      <c r="I1127" s="216">
        <v>2.3</v>
      </c>
      <c r="J1127" s="260"/>
      <c r="K1127" s="257"/>
    </row>
    <row r="1128" spans="2:11" s="12" customFormat="1" ht="12" customHeight="1">
      <c r="B1128" s="258">
        <v>43952</v>
      </c>
      <c r="C1128" s="259"/>
      <c r="D1128" s="216">
        <v>27</v>
      </c>
      <c r="E1128" s="216">
        <v>62.4323</v>
      </c>
      <c r="F1128" s="216">
        <v>6</v>
      </c>
      <c r="G1128" s="216">
        <v>1.11</v>
      </c>
      <c r="H1128" s="216">
        <v>1</v>
      </c>
      <c r="I1128" s="216">
        <v>0.8</v>
      </c>
      <c r="J1128" s="260"/>
      <c r="K1128" s="257"/>
    </row>
    <row r="1129" spans="2:11" s="12" customFormat="1" ht="12" customHeight="1">
      <c r="B1129" s="258">
        <v>43983</v>
      </c>
      <c r="C1129" s="259"/>
      <c r="D1129" s="216">
        <v>27</v>
      </c>
      <c r="E1129" s="216">
        <v>60.0993</v>
      </c>
      <c r="F1129" s="216">
        <v>5</v>
      </c>
      <c r="G1129" s="216">
        <v>0.11</v>
      </c>
      <c r="H1129" s="216">
        <v>3</v>
      </c>
      <c r="I1129" s="216">
        <v>2.9</v>
      </c>
      <c r="J1129" s="260"/>
      <c r="K1129" s="257"/>
    </row>
    <row r="1130" spans="2:11" s="12" customFormat="1" ht="12" customHeight="1">
      <c r="B1130" s="258">
        <v>44013</v>
      </c>
      <c r="C1130" s="259"/>
      <c r="D1130" s="216">
        <v>26</v>
      </c>
      <c r="E1130" s="216">
        <v>61.0327</v>
      </c>
      <c r="F1130" s="216">
        <v>6</v>
      </c>
      <c r="G1130" s="216">
        <v>0.14</v>
      </c>
      <c r="H1130" s="216">
        <v>0</v>
      </c>
      <c r="I1130" s="216">
        <v>0</v>
      </c>
      <c r="J1130" s="260"/>
      <c r="K1130" s="257"/>
    </row>
    <row r="1131" spans="2:11" s="12" customFormat="1" ht="12" customHeight="1">
      <c r="B1131" s="258">
        <v>44044</v>
      </c>
      <c r="C1131" s="259"/>
      <c r="D1131" s="216">
        <v>26</v>
      </c>
      <c r="E1131" s="216">
        <v>59.8727</v>
      </c>
      <c r="F1131" s="216">
        <v>4</v>
      </c>
      <c r="G1131" s="216">
        <v>0.1</v>
      </c>
      <c r="H1131" s="216">
        <v>2</v>
      </c>
      <c r="I1131" s="216">
        <v>1.26</v>
      </c>
      <c r="J1131" s="260"/>
      <c r="K1131" s="257"/>
    </row>
    <row r="1132" spans="2:11" s="12" customFormat="1" ht="12" customHeight="1">
      <c r="B1132" s="258">
        <v>44075</v>
      </c>
      <c r="C1132" s="259"/>
      <c r="D1132" s="216">
        <v>26</v>
      </c>
      <c r="E1132" s="216">
        <v>59.9311</v>
      </c>
      <c r="F1132" s="216">
        <v>4</v>
      </c>
      <c r="G1132" s="216">
        <v>0.08</v>
      </c>
      <c r="H1132" s="216">
        <v>1</v>
      </c>
      <c r="I1132" s="216">
        <v>0.1881</v>
      </c>
      <c r="J1132" s="260"/>
      <c r="K1132" s="257"/>
    </row>
    <row r="1133" spans="2:11" s="12" customFormat="1" ht="12" customHeight="1">
      <c r="B1133" s="258">
        <v>44105</v>
      </c>
      <c r="C1133" s="259"/>
      <c r="D1133" s="216">
        <v>26</v>
      </c>
      <c r="E1133" s="216">
        <v>60.0432</v>
      </c>
      <c r="F1133" s="216">
        <v>5</v>
      </c>
      <c r="G1133" s="216">
        <v>0.11</v>
      </c>
      <c r="H1133" s="216">
        <v>0</v>
      </c>
      <c r="I1133" s="216">
        <v>0</v>
      </c>
      <c r="J1133" s="260"/>
      <c r="K1133" s="257"/>
    </row>
    <row r="1134" spans="2:11" s="12" customFormat="1" ht="12" customHeight="1">
      <c r="B1134" s="258">
        <v>44136</v>
      </c>
      <c r="C1134" s="259"/>
      <c r="D1134" s="216">
        <v>26</v>
      </c>
      <c r="E1134" s="216">
        <v>60.6845</v>
      </c>
      <c r="F1134" s="216">
        <v>5</v>
      </c>
      <c r="G1134" s="216">
        <v>0.11</v>
      </c>
      <c r="H1134" s="216">
        <v>0</v>
      </c>
      <c r="I1134" s="216">
        <v>0</v>
      </c>
      <c r="J1134" s="260"/>
      <c r="K1134" s="257"/>
    </row>
    <row r="1135" spans="2:11" s="12" customFormat="1" ht="12" customHeight="1">
      <c r="B1135" s="258">
        <v>44166</v>
      </c>
      <c r="C1135" s="259"/>
      <c r="D1135" s="216">
        <v>26</v>
      </c>
      <c r="E1135" s="216">
        <v>60.6986</v>
      </c>
      <c r="F1135" s="216">
        <v>5</v>
      </c>
      <c r="G1135" s="216">
        <v>0.11</v>
      </c>
      <c r="H1135" s="216">
        <v>1</v>
      </c>
      <c r="I1135" s="216">
        <v>0.1143</v>
      </c>
      <c r="J1135" s="260"/>
      <c r="K1135" s="257"/>
    </row>
    <row r="1136" spans="2:11" s="12" customFormat="1" ht="12.75">
      <c r="B1136" s="219"/>
      <c r="C1136" s="222"/>
      <c r="D1136" s="333"/>
      <c r="E1136" s="333"/>
      <c r="F1136" s="222"/>
      <c r="G1136" s="222"/>
      <c r="H1136" s="222"/>
      <c r="I1136" s="222"/>
      <c r="J1136" s="260"/>
      <c r="K1136" s="257"/>
    </row>
    <row r="1137" spans="2:11" s="12" customFormat="1" ht="12.75">
      <c r="B1137" s="219"/>
      <c r="C1137" s="265"/>
      <c r="D1137" s="220"/>
      <c r="E1137" s="220"/>
      <c r="F1137" s="220"/>
      <c r="G1137" s="220"/>
      <c r="H1137" s="220"/>
      <c r="I1137" s="220"/>
      <c r="J1137" s="257"/>
      <c r="K1137" s="257"/>
    </row>
    <row r="1138" spans="2:11" s="182" customFormat="1" ht="12.75">
      <c r="B1138" s="267"/>
      <c r="C1138" s="268"/>
      <c r="D1138" s="269"/>
      <c r="E1138" s="269"/>
      <c r="F1138" s="269"/>
      <c r="G1138" s="269"/>
      <c r="H1138" s="269"/>
      <c r="I1138" s="269"/>
      <c r="J1138" s="250"/>
      <c r="K1138" s="250"/>
    </row>
    <row r="1139" spans="2:11" s="255" customFormat="1" ht="25.5">
      <c r="B1139" s="251" t="s">
        <v>145</v>
      </c>
      <c r="C1139" s="251"/>
      <c r="D1139" s="252" t="s">
        <v>25</v>
      </c>
      <c r="E1139" s="252" t="s">
        <v>0</v>
      </c>
      <c r="F1139" s="252" t="s">
        <v>1</v>
      </c>
      <c r="G1139" s="252" t="s">
        <v>2</v>
      </c>
      <c r="H1139" s="252" t="s">
        <v>3</v>
      </c>
      <c r="I1139" s="272" t="s">
        <v>4</v>
      </c>
      <c r="J1139" s="253"/>
      <c r="K1139" s="253"/>
    </row>
    <row r="1140" spans="2:11" s="12" customFormat="1" ht="12.75" hidden="1">
      <c r="B1140" s="213">
        <v>37469</v>
      </c>
      <c r="C1140" s="265"/>
      <c r="D1140" s="220">
        <v>0</v>
      </c>
      <c r="E1140" s="220">
        <v>0</v>
      </c>
      <c r="F1140" s="220">
        <v>0</v>
      </c>
      <c r="G1140" s="220">
        <v>0</v>
      </c>
      <c r="H1140" s="220">
        <v>0</v>
      </c>
      <c r="I1140" s="220">
        <v>0</v>
      </c>
      <c r="J1140" s="257"/>
      <c r="K1140" s="257"/>
    </row>
    <row r="1141" spans="2:11" s="12" customFormat="1" ht="12.75" hidden="1">
      <c r="B1141" s="213">
        <v>37500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37530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37561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37591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37622</v>
      </c>
      <c r="C1145" s="256"/>
      <c r="D1145" s="216">
        <v>2</v>
      </c>
      <c r="E1145" s="216">
        <v>0.102721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37653</v>
      </c>
      <c r="C1146" s="256"/>
      <c r="D1146" s="216">
        <v>2</v>
      </c>
      <c r="E1146" s="216">
        <v>15.539343000000002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37681</v>
      </c>
      <c r="C1147" s="256"/>
      <c r="D1147" s="216">
        <v>3</v>
      </c>
      <c r="E1147" s="216">
        <v>15.539343000000002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37712</v>
      </c>
      <c r="C1148" s="256"/>
      <c r="D1148" s="216">
        <v>3</v>
      </c>
      <c r="E1148" s="216">
        <v>20.274007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37742</v>
      </c>
      <c r="C1149" s="256"/>
      <c r="D1149" s="216">
        <v>3</v>
      </c>
      <c r="E1149" s="216">
        <v>20.580348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37773</v>
      </c>
      <c r="C1150" s="256"/>
      <c r="D1150" s="216">
        <v>3</v>
      </c>
      <c r="E1150" s="216">
        <v>0.104299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37803</v>
      </c>
      <c r="C1151" s="256"/>
      <c r="D1151" s="216">
        <v>3</v>
      </c>
      <c r="E1151" s="216">
        <v>0.104299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37834</v>
      </c>
      <c r="C1152" s="256"/>
      <c r="D1152" s="216">
        <v>3</v>
      </c>
      <c r="E1152" s="216">
        <v>0.104299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37865</v>
      </c>
      <c r="C1153" s="256"/>
      <c r="D1153" s="216">
        <v>3</v>
      </c>
      <c r="E1153" s="216">
        <v>0.104299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37895</v>
      </c>
      <c r="C1154" s="256"/>
      <c r="D1154" s="216">
        <v>3</v>
      </c>
      <c r="E1154" s="216">
        <v>0.104551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37926</v>
      </c>
      <c r="C1155" s="256"/>
      <c r="D1155" s="216">
        <v>3</v>
      </c>
      <c r="E1155" s="216">
        <v>0.104551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37956</v>
      </c>
      <c r="C1156" s="256"/>
      <c r="D1156" s="216">
        <v>3</v>
      </c>
      <c r="E1156" s="216">
        <v>0.104551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37987</v>
      </c>
      <c r="C1157" s="277"/>
      <c r="D1157" s="216">
        <v>3</v>
      </c>
      <c r="E1157" s="216">
        <v>0.106595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38018</v>
      </c>
      <c r="C1158" s="277"/>
      <c r="D1158" s="216">
        <v>3</v>
      </c>
      <c r="E1158" s="216">
        <v>0.172706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38047</v>
      </c>
      <c r="C1159" s="277"/>
      <c r="D1159" s="216">
        <v>3</v>
      </c>
      <c r="E1159" s="216">
        <v>0.172706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38078</v>
      </c>
      <c r="C1160" s="277"/>
      <c r="D1160" s="216">
        <v>3</v>
      </c>
      <c r="E1160" s="216">
        <v>0.253115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38108</v>
      </c>
      <c r="C1161" s="277"/>
      <c r="D1161" s="216">
        <v>3</v>
      </c>
      <c r="E1161" s="216">
        <v>0.253115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38139</v>
      </c>
      <c r="C1162" s="277"/>
      <c r="D1162" s="216">
        <v>3</v>
      </c>
      <c r="E1162" s="216">
        <v>0.080409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38169</v>
      </c>
      <c r="C1163" s="256"/>
      <c r="D1163" s="216">
        <v>3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38200</v>
      </c>
      <c r="C1164" s="256"/>
      <c r="D1164" s="216">
        <v>3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38231</v>
      </c>
      <c r="C1165" s="256"/>
      <c r="D1165" s="216">
        <v>25</v>
      </c>
      <c r="E1165" s="216">
        <v>63</v>
      </c>
      <c r="F1165" s="216">
        <v>7</v>
      </c>
      <c r="G1165" s="216">
        <v>1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38261</v>
      </c>
      <c r="C1166" s="256"/>
      <c r="D1166" s="216">
        <v>3</v>
      </c>
      <c r="E1166" s="216">
        <v>0.080409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38292</v>
      </c>
      <c r="C1167" s="256"/>
      <c r="D1167" s="216">
        <v>3</v>
      </c>
      <c r="E1167" s="216">
        <v>0.080409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38322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38353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38384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38412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38443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38473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38504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38534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38565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38596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38626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38657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38687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38718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38749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38777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38808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38838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38869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38899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38930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38961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38991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39022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39052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39083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39114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39142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39173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39203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39234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39264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39295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39326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39356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39387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39417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39448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39479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39508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39539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39569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39600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39630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39661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39692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39722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39753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39783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13">
        <v>39814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13">
        <v>39845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13">
        <v>39873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39904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39934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39965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39995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40026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40057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40087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40118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40148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40179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40210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40238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40269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40299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40330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40360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40391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40422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40452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40483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40513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40544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40575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40603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40634</v>
      </c>
      <c r="C1244" s="21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40664</v>
      </c>
      <c r="C1245" s="21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40695</v>
      </c>
      <c r="C1246" s="21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40725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40756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40787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40817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40848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40878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40909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40940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40969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41000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41030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41061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41092</v>
      </c>
      <c r="C1259" s="25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41124</v>
      </c>
      <c r="C1260" s="25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41156</v>
      </c>
      <c r="C1261" s="25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41188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41220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41252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41275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41306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41334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41365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41395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41426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41456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41487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41518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41548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41579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41609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41640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41671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41699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41730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41760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41791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41821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41852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41883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41913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41944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41974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42005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42036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42064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42095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42125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42156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42186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42217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42248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42278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42309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42339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42370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42401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42430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42461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42491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42522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42552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42583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42614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42644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42675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42705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42736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42767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42795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42826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42856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42887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42917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42948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42979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43009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43040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" customHeight="1">
      <c r="B1324" s="258">
        <v>43070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" customHeight="1">
      <c r="B1325" s="258">
        <v>43101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" customHeight="1">
      <c r="B1326" s="258">
        <v>43132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" customHeight="1">
      <c r="B1327" s="258">
        <v>43160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" customHeight="1">
      <c r="B1328" s="258">
        <v>43191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" customHeight="1">
      <c r="B1329" s="258">
        <v>43221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" customHeight="1">
      <c r="B1330" s="258">
        <v>43252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" customHeight="1">
      <c r="B1331" s="258">
        <v>43282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" customHeight="1">
      <c r="B1332" s="258">
        <v>43313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" customHeight="1">
      <c r="B1333" s="258">
        <v>43344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" customHeight="1">
      <c r="B1334" s="258">
        <v>43374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" customHeight="1">
      <c r="B1335" s="258">
        <v>43405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" customHeight="1">
      <c r="B1336" s="258">
        <v>43435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" customHeight="1">
      <c r="B1337" s="258">
        <v>43466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" customHeight="1">
      <c r="B1338" s="258">
        <v>43497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43525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43556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43586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43617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" customHeight="1">
      <c r="B1343" s="258">
        <v>43647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" customHeight="1">
      <c r="B1344" s="258">
        <v>43678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" customHeight="1">
      <c r="B1345" s="258">
        <v>43709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" customHeight="1">
      <c r="B1346" s="258">
        <v>43739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" customHeight="1">
      <c r="B1347" s="258">
        <v>43770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" customHeight="1">
      <c r="B1348" s="258">
        <v>43800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" customHeight="1">
      <c r="B1349" s="258">
        <v>43831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" customHeight="1">
      <c r="B1350" s="258">
        <v>43862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" customHeight="1">
      <c r="B1351" s="258">
        <v>43891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" customHeight="1">
      <c r="B1352" s="258">
        <v>43922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" customHeight="1">
      <c r="B1353" s="258">
        <v>43952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43983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44013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44044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44075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44105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44136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44166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.75">
      <c r="B1361" s="257"/>
      <c r="C1361" s="257"/>
      <c r="D1361" s="333"/>
      <c r="E1361" s="333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4" s="286" customFormat="1" ht="38.25">
      <c r="B1463" s="281" t="s">
        <v>26</v>
      </c>
      <c r="C1463" s="282"/>
      <c r="D1463" s="282" t="s">
        <v>25</v>
      </c>
      <c r="E1463" s="282" t="s">
        <v>0</v>
      </c>
      <c r="F1463" s="283"/>
      <c r="G1463" s="281" t="s">
        <v>22</v>
      </c>
      <c r="H1463" s="282"/>
      <c r="I1463" s="282" t="s">
        <v>25</v>
      </c>
      <c r="J1463" s="282" t="s">
        <v>0</v>
      </c>
      <c r="K1463" s="284"/>
      <c r="L1463" s="285" t="s">
        <v>65</v>
      </c>
      <c r="M1463" s="283" t="s">
        <v>25</v>
      </c>
      <c r="N1463" s="283" t="s">
        <v>0</v>
      </c>
    </row>
    <row r="1464" spans="2:14" s="286" customFormat="1" ht="12.75">
      <c r="B1464" s="287">
        <f aca="true" t="shared" si="6" ref="B1464:B1527">+B19</f>
        <v>37653</v>
      </c>
      <c r="C1464" s="288"/>
      <c r="D1464" s="289">
        <f aca="true" t="shared" si="7" ref="D1464:E1483">+D19</f>
        <v>2559</v>
      </c>
      <c r="E1464" s="289">
        <f t="shared" si="7"/>
        <v>870.249941</v>
      </c>
      <c r="F1464" s="289"/>
      <c r="G1464" s="287">
        <f aca="true" t="shared" si="8" ref="G1464:G1527">+B1464</f>
        <v>37653</v>
      </c>
      <c r="H1464" s="288"/>
      <c r="I1464" s="289">
        <f aca="true" t="shared" si="9" ref="I1464:I1495">+D696</f>
        <v>121</v>
      </c>
      <c r="J1464" s="289">
        <f aca="true" t="shared" si="10" ref="J1464:J1495">+E696</f>
        <v>249.62236600000003</v>
      </c>
      <c r="K1464" s="284"/>
      <c r="L1464" s="287">
        <f aca="true" t="shared" si="11" ref="L1464:L1527">+G1464</f>
        <v>37653</v>
      </c>
      <c r="M1464" s="289">
        <f aca="true" t="shared" si="12" ref="M1464:M1527">+D1464+I1464</f>
        <v>2680</v>
      </c>
      <c r="N1464" s="289">
        <f aca="true" t="shared" si="13" ref="N1464:N1527">+E1464+J1464</f>
        <v>1119.872307</v>
      </c>
    </row>
    <row r="1465" spans="2:14" s="286" customFormat="1" ht="12.75">
      <c r="B1465" s="287">
        <f t="shared" si="6"/>
        <v>37681</v>
      </c>
      <c r="C1465" s="288"/>
      <c r="D1465" s="289">
        <f t="shared" si="7"/>
        <v>2718</v>
      </c>
      <c r="E1465" s="289">
        <f t="shared" si="7"/>
        <v>942.964818</v>
      </c>
      <c r="F1465" s="289"/>
      <c r="G1465" s="287">
        <f t="shared" si="8"/>
        <v>37681</v>
      </c>
      <c r="H1465" s="288"/>
      <c r="I1465" s="289">
        <f t="shared" si="9"/>
        <v>131</v>
      </c>
      <c r="J1465" s="289">
        <f t="shared" si="10"/>
        <v>262.05527700000005</v>
      </c>
      <c r="K1465" s="284"/>
      <c r="L1465" s="287">
        <f t="shared" si="11"/>
        <v>37681</v>
      </c>
      <c r="M1465" s="289">
        <f t="shared" si="12"/>
        <v>2849</v>
      </c>
      <c r="N1465" s="289">
        <f t="shared" si="13"/>
        <v>1205.020095</v>
      </c>
    </row>
    <row r="1466" spans="2:14" s="286" customFormat="1" ht="12.75">
      <c r="B1466" s="287">
        <f t="shared" si="6"/>
        <v>37712</v>
      </c>
      <c r="C1466" s="288"/>
      <c r="D1466" s="289">
        <f t="shared" si="7"/>
        <v>2883</v>
      </c>
      <c r="E1466" s="289">
        <f t="shared" si="7"/>
        <v>1037.6269800000002</v>
      </c>
      <c r="F1466" s="289"/>
      <c r="G1466" s="287">
        <f t="shared" si="8"/>
        <v>37712</v>
      </c>
      <c r="H1466" s="288"/>
      <c r="I1466" s="289">
        <f t="shared" si="9"/>
        <v>137</v>
      </c>
      <c r="J1466" s="289">
        <f t="shared" si="10"/>
        <v>313.92261300000007</v>
      </c>
      <c r="K1466" s="284"/>
      <c r="L1466" s="287">
        <f t="shared" si="11"/>
        <v>37712</v>
      </c>
      <c r="M1466" s="289">
        <f t="shared" si="12"/>
        <v>3020</v>
      </c>
      <c r="N1466" s="289">
        <f t="shared" si="13"/>
        <v>1351.5495930000002</v>
      </c>
    </row>
    <row r="1467" spans="2:14" s="286" customFormat="1" ht="12.75">
      <c r="B1467" s="287">
        <f t="shared" si="6"/>
        <v>37742</v>
      </c>
      <c r="C1467" s="288"/>
      <c r="D1467" s="289">
        <f t="shared" si="7"/>
        <v>2976</v>
      </c>
      <c r="E1467" s="289">
        <f t="shared" si="7"/>
        <v>1111.380186</v>
      </c>
      <c r="F1467" s="289"/>
      <c r="G1467" s="287">
        <f t="shared" si="8"/>
        <v>37742</v>
      </c>
      <c r="H1467" s="288"/>
      <c r="I1467" s="289">
        <f t="shared" si="9"/>
        <v>149</v>
      </c>
      <c r="J1467" s="289">
        <f t="shared" si="10"/>
        <v>318.02967500000005</v>
      </c>
      <c r="K1467" s="284"/>
      <c r="L1467" s="287">
        <f t="shared" si="11"/>
        <v>37742</v>
      </c>
      <c r="M1467" s="289">
        <f t="shared" si="12"/>
        <v>3125</v>
      </c>
      <c r="N1467" s="289">
        <f t="shared" si="13"/>
        <v>1429.409861</v>
      </c>
    </row>
    <row r="1468" spans="2:14" s="286" customFormat="1" ht="12.75">
      <c r="B1468" s="287">
        <f t="shared" si="6"/>
        <v>37773</v>
      </c>
      <c r="C1468" s="288"/>
      <c r="D1468" s="289">
        <f t="shared" si="7"/>
        <v>3092</v>
      </c>
      <c r="E1468" s="289">
        <f t="shared" si="7"/>
        <v>1207.787367</v>
      </c>
      <c r="F1468" s="289"/>
      <c r="G1468" s="287">
        <f t="shared" si="8"/>
        <v>37773</v>
      </c>
      <c r="H1468" s="288"/>
      <c r="I1468" s="289">
        <f t="shared" si="9"/>
        <v>152</v>
      </c>
      <c r="J1468" s="289">
        <f t="shared" si="10"/>
        <v>301.12167500000004</v>
      </c>
      <c r="K1468" s="284"/>
      <c r="L1468" s="287">
        <f t="shared" si="11"/>
        <v>37773</v>
      </c>
      <c r="M1468" s="289">
        <f t="shared" si="12"/>
        <v>3244</v>
      </c>
      <c r="N1468" s="289">
        <f t="shared" si="13"/>
        <v>1508.909042</v>
      </c>
    </row>
    <row r="1469" spans="2:14" s="286" customFormat="1" ht="12.75">
      <c r="B1469" s="287">
        <f t="shared" si="6"/>
        <v>37803</v>
      </c>
      <c r="C1469" s="288"/>
      <c r="D1469" s="289">
        <f t="shared" si="7"/>
        <v>3205</v>
      </c>
      <c r="E1469" s="289">
        <f t="shared" si="7"/>
        <v>1269.3781020000001</v>
      </c>
      <c r="F1469" s="289"/>
      <c r="G1469" s="287">
        <f t="shared" si="8"/>
        <v>37803</v>
      </c>
      <c r="H1469" s="288"/>
      <c r="I1469" s="289">
        <f t="shared" si="9"/>
        <v>159</v>
      </c>
      <c r="J1469" s="289">
        <f t="shared" si="10"/>
        <v>305.30162000000007</v>
      </c>
      <c r="K1469" s="284"/>
      <c r="L1469" s="287">
        <f t="shared" si="11"/>
        <v>37803</v>
      </c>
      <c r="M1469" s="289">
        <f t="shared" si="12"/>
        <v>3364</v>
      </c>
      <c r="N1469" s="289">
        <f t="shared" si="13"/>
        <v>1574.6797220000003</v>
      </c>
    </row>
    <row r="1470" spans="2:14" s="286" customFormat="1" ht="12.75">
      <c r="B1470" s="287">
        <f t="shared" si="6"/>
        <v>37834</v>
      </c>
      <c r="C1470" s="288"/>
      <c r="D1470" s="289">
        <f t="shared" si="7"/>
        <v>3326</v>
      </c>
      <c r="E1470" s="289">
        <f t="shared" si="7"/>
        <v>1332.773566</v>
      </c>
      <c r="F1470" s="289"/>
      <c r="G1470" s="287">
        <f t="shared" si="8"/>
        <v>37834</v>
      </c>
      <c r="H1470" s="288"/>
      <c r="I1470" s="289">
        <f t="shared" si="9"/>
        <v>160</v>
      </c>
      <c r="J1470" s="289">
        <f t="shared" si="10"/>
        <v>311.366959</v>
      </c>
      <c r="K1470" s="284"/>
      <c r="L1470" s="287">
        <f t="shared" si="11"/>
        <v>37834</v>
      </c>
      <c r="M1470" s="289">
        <f t="shared" si="12"/>
        <v>3486</v>
      </c>
      <c r="N1470" s="289">
        <f t="shared" si="13"/>
        <v>1644.140525</v>
      </c>
    </row>
    <row r="1471" spans="2:14" s="286" customFormat="1" ht="12.75">
      <c r="B1471" s="287">
        <f t="shared" si="6"/>
        <v>37865</v>
      </c>
      <c r="C1471" s="288"/>
      <c r="D1471" s="289">
        <f t="shared" si="7"/>
        <v>3434</v>
      </c>
      <c r="E1471" s="289">
        <f t="shared" si="7"/>
        <v>1367.536926</v>
      </c>
      <c r="F1471" s="289"/>
      <c r="G1471" s="287">
        <f t="shared" si="8"/>
        <v>37865</v>
      </c>
      <c r="H1471" s="288"/>
      <c r="I1471" s="289">
        <f t="shared" si="9"/>
        <v>170</v>
      </c>
      <c r="J1471" s="289">
        <f t="shared" si="10"/>
        <v>272.854059</v>
      </c>
      <c r="K1471" s="284"/>
      <c r="L1471" s="287">
        <f t="shared" si="11"/>
        <v>37865</v>
      </c>
      <c r="M1471" s="289">
        <f t="shared" si="12"/>
        <v>3604</v>
      </c>
      <c r="N1471" s="289">
        <f t="shared" si="13"/>
        <v>1640.390985</v>
      </c>
    </row>
    <row r="1472" spans="2:14" s="286" customFormat="1" ht="12.75">
      <c r="B1472" s="287">
        <f t="shared" si="6"/>
        <v>37895</v>
      </c>
      <c r="C1472" s="288"/>
      <c r="D1472" s="289">
        <f t="shared" si="7"/>
        <v>3473</v>
      </c>
      <c r="E1472" s="289">
        <f t="shared" si="7"/>
        <v>1414.173442</v>
      </c>
      <c r="F1472" s="289"/>
      <c r="G1472" s="287">
        <f t="shared" si="8"/>
        <v>37895</v>
      </c>
      <c r="H1472" s="288"/>
      <c r="I1472" s="289">
        <f t="shared" si="9"/>
        <v>173</v>
      </c>
      <c r="J1472" s="289">
        <f t="shared" si="10"/>
        <v>277.20442</v>
      </c>
      <c r="K1472" s="284"/>
      <c r="L1472" s="287">
        <f t="shared" si="11"/>
        <v>37895</v>
      </c>
      <c r="M1472" s="289">
        <f t="shared" si="12"/>
        <v>3646</v>
      </c>
      <c r="N1472" s="289">
        <f t="shared" si="13"/>
        <v>1691.377862</v>
      </c>
    </row>
    <row r="1473" spans="2:14" s="286" customFormat="1" ht="12.75">
      <c r="B1473" s="287">
        <f t="shared" si="6"/>
        <v>37926</v>
      </c>
      <c r="C1473" s="288"/>
      <c r="D1473" s="289">
        <f t="shared" si="7"/>
        <v>3563</v>
      </c>
      <c r="E1473" s="289">
        <f t="shared" si="7"/>
        <v>1459.761927</v>
      </c>
      <c r="F1473" s="289"/>
      <c r="G1473" s="287">
        <f t="shared" si="8"/>
        <v>37926</v>
      </c>
      <c r="H1473" s="288"/>
      <c r="I1473" s="289">
        <f t="shared" si="9"/>
        <v>180</v>
      </c>
      <c r="J1473" s="289">
        <f t="shared" si="10"/>
        <v>202.080948</v>
      </c>
      <c r="K1473" s="284"/>
      <c r="L1473" s="287">
        <f t="shared" si="11"/>
        <v>37926</v>
      </c>
      <c r="M1473" s="289">
        <f t="shared" si="12"/>
        <v>3743</v>
      </c>
      <c r="N1473" s="289">
        <f t="shared" si="13"/>
        <v>1661.842875</v>
      </c>
    </row>
    <row r="1474" spans="2:14" s="286" customFormat="1" ht="12.75">
      <c r="B1474" s="287">
        <f t="shared" si="6"/>
        <v>37956</v>
      </c>
      <c r="C1474" s="288"/>
      <c r="D1474" s="289">
        <f t="shared" si="7"/>
        <v>3654</v>
      </c>
      <c r="E1474" s="289">
        <f t="shared" si="7"/>
        <v>1489.9382500000002</v>
      </c>
      <c r="F1474" s="289"/>
      <c r="G1474" s="287">
        <f t="shared" si="8"/>
        <v>37956</v>
      </c>
      <c r="H1474" s="288"/>
      <c r="I1474" s="289">
        <f t="shared" si="9"/>
        <v>187</v>
      </c>
      <c r="J1474" s="289">
        <f t="shared" si="10"/>
        <v>186.26830800000002</v>
      </c>
      <c r="K1474" s="284"/>
      <c r="L1474" s="287">
        <f t="shared" si="11"/>
        <v>37956</v>
      </c>
      <c r="M1474" s="289">
        <f t="shared" si="12"/>
        <v>3841</v>
      </c>
      <c r="N1474" s="289">
        <f t="shared" si="13"/>
        <v>1676.206558</v>
      </c>
    </row>
    <row r="1475" spans="2:14" s="286" customFormat="1" ht="12.75">
      <c r="B1475" s="287">
        <f t="shared" si="6"/>
        <v>37987</v>
      </c>
      <c r="C1475" s="288"/>
      <c r="D1475" s="289">
        <f t="shared" si="7"/>
        <v>3646</v>
      </c>
      <c r="E1475" s="289">
        <f t="shared" si="7"/>
        <v>1514.742236</v>
      </c>
      <c r="F1475" s="289"/>
      <c r="G1475" s="287">
        <f t="shared" si="8"/>
        <v>37987</v>
      </c>
      <c r="H1475" s="288"/>
      <c r="I1475" s="289">
        <f t="shared" si="9"/>
        <v>184</v>
      </c>
      <c r="J1475" s="289">
        <f t="shared" si="10"/>
        <v>138.303077</v>
      </c>
      <c r="K1475" s="284"/>
      <c r="L1475" s="287">
        <f t="shared" si="11"/>
        <v>37987</v>
      </c>
      <c r="M1475" s="289">
        <f t="shared" si="12"/>
        <v>3830</v>
      </c>
      <c r="N1475" s="289">
        <f t="shared" si="13"/>
        <v>1653.045313</v>
      </c>
    </row>
    <row r="1476" spans="2:14" s="286" customFormat="1" ht="12.75">
      <c r="B1476" s="287">
        <f t="shared" si="6"/>
        <v>38018</v>
      </c>
      <c r="C1476" s="288"/>
      <c r="D1476" s="289">
        <f t="shared" si="7"/>
        <v>3644</v>
      </c>
      <c r="E1476" s="289">
        <f t="shared" si="7"/>
        <v>1503.2856350000002</v>
      </c>
      <c r="F1476" s="289"/>
      <c r="G1476" s="287">
        <f t="shared" si="8"/>
        <v>38018</v>
      </c>
      <c r="H1476" s="288"/>
      <c r="I1476" s="289">
        <f t="shared" si="9"/>
        <v>188</v>
      </c>
      <c r="J1476" s="289">
        <f t="shared" si="10"/>
        <v>133.688655</v>
      </c>
      <c r="K1476" s="284"/>
      <c r="L1476" s="287">
        <f t="shared" si="11"/>
        <v>38018</v>
      </c>
      <c r="M1476" s="289">
        <f t="shared" si="12"/>
        <v>3832</v>
      </c>
      <c r="N1476" s="289">
        <f t="shared" si="13"/>
        <v>1636.97429</v>
      </c>
    </row>
    <row r="1477" spans="2:14" s="286" customFormat="1" ht="12.75">
      <c r="B1477" s="287">
        <f t="shared" si="6"/>
        <v>38047</v>
      </c>
      <c r="C1477" s="288"/>
      <c r="D1477" s="289">
        <f t="shared" si="7"/>
        <v>3670</v>
      </c>
      <c r="E1477" s="289">
        <f t="shared" si="7"/>
        <v>1528.184397</v>
      </c>
      <c r="F1477" s="289"/>
      <c r="G1477" s="287">
        <f t="shared" si="8"/>
        <v>38047</v>
      </c>
      <c r="H1477" s="288"/>
      <c r="I1477" s="289">
        <f t="shared" si="9"/>
        <v>188</v>
      </c>
      <c r="J1477" s="289">
        <f t="shared" si="10"/>
        <v>131.74960900000002</v>
      </c>
      <c r="K1477" s="284"/>
      <c r="L1477" s="287">
        <f t="shared" si="11"/>
        <v>38047</v>
      </c>
      <c r="M1477" s="289">
        <f t="shared" si="12"/>
        <v>3858</v>
      </c>
      <c r="N1477" s="289">
        <f t="shared" si="13"/>
        <v>1659.934006</v>
      </c>
    </row>
    <row r="1478" spans="2:14" s="286" customFormat="1" ht="12.75">
      <c r="B1478" s="287">
        <f t="shared" si="6"/>
        <v>38078</v>
      </c>
      <c r="C1478" s="288"/>
      <c r="D1478" s="289">
        <f t="shared" si="7"/>
        <v>3670</v>
      </c>
      <c r="E1478" s="289">
        <f t="shared" si="7"/>
        <v>1453.6976820000002</v>
      </c>
      <c r="F1478" s="289"/>
      <c r="G1478" s="287">
        <f t="shared" si="8"/>
        <v>38078</v>
      </c>
      <c r="H1478" s="288"/>
      <c r="I1478" s="289">
        <f t="shared" si="9"/>
        <v>188</v>
      </c>
      <c r="J1478" s="289">
        <f t="shared" si="10"/>
        <v>130.064382</v>
      </c>
      <c r="K1478" s="284"/>
      <c r="L1478" s="287">
        <f t="shared" si="11"/>
        <v>38078</v>
      </c>
      <c r="M1478" s="289">
        <f t="shared" si="12"/>
        <v>3858</v>
      </c>
      <c r="N1478" s="289">
        <f t="shared" si="13"/>
        <v>1583.7620640000002</v>
      </c>
    </row>
    <row r="1479" spans="2:14" s="286" customFormat="1" ht="12.75">
      <c r="B1479" s="287">
        <f t="shared" si="6"/>
        <v>38108</v>
      </c>
      <c r="C1479" s="288"/>
      <c r="D1479" s="289">
        <f t="shared" si="7"/>
        <v>3659</v>
      </c>
      <c r="E1479" s="289">
        <f t="shared" si="7"/>
        <v>1454.927085</v>
      </c>
      <c r="F1479" s="289"/>
      <c r="G1479" s="287">
        <f t="shared" si="8"/>
        <v>38108</v>
      </c>
      <c r="H1479" s="288"/>
      <c r="I1479" s="289">
        <f t="shared" si="9"/>
        <v>197</v>
      </c>
      <c r="J1479" s="289">
        <f t="shared" si="10"/>
        <v>126.19818200000002</v>
      </c>
      <c r="K1479" s="284"/>
      <c r="L1479" s="287">
        <f t="shared" si="11"/>
        <v>38108</v>
      </c>
      <c r="M1479" s="289">
        <f t="shared" si="12"/>
        <v>3856</v>
      </c>
      <c r="N1479" s="289">
        <f t="shared" si="13"/>
        <v>1581.1252670000001</v>
      </c>
    </row>
    <row r="1480" spans="2:14" s="286" customFormat="1" ht="12.75">
      <c r="B1480" s="287">
        <f t="shared" si="6"/>
        <v>38139</v>
      </c>
      <c r="C1480" s="288"/>
      <c r="D1480" s="289">
        <f t="shared" si="7"/>
        <v>3673</v>
      </c>
      <c r="E1480" s="289">
        <f t="shared" si="7"/>
        <v>1464.872069</v>
      </c>
      <c r="F1480" s="289"/>
      <c r="G1480" s="287">
        <f t="shared" si="8"/>
        <v>38139</v>
      </c>
      <c r="H1480" s="288"/>
      <c r="I1480" s="289">
        <f t="shared" si="9"/>
        <v>196</v>
      </c>
      <c r="J1480" s="289">
        <f t="shared" si="10"/>
        <v>57.022555</v>
      </c>
      <c r="K1480" s="284"/>
      <c r="L1480" s="287">
        <f t="shared" si="11"/>
        <v>38139</v>
      </c>
      <c r="M1480" s="289">
        <f t="shared" si="12"/>
        <v>3869</v>
      </c>
      <c r="N1480" s="289">
        <f t="shared" si="13"/>
        <v>1521.894624</v>
      </c>
    </row>
    <row r="1481" spans="2:14" s="286" customFormat="1" ht="12.75">
      <c r="B1481" s="287">
        <f t="shared" si="6"/>
        <v>38169</v>
      </c>
      <c r="C1481" s="288"/>
      <c r="D1481" s="289">
        <f t="shared" si="7"/>
        <v>3638</v>
      </c>
      <c r="E1481" s="289">
        <f t="shared" si="7"/>
        <v>1487.45135</v>
      </c>
      <c r="F1481" s="289"/>
      <c r="G1481" s="287">
        <f t="shared" si="8"/>
        <v>38169</v>
      </c>
      <c r="H1481" s="288"/>
      <c r="I1481" s="289">
        <f t="shared" si="9"/>
        <v>195</v>
      </c>
      <c r="J1481" s="289">
        <f t="shared" si="10"/>
        <v>59</v>
      </c>
      <c r="K1481" s="284"/>
      <c r="L1481" s="287">
        <f t="shared" si="11"/>
        <v>38169</v>
      </c>
      <c r="M1481" s="289">
        <f t="shared" si="12"/>
        <v>3833</v>
      </c>
      <c r="N1481" s="289">
        <f t="shared" si="13"/>
        <v>1546.45135</v>
      </c>
    </row>
    <row r="1482" spans="2:14" s="286" customFormat="1" ht="12.75">
      <c r="B1482" s="287">
        <f t="shared" si="6"/>
        <v>38200</v>
      </c>
      <c r="C1482" s="288"/>
      <c r="D1482" s="289">
        <f t="shared" si="7"/>
        <v>3599</v>
      </c>
      <c r="E1482" s="289">
        <f t="shared" si="7"/>
        <v>1468.7476689999999</v>
      </c>
      <c r="F1482" s="289"/>
      <c r="G1482" s="287">
        <f t="shared" si="8"/>
        <v>38200</v>
      </c>
      <c r="H1482" s="288"/>
      <c r="I1482" s="289">
        <f t="shared" si="9"/>
        <v>192</v>
      </c>
      <c r="J1482" s="289">
        <f t="shared" si="10"/>
        <v>60</v>
      </c>
      <c r="K1482" s="284"/>
      <c r="L1482" s="287">
        <f t="shared" si="11"/>
        <v>38200</v>
      </c>
      <c r="M1482" s="289">
        <f t="shared" si="12"/>
        <v>3791</v>
      </c>
      <c r="N1482" s="289">
        <f t="shared" si="13"/>
        <v>1528.7476689999999</v>
      </c>
    </row>
    <row r="1483" spans="2:14" s="286" customFormat="1" ht="12.75">
      <c r="B1483" s="287">
        <f t="shared" si="6"/>
        <v>38231</v>
      </c>
      <c r="C1483" s="288"/>
      <c r="D1483" s="289">
        <f t="shared" si="7"/>
        <v>3543</v>
      </c>
      <c r="E1483" s="289">
        <f t="shared" si="7"/>
        <v>1391.2904669999998</v>
      </c>
      <c r="F1483" s="289"/>
      <c r="G1483" s="287">
        <f t="shared" si="8"/>
        <v>38231</v>
      </c>
      <c r="H1483" s="288"/>
      <c r="I1483" s="289">
        <f t="shared" si="9"/>
        <v>213</v>
      </c>
      <c r="J1483" s="289">
        <f t="shared" si="10"/>
        <v>123</v>
      </c>
      <c r="K1483" s="284"/>
      <c r="L1483" s="287">
        <f t="shared" si="11"/>
        <v>38231</v>
      </c>
      <c r="M1483" s="289">
        <f t="shared" si="12"/>
        <v>3756</v>
      </c>
      <c r="N1483" s="289">
        <f t="shared" si="13"/>
        <v>1514.2904669999998</v>
      </c>
    </row>
    <row r="1484" spans="2:14" s="286" customFormat="1" ht="12.75">
      <c r="B1484" s="287">
        <f t="shared" si="6"/>
        <v>38261</v>
      </c>
      <c r="C1484" s="288"/>
      <c r="D1484" s="289">
        <f aca="true" t="shared" si="14" ref="D1484:E1503">+D39</f>
        <v>3526</v>
      </c>
      <c r="E1484" s="289">
        <f t="shared" si="14"/>
        <v>1482.394249</v>
      </c>
      <c r="F1484" s="289"/>
      <c r="G1484" s="287">
        <f t="shared" si="8"/>
        <v>38261</v>
      </c>
      <c r="H1484" s="288"/>
      <c r="I1484" s="289">
        <f t="shared" si="9"/>
        <v>188</v>
      </c>
      <c r="J1484" s="289">
        <f t="shared" si="10"/>
        <v>61.971718</v>
      </c>
      <c r="K1484" s="284"/>
      <c r="L1484" s="287">
        <f t="shared" si="11"/>
        <v>38261</v>
      </c>
      <c r="M1484" s="289">
        <f t="shared" si="12"/>
        <v>3714</v>
      </c>
      <c r="N1484" s="289">
        <f t="shared" si="13"/>
        <v>1544.365967</v>
      </c>
    </row>
    <row r="1485" spans="2:14" s="286" customFormat="1" ht="12.75">
      <c r="B1485" s="287">
        <f t="shared" si="6"/>
        <v>38292</v>
      </c>
      <c r="C1485" s="288"/>
      <c r="D1485" s="289">
        <f t="shared" si="14"/>
        <v>3476</v>
      </c>
      <c r="E1485" s="289">
        <f t="shared" si="14"/>
        <v>1501.3152519999999</v>
      </c>
      <c r="F1485" s="289"/>
      <c r="G1485" s="287">
        <f t="shared" si="8"/>
        <v>38292</v>
      </c>
      <c r="H1485" s="288"/>
      <c r="I1485" s="289">
        <f t="shared" si="9"/>
        <v>188</v>
      </c>
      <c r="J1485" s="289">
        <f t="shared" si="10"/>
        <v>58.418631000000005</v>
      </c>
      <c r="K1485" s="284"/>
      <c r="L1485" s="287">
        <f t="shared" si="11"/>
        <v>38292</v>
      </c>
      <c r="M1485" s="289">
        <f t="shared" si="12"/>
        <v>3664</v>
      </c>
      <c r="N1485" s="289">
        <f t="shared" si="13"/>
        <v>1559.7338829999999</v>
      </c>
    </row>
    <row r="1486" spans="2:14" s="286" customFormat="1" ht="12.75">
      <c r="B1486" s="287">
        <f t="shared" si="6"/>
        <v>38322</v>
      </c>
      <c r="C1486" s="288"/>
      <c r="D1486" s="289">
        <f t="shared" si="14"/>
        <v>3428</v>
      </c>
      <c r="E1486" s="289">
        <f t="shared" si="14"/>
        <v>1534.3873589999998</v>
      </c>
      <c r="F1486" s="289"/>
      <c r="G1486" s="287">
        <f t="shared" si="8"/>
        <v>38322</v>
      </c>
      <c r="H1486" s="288"/>
      <c r="I1486" s="289">
        <f t="shared" si="9"/>
        <v>184</v>
      </c>
      <c r="J1486" s="289">
        <f t="shared" si="10"/>
        <v>58.889211</v>
      </c>
      <c r="K1486" s="284"/>
      <c r="L1486" s="287">
        <f t="shared" si="11"/>
        <v>38322</v>
      </c>
      <c r="M1486" s="289">
        <f t="shared" si="12"/>
        <v>3612</v>
      </c>
      <c r="N1486" s="289">
        <f t="shared" si="13"/>
        <v>1593.2765699999998</v>
      </c>
    </row>
    <row r="1487" spans="2:14" s="286" customFormat="1" ht="12.75">
      <c r="B1487" s="287">
        <f t="shared" si="6"/>
        <v>38353</v>
      </c>
      <c r="C1487" s="288"/>
      <c r="D1487" s="289">
        <f t="shared" si="14"/>
        <v>3391</v>
      </c>
      <c r="E1487" s="289">
        <f t="shared" si="14"/>
        <v>1523.700835</v>
      </c>
      <c r="F1487" s="289"/>
      <c r="G1487" s="287">
        <f t="shared" si="8"/>
        <v>38353</v>
      </c>
      <c r="H1487" s="288"/>
      <c r="I1487" s="289">
        <f t="shared" si="9"/>
        <v>183</v>
      </c>
      <c r="J1487" s="289">
        <f t="shared" si="10"/>
        <v>48.068175</v>
      </c>
      <c r="K1487" s="284"/>
      <c r="L1487" s="287">
        <f t="shared" si="11"/>
        <v>38353</v>
      </c>
      <c r="M1487" s="289">
        <f t="shared" si="12"/>
        <v>3574</v>
      </c>
      <c r="N1487" s="289">
        <f t="shared" si="13"/>
        <v>1571.76901</v>
      </c>
    </row>
    <row r="1488" spans="2:14" s="286" customFormat="1" ht="12.75">
      <c r="B1488" s="287">
        <f t="shared" si="6"/>
        <v>38384</v>
      </c>
      <c r="C1488" s="288"/>
      <c r="D1488" s="289">
        <f t="shared" si="14"/>
        <v>3358</v>
      </c>
      <c r="E1488" s="289">
        <f t="shared" si="14"/>
        <v>1504.2204590000001</v>
      </c>
      <c r="F1488" s="289"/>
      <c r="G1488" s="287">
        <f t="shared" si="8"/>
        <v>38384</v>
      </c>
      <c r="H1488" s="288"/>
      <c r="I1488" s="289">
        <f t="shared" si="9"/>
        <v>179</v>
      </c>
      <c r="J1488" s="289">
        <f t="shared" si="10"/>
        <v>48.412014</v>
      </c>
      <c r="K1488" s="284"/>
      <c r="L1488" s="287">
        <f t="shared" si="11"/>
        <v>38384</v>
      </c>
      <c r="M1488" s="289">
        <f t="shared" si="12"/>
        <v>3537</v>
      </c>
      <c r="N1488" s="289">
        <f t="shared" si="13"/>
        <v>1552.6324730000001</v>
      </c>
    </row>
    <row r="1489" spans="2:14" s="286" customFormat="1" ht="12.75">
      <c r="B1489" s="287">
        <f t="shared" si="6"/>
        <v>38412</v>
      </c>
      <c r="C1489" s="288"/>
      <c r="D1489" s="289">
        <f t="shared" si="14"/>
        <v>3319</v>
      </c>
      <c r="E1489" s="289">
        <f t="shared" si="14"/>
        <v>1518.607092</v>
      </c>
      <c r="F1489" s="289"/>
      <c r="G1489" s="287">
        <f t="shared" si="8"/>
        <v>38412</v>
      </c>
      <c r="H1489" s="288"/>
      <c r="I1489" s="289">
        <f t="shared" si="9"/>
        <v>177</v>
      </c>
      <c r="J1489" s="289">
        <f t="shared" si="10"/>
        <v>50.006316</v>
      </c>
      <c r="K1489" s="284"/>
      <c r="L1489" s="287">
        <f t="shared" si="11"/>
        <v>38412</v>
      </c>
      <c r="M1489" s="289">
        <f t="shared" si="12"/>
        <v>3496</v>
      </c>
      <c r="N1489" s="289">
        <f t="shared" si="13"/>
        <v>1568.613408</v>
      </c>
    </row>
    <row r="1490" spans="2:14" s="286" customFormat="1" ht="12.75">
      <c r="B1490" s="287">
        <f t="shared" si="6"/>
        <v>38443</v>
      </c>
      <c r="C1490" s="288"/>
      <c r="D1490" s="289">
        <f t="shared" si="14"/>
        <v>3289</v>
      </c>
      <c r="E1490" s="289">
        <f t="shared" si="14"/>
        <v>1520.8059600000001</v>
      </c>
      <c r="F1490" s="289"/>
      <c r="G1490" s="287">
        <f t="shared" si="8"/>
        <v>38443</v>
      </c>
      <c r="H1490" s="288"/>
      <c r="I1490" s="289">
        <f t="shared" si="9"/>
        <v>176</v>
      </c>
      <c r="J1490" s="289">
        <f t="shared" si="10"/>
        <v>53.402138</v>
      </c>
      <c r="K1490" s="284"/>
      <c r="L1490" s="287">
        <f t="shared" si="11"/>
        <v>38443</v>
      </c>
      <c r="M1490" s="289">
        <f t="shared" si="12"/>
        <v>3465</v>
      </c>
      <c r="N1490" s="289">
        <f t="shared" si="13"/>
        <v>1574.208098</v>
      </c>
    </row>
    <row r="1491" spans="2:14" s="286" customFormat="1" ht="12.75">
      <c r="B1491" s="287">
        <f t="shared" si="6"/>
        <v>38473</v>
      </c>
      <c r="C1491" s="288"/>
      <c r="D1491" s="289">
        <f t="shared" si="14"/>
        <v>3261</v>
      </c>
      <c r="E1491" s="289">
        <f t="shared" si="14"/>
        <v>1520.6499410000001</v>
      </c>
      <c r="F1491" s="289"/>
      <c r="G1491" s="287">
        <f t="shared" si="8"/>
        <v>38473</v>
      </c>
      <c r="H1491" s="288"/>
      <c r="I1491" s="289">
        <f t="shared" si="9"/>
        <v>174</v>
      </c>
      <c r="J1491" s="289">
        <f t="shared" si="10"/>
        <v>53.017184</v>
      </c>
      <c r="K1491" s="284"/>
      <c r="L1491" s="287">
        <f t="shared" si="11"/>
        <v>38473</v>
      </c>
      <c r="M1491" s="289">
        <f t="shared" si="12"/>
        <v>3435</v>
      </c>
      <c r="N1491" s="289">
        <f t="shared" si="13"/>
        <v>1573.6671250000002</v>
      </c>
    </row>
    <row r="1492" spans="2:14" s="286" customFormat="1" ht="12.75">
      <c r="B1492" s="287">
        <f t="shared" si="6"/>
        <v>38504</v>
      </c>
      <c r="C1492" s="288"/>
      <c r="D1492" s="289">
        <f t="shared" si="14"/>
        <v>3237</v>
      </c>
      <c r="E1492" s="289">
        <f t="shared" si="14"/>
        <v>1527.21994</v>
      </c>
      <c r="F1492" s="289"/>
      <c r="G1492" s="287">
        <f t="shared" si="8"/>
        <v>38504</v>
      </c>
      <c r="H1492" s="288"/>
      <c r="I1492" s="289">
        <f t="shared" si="9"/>
        <v>173</v>
      </c>
      <c r="J1492" s="289">
        <f t="shared" si="10"/>
        <v>53.509863</v>
      </c>
      <c r="K1492" s="284"/>
      <c r="L1492" s="287">
        <f t="shared" si="11"/>
        <v>38504</v>
      </c>
      <c r="M1492" s="289">
        <f t="shared" si="12"/>
        <v>3410</v>
      </c>
      <c r="N1492" s="289">
        <f t="shared" si="13"/>
        <v>1580.729803</v>
      </c>
    </row>
    <row r="1493" spans="2:14" s="286" customFormat="1" ht="12.75">
      <c r="B1493" s="287">
        <f t="shared" si="6"/>
        <v>38534</v>
      </c>
      <c r="C1493" s="288"/>
      <c r="D1493" s="289">
        <f t="shared" si="14"/>
        <v>3214</v>
      </c>
      <c r="E1493" s="289">
        <f t="shared" si="14"/>
        <v>1525.6440790000001</v>
      </c>
      <c r="F1493" s="289"/>
      <c r="G1493" s="287">
        <f t="shared" si="8"/>
        <v>38534</v>
      </c>
      <c r="H1493" s="288"/>
      <c r="I1493" s="289">
        <f t="shared" si="9"/>
        <v>172</v>
      </c>
      <c r="J1493" s="289">
        <f t="shared" si="10"/>
        <v>52.501708</v>
      </c>
      <c r="K1493" s="284"/>
      <c r="L1493" s="287">
        <f t="shared" si="11"/>
        <v>38534</v>
      </c>
      <c r="M1493" s="289">
        <f t="shared" si="12"/>
        <v>3386</v>
      </c>
      <c r="N1493" s="289">
        <f t="shared" si="13"/>
        <v>1578.1457870000002</v>
      </c>
    </row>
    <row r="1494" spans="2:14" s="286" customFormat="1" ht="12.75">
      <c r="B1494" s="287">
        <f t="shared" si="6"/>
        <v>38565</v>
      </c>
      <c r="C1494" s="288"/>
      <c r="D1494" s="289">
        <f t="shared" si="14"/>
        <v>3193</v>
      </c>
      <c r="E1494" s="289">
        <f t="shared" si="14"/>
        <v>1496.0553850000001</v>
      </c>
      <c r="F1494" s="289"/>
      <c r="G1494" s="287">
        <f t="shared" si="8"/>
        <v>38565</v>
      </c>
      <c r="H1494" s="288"/>
      <c r="I1494" s="289">
        <f t="shared" si="9"/>
        <v>172</v>
      </c>
      <c r="J1494" s="289">
        <f t="shared" si="10"/>
        <v>53.536135</v>
      </c>
      <c r="K1494" s="284"/>
      <c r="L1494" s="287">
        <f t="shared" si="11"/>
        <v>38565</v>
      </c>
      <c r="M1494" s="289">
        <f t="shared" si="12"/>
        <v>3365</v>
      </c>
      <c r="N1494" s="289">
        <f t="shared" si="13"/>
        <v>1549.5915200000002</v>
      </c>
    </row>
    <row r="1495" spans="2:14" s="286" customFormat="1" ht="12.75">
      <c r="B1495" s="287">
        <f t="shared" si="6"/>
        <v>38596</v>
      </c>
      <c r="C1495" s="288"/>
      <c r="D1495" s="289">
        <f t="shared" si="14"/>
        <v>3173</v>
      </c>
      <c r="E1495" s="289">
        <f t="shared" si="14"/>
        <v>1442.829205</v>
      </c>
      <c r="F1495" s="289"/>
      <c r="G1495" s="287">
        <f t="shared" si="8"/>
        <v>38596</v>
      </c>
      <c r="H1495" s="288"/>
      <c r="I1495" s="289">
        <f t="shared" si="9"/>
        <v>171</v>
      </c>
      <c r="J1495" s="289">
        <f t="shared" si="10"/>
        <v>51.095063</v>
      </c>
      <c r="K1495" s="284"/>
      <c r="L1495" s="287">
        <f t="shared" si="11"/>
        <v>38596</v>
      </c>
      <c r="M1495" s="289">
        <f t="shared" si="12"/>
        <v>3344</v>
      </c>
      <c r="N1495" s="289">
        <f t="shared" si="13"/>
        <v>1493.924268</v>
      </c>
    </row>
    <row r="1496" spans="2:14" s="286" customFormat="1" ht="12.75">
      <c r="B1496" s="287">
        <f t="shared" si="6"/>
        <v>38626</v>
      </c>
      <c r="C1496" s="288"/>
      <c r="D1496" s="289">
        <f t="shared" si="14"/>
        <v>3153</v>
      </c>
      <c r="E1496" s="289">
        <f t="shared" si="14"/>
        <v>1447.95407</v>
      </c>
      <c r="F1496" s="289"/>
      <c r="G1496" s="287">
        <f t="shared" si="8"/>
        <v>38626</v>
      </c>
      <c r="H1496" s="288"/>
      <c r="I1496" s="289">
        <f aca="true" t="shared" si="15" ref="I1496:I1527">+D728</f>
        <v>171</v>
      </c>
      <c r="J1496" s="289">
        <f aca="true" t="shared" si="16" ref="J1496:J1527">+E728</f>
        <v>51.37123</v>
      </c>
      <c r="K1496" s="284"/>
      <c r="L1496" s="287">
        <f t="shared" si="11"/>
        <v>38626</v>
      </c>
      <c r="M1496" s="289">
        <f t="shared" si="12"/>
        <v>3324</v>
      </c>
      <c r="N1496" s="289">
        <f t="shared" si="13"/>
        <v>1499.3253</v>
      </c>
    </row>
    <row r="1497" spans="2:14" s="286" customFormat="1" ht="12.75">
      <c r="B1497" s="287">
        <f t="shared" si="6"/>
        <v>38657</v>
      </c>
      <c r="C1497" s="288"/>
      <c r="D1497" s="289">
        <f t="shared" si="14"/>
        <v>3136</v>
      </c>
      <c r="E1497" s="289">
        <f t="shared" si="14"/>
        <v>1413.2696349999999</v>
      </c>
      <c r="F1497" s="289"/>
      <c r="G1497" s="287">
        <f t="shared" si="8"/>
        <v>38657</v>
      </c>
      <c r="H1497" s="288"/>
      <c r="I1497" s="289">
        <f t="shared" si="15"/>
        <v>169</v>
      </c>
      <c r="J1497" s="289">
        <f t="shared" si="16"/>
        <v>51.133171</v>
      </c>
      <c r="K1497" s="284"/>
      <c r="L1497" s="287">
        <f t="shared" si="11"/>
        <v>38657</v>
      </c>
      <c r="M1497" s="289">
        <f t="shared" si="12"/>
        <v>3305</v>
      </c>
      <c r="N1497" s="289">
        <f t="shared" si="13"/>
        <v>1464.4028059999998</v>
      </c>
    </row>
    <row r="1498" spans="2:14" s="286" customFormat="1" ht="12.75">
      <c r="B1498" s="287">
        <f t="shared" si="6"/>
        <v>38687</v>
      </c>
      <c r="C1498" s="288"/>
      <c r="D1498" s="289">
        <f t="shared" si="14"/>
        <v>3115</v>
      </c>
      <c r="E1498" s="289">
        <f t="shared" si="14"/>
        <v>1431.098605</v>
      </c>
      <c r="F1498" s="289"/>
      <c r="G1498" s="287">
        <f t="shared" si="8"/>
        <v>38687</v>
      </c>
      <c r="H1498" s="288"/>
      <c r="I1498" s="289">
        <f t="shared" si="15"/>
        <v>169</v>
      </c>
      <c r="J1498" s="289">
        <f t="shared" si="16"/>
        <v>49.487233</v>
      </c>
      <c r="K1498" s="284"/>
      <c r="L1498" s="287">
        <f t="shared" si="11"/>
        <v>38687</v>
      </c>
      <c r="M1498" s="289">
        <f t="shared" si="12"/>
        <v>3284</v>
      </c>
      <c r="N1498" s="289">
        <f t="shared" si="13"/>
        <v>1480.585838</v>
      </c>
    </row>
    <row r="1499" spans="2:14" s="286" customFormat="1" ht="12.75">
      <c r="B1499" s="287">
        <f t="shared" si="6"/>
        <v>38718</v>
      </c>
      <c r="C1499" s="288"/>
      <c r="D1499" s="289">
        <f t="shared" si="14"/>
        <v>3094</v>
      </c>
      <c r="E1499" s="289">
        <f t="shared" si="14"/>
        <v>1432.773473</v>
      </c>
      <c r="F1499" s="289"/>
      <c r="G1499" s="287">
        <f t="shared" si="8"/>
        <v>38718</v>
      </c>
      <c r="H1499" s="288"/>
      <c r="I1499" s="289">
        <f t="shared" si="15"/>
        <v>168</v>
      </c>
      <c r="J1499" s="289">
        <f t="shared" si="16"/>
        <v>50.196109</v>
      </c>
      <c r="K1499" s="284"/>
      <c r="L1499" s="287">
        <f t="shared" si="11"/>
        <v>38718</v>
      </c>
      <c r="M1499" s="289">
        <f t="shared" si="12"/>
        <v>3262</v>
      </c>
      <c r="N1499" s="289">
        <f t="shared" si="13"/>
        <v>1482.969582</v>
      </c>
    </row>
    <row r="1500" spans="2:14" s="286" customFormat="1" ht="12.75">
      <c r="B1500" s="287">
        <f t="shared" si="6"/>
        <v>38749</v>
      </c>
      <c r="C1500" s="288"/>
      <c r="D1500" s="289">
        <f t="shared" si="14"/>
        <v>3061</v>
      </c>
      <c r="E1500" s="289">
        <f t="shared" si="14"/>
        <v>1385.459018</v>
      </c>
      <c r="F1500" s="289"/>
      <c r="G1500" s="287">
        <f t="shared" si="8"/>
        <v>38749</v>
      </c>
      <c r="H1500" s="288"/>
      <c r="I1500" s="289">
        <f t="shared" si="15"/>
        <v>168</v>
      </c>
      <c r="J1500" s="289">
        <f t="shared" si="16"/>
        <v>50.720714</v>
      </c>
      <c r="K1500" s="284"/>
      <c r="L1500" s="287">
        <f t="shared" si="11"/>
        <v>38749</v>
      </c>
      <c r="M1500" s="289">
        <f t="shared" si="12"/>
        <v>3229</v>
      </c>
      <c r="N1500" s="289">
        <f t="shared" si="13"/>
        <v>1436.179732</v>
      </c>
    </row>
    <row r="1501" spans="2:14" s="286" customFormat="1" ht="12.75">
      <c r="B1501" s="287">
        <f t="shared" si="6"/>
        <v>38777</v>
      </c>
      <c r="C1501" s="288"/>
      <c r="D1501" s="289">
        <f t="shared" si="14"/>
        <v>3044</v>
      </c>
      <c r="E1501" s="289">
        <f t="shared" si="14"/>
        <v>1403.3682649999998</v>
      </c>
      <c r="F1501" s="289"/>
      <c r="G1501" s="287">
        <f t="shared" si="8"/>
        <v>38777</v>
      </c>
      <c r="H1501" s="288"/>
      <c r="I1501" s="289">
        <f t="shared" si="15"/>
        <v>168</v>
      </c>
      <c r="J1501" s="289">
        <f t="shared" si="16"/>
        <v>52.246136</v>
      </c>
      <c r="K1501" s="284"/>
      <c r="L1501" s="287">
        <f t="shared" si="11"/>
        <v>38777</v>
      </c>
      <c r="M1501" s="289">
        <f t="shared" si="12"/>
        <v>3212</v>
      </c>
      <c r="N1501" s="289">
        <f t="shared" si="13"/>
        <v>1455.6144009999998</v>
      </c>
    </row>
    <row r="1502" spans="2:14" s="286" customFormat="1" ht="12.75">
      <c r="B1502" s="287">
        <f t="shared" si="6"/>
        <v>38808</v>
      </c>
      <c r="C1502" s="288"/>
      <c r="D1502" s="289">
        <f t="shared" si="14"/>
        <v>3025</v>
      </c>
      <c r="E1502" s="289">
        <f t="shared" si="14"/>
        <v>1414.247737</v>
      </c>
      <c r="F1502" s="289"/>
      <c r="G1502" s="287">
        <f t="shared" si="8"/>
        <v>38808</v>
      </c>
      <c r="H1502" s="288"/>
      <c r="I1502" s="289">
        <f t="shared" si="15"/>
        <v>168</v>
      </c>
      <c r="J1502" s="289">
        <f t="shared" si="16"/>
        <v>54.222673</v>
      </c>
      <c r="K1502" s="284"/>
      <c r="L1502" s="287">
        <f t="shared" si="11"/>
        <v>38808</v>
      </c>
      <c r="M1502" s="289">
        <f t="shared" si="12"/>
        <v>3193</v>
      </c>
      <c r="N1502" s="289">
        <f t="shared" si="13"/>
        <v>1468.47041</v>
      </c>
    </row>
    <row r="1503" spans="2:14" s="286" customFormat="1" ht="12.75">
      <c r="B1503" s="287">
        <f t="shared" si="6"/>
        <v>38838</v>
      </c>
      <c r="C1503" s="288"/>
      <c r="D1503" s="289">
        <f t="shared" si="14"/>
        <v>2995</v>
      </c>
      <c r="E1503" s="289">
        <f t="shared" si="14"/>
        <v>1385.8052710000002</v>
      </c>
      <c r="F1503" s="289"/>
      <c r="G1503" s="287">
        <f t="shared" si="8"/>
        <v>38838</v>
      </c>
      <c r="H1503" s="288"/>
      <c r="I1503" s="289">
        <f t="shared" si="15"/>
        <v>167</v>
      </c>
      <c r="J1503" s="289">
        <f t="shared" si="16"/>
        <v>54.723964</v>
      </c>
      <c r="K1503" s="284"/>
      <c r="L1503" s="287">
        <f t="shared" si="11"/>
        <v>38838</v>
      </c>
      <c r="M1503" s="289">
        <f t="shared" si="12"/>
        <v>3162</v>
      </c>
      <c r="N1503" s="289">
        <f t="shared" si="13"/>
        <v>1440.5292350000002</v>
      </c>
    </row>
    <row r="1504" spans="2:14" s="286" customFormat="1" ht="12.75">
      <c r="B1504" s="287">
        <f t="shared" si="6"/>
        <v>38869</v>
      </c>
      <c r="C1504" s="288"/>
      <c r="D1504" s="289">
        <f aca="true" t="shared" si="17" ref="D1504:E1523">+D59</f>
        <v>2981</v>
      </c>
      <c r="E1504" s="289">
        <f t="shared" si="17"/>
        <v>1378.1772979999998</v>
      </c>
      <c r="F1504" s="289"/>
      <c r="G1504" s="287">
        <f t="shared" si="8"/>
        <v>38869</v>
      </c>
      <c r="H1504" s="288"/>
      <c r="I1504" s="289">
        <f t="shared" si="15"/>
        <v>166</v>
      </c>
      <c r="J1504" s="289">
        <f t="shared" si="16"/>
        <v>55.872149</v>
      </c>
      <c r="K1504" s="284"/>
      <c r="L1504" s="287">
        <f t="shared" si="11"/>
        <v>38869</v>
      </c>
      <c r="M1504" s="289">
        <f t="shared" si="12"/>
        <v>3147</v>
      </c>
      <c r="N1504" s="289">
        <f t="shared" si="13"/>
        <v>1434.0494469999999</v>
      </c>
    </row>
    <row r="1505" spans="2:14" s="286" customFormat="1" ht="12.75">
      <c r="B1505" s="287">
        <f t="shared" si="6"/>
        <v>38899</v>
      </c>
      <c r="C1505" s="288"/>
      <c r="D1505" s="289">
        <f t="shared" si="17"/>
        <v>2959</v>
      </c>
      <c r="E1505" s="289">
        <f t="shared" si="17"/>
        <v>1373.793671</v>
      </c>
      <c r="F1505" s="289"/>
      <c r="G1505" s="287">
        <f t="shared" si="8"/>
        <v>38899</v>
      </c>
      <c r="H1505" s="288"/>
      <c r="I1505" s="289">
        <f t="shared" si="15"/>
        <v>165</v>
      </c>
      <c r="J1505" s="289">
        <f t="shared" si="16"/>
        <v>57.210332</v>
      </c>
      <c r="K1505" s="284"/>
      <c r="L1505" s="287">
        <f t="shared" si="11"/>
        <v>38899</v>
      </c>
      <c r="M1505" s="289">
        <f t="shared" si="12"/>
        <v>3124</v>
      </c>
      <c r="N1505" s="289">
        <f t="shared" si="13"/>
        <v>1431.004003</v>
      </c>
    </row>
    <row r="1506" spans="2:14" s="286" customFormat="1" ht="12.75">
      <c r="B1506" s="287">
        <f t="shared" si="6"/>
        <v>38930</v>
      </c>
      <c r="C1506" s="288"/>
      <c r="D1506" s="289">
        <f t="shared" si="17"/>
        <v>2935</v>
      </c>
      <c r="E1506" s="289">
        <f t="shared" si="17"/>
        <v>1373.9266969999999</v>
      </c>
      <c r="F1506" s="289"/>
      <c r="G1506" s="287">
        <f t="shared" si="8"/>
        <v>38930</v>
      </c>
      <c r="H1506" s="288"/>
      <c r="I1506" s="289">
        <f t="shared" si="15"/>
        <v>165</v>
      </c>
      <c r="J1506" s="289">
        <f t="shared" si="16"/>
        <v>58.011826</v>
      </c>
      <c r="K1506" s="284"/>
      <c r="L1506" s="287">
        <f t="shared" si="11"/>
        <v>38930</v>
      </c>
      <c r="M1506" s="289">
        <f t="shared" si="12"/>
        <v>3100</v>
      </c>
      <c r="N1506" s="289">
        <f t="shared" si="13"/>
        <v>1431.9385229999998</v>
      </c>
    </row>
    <row r="1507" spans="2:14" s="286" customFormat="1" ht="12.75">
      <c r="B1507" s="287">
        <f t="shared" si="6"/>
        <v>38961</v>
      </c>
      <c r="C1507" s="288"/>
      <c r="D1507" s="289">
        <f t="shared" si="17"/>
        <v>2918</v>
      </c>
      <c r="E1507" s="289">
        <f t="shared" si="17"/>
        <v>1360.2964319999999</v>
      </c>
      <c r="F1507" s="289"/>
      <c r="G1507" s="287">
        <f t="shared" si="8"/>
        <v>38961</v>
      </c>
      <c r="H1507" s="288"/>
      <c r="I1507" s="289">
        <f t="shared" si="15"/>
        <v>164</v>
      </c>
      <c r="J1507" s="289">
        <f t="shared" si="16"/>
        <v>58.623474</v>
      </c>
      <c r="K1507" s="284"/>
      <c r="L1507" s="287">
        <f t="shared" si="11"/>
        <v>38961</v>
      </c>
      <c r="M1507" s="289">
        <f t="shared" si="12"/>
        <v>3082</v>
      </c>
      <c r="N1507" s="289">
        <f t="shared" si="13"/>
        <v>1418.9199059999999</v>
      </c>
    </row>
    <row r="1508" spans="2:14" s="286" customFormat="1" ht="12.75">
      <c r="B1508" s="287">
        <f t="shared" si="6"/>
        <v>38991</v>
      </c>
      <c r="C1508" s="288"/>
      <c r="D1508" s="289">
        <f t="shared" si="17"/>
        <v>2899</v>
      </c>
      <c r="E1508" s="289">
        <f t="shared" si="17"/>
        <v>1352.200992</v>
      </c>
      <c r="F1508" s="289"/>
      <c r="G1508" s="287">
        <f t="shared" si="8"/>
        <v>38991</v>
      </c>
      <c r="H1508" s="288"/>
      <c r="I1508" s="289">
        <f t="shared" si="15"/>
        <v>164</v>
      </c>
      <c r="J1508" s="289">
        <f t="shared" si="16"/>
        <v>59.59472100000001</v>
      </c>
      <c r="K1508" s="284"/>
      <c r="L1508" s="287">
        <f t="shared" si="11"/>
        <v>38991</v>
      </c>
      <c r="M1508" s="289">
        <f t="shared" si="12"/>
        <v>3063</v>
      </c>
      <c r="N1508" s="289">
        <f t="shared" si="13"/>
        <v>1411.795713</v>
      </c>
    </row>
    <row r="1509" spans="2:14" s="286" customFormat="1" ht="12.75">
      <c r="B1509" s="287">
        <f t="shared" si="6"/>
        <v>39022</v>
      </c>
      <c r="C1509" s="288"/>
      <c r="D1509" s="289">
        <f t="shared" si="17"/>
        <v>2880</v>
      </c>
      <c r="E1509" s="289">
        <f t="shared" si="17"/>
        <v>1312.8207899999998</v>
      </c>
      <c r="F1509" s="289"/>
      <c r="G1509" s="287">
        <f t="shared" si="8"/>
        <v>39022</v>
      </c>
      <c r="H1509" s="288"/>
      <c r="I1509" s="289">
        <f t="shared" si="15"/>
        <v>164</v>
      </c>
      <c r="J1509" s="289">
        <f t="shared" si="16"/>
        <v>58.817665000000005</v>
      </c>
      <c r="K1509" s="284"/>
      <c r="L1509" s="287">
        <f t="shared" si="11"/>
        <v>39022</v>
      </c>
      <c r="M1509" s="289">
        <f t="shared" si="12"/>
        <v>3044</v>
      </c>
      <c r="N1509" s="289">
        <f t="shared" si="13"/>
        <v>1371.6384549999998</v>
      </c>
    </row>
    <row r="1510" spans="2:14" s="286" customFormat="1" ht="12.75">
      <c r="B1510" s="287">
        <f t="shared" si="6"/>
        <v>39052</v>
      </c>
      <c r="C1510" s="288"/>
      <c r="D1510" s="289">
        <f t="shared" si="17"/>
        <v>2863</v>
      </c>
      <c r="E1510" s="289">
        <f t="shared" si="17"/>
        <v>1284.054539</v>
      </c>
      <c r="F1510" s="289"/>
      <c r="G1510" s="287">
        <f t="shared" si="8"/>
        <v>39052</v>
      </c>
      <c r="H1510" s="288"/>
      <c r="I1510" s="289">
        <f t="shared" si="15"/>
        <v>164</v>
      </c>
      <c r="J1510" s="289">
        <f t="shared" si="16"/>
        <v>59.002263</v>
      </c>
      <c r="K1510" s="284"/>
      <c r="L1510" s="287">
        <f t="shared" si="11"/>
        <v>39052</v>
      </c>
      <c r="M1510" s="289">
        <f t="shared" si="12"/>
        <v>3027</v>
      </c>
      <c r="N1510" s="289">
        <f t="shared" si="13"/>
        <v>1343.056802</v>
      </c>
    </row>
    <row r="1511" spans="2:14" s="286" customFormat="1" ht="12.75">
      <c r="B1511" s="287">
        <f t="shared" si="6"/>
        <v>39083</v>
      </c>
      <c r="C1511" s="288"/>
      <c r="D1511" s="289">
        <f t="shared" si="17"/>
        <v>2853</v>
      </c>
      <c r="E1511" s="289">
        <f t="shared" si="17"/>
        <v>1275.220669</v>
      </c>
      <c r="F1511" s="289"/>
      <c r="G1511" s="287">
        <f t="shared" si="8"/>
        <v>39083</v>
      </c>
      <c r="H1511" s="288"/>
      <c r="I1511" s="289">
        <f t="shared" si="15"/>
        <v>163</v>
      </c>
      <c r="J1511" s="289">
        <f t="shared" si="16"/>
        <v>53.461423</v>
      </c>
      <c r="K1511" s="284"/>
      <c r="L1511" s="287">
        <f t="shared" si="11"/>
        <v>39083</v>
      </c>
      <c r="M1511" s="289">
        <f t="shared" si="12"/>
        <v>3016</v>
      </c>
      <c r="N1511" s="289">
        <f t="shared" si="13"/>
        <v>1328.682092</v>
      </c>
    </row>
    <row r="1512" spans="2:14" s="286" customFormat="1" ht="12.75">
      <c r="B1512" s="287">
        <f t="shared" si="6"/>
        <v>39114</v>
      </c>
      <c r="C1512" s="288"/>
      <c r="D1512" s="289">
        <f t="shared" si="17"/>
        <v>2846</v>
      </c>
      <c r="E1512" s="289">
        <f t="shared" si="17"/>
        <v>1270.828854</v>
      </c>
      <c r="F1512" s="289"/>
      <c r="G1512" s="287">
        <f t="shared" si="8"/>
        <v>39114</v>
      </c>
      <c r="H1512" s="288"/>
      <c r="I1512" s="289">
        <f t="shared" si="15"/>
        <v>163</v>
      </c>
      <c r="J1512" s="289">
        <f t="shared" si="16"/>
        <v>54.247681</v>
      </c>
      <c r="K1512" s="284"/>
      <c r="L1512" s="287">
        <f t="shared" si="11"/>
        <v>39114</v>
      </c>
      <c r="M1512" s="289">
        <f t="shared" si="12"/>
        <v>3009</v>
      </c>
      <c r="N1512" s="289">
        <f t="shared" si="13"/>
        <v>1325.0765350000001</v>
      </c>
    </row>
    <row r="1513" spans="2:14" s="286" customFormat="1" ht="12.75">
      <c r="B1513" s="287">
        <f t="shared" si="6"/>
        <v>39142</v>
      </c>
      <c r="C1513" s="288"/>
      <c r="D1513" s="289">
        <f t="shared" si="17"/>
        <v>2817</v>
      </c>
      <c r="E1513" s="289">
        <f t="shared" si="17"/>
        <v>1267.6265199999998</v>
      </c>
      <c r="F1513" s="289"/>
      <c r="G1513" s="287">
        <f t="shared" si="8"/>
        <v>39142</v>
      </c>
      <c r="H1513" s="288"/>
      <c r="I1513" s="289">
        <f t="shared" si="15"/>
        <v>161</v>
      </c>
      <c r="J1513" s="289">
        <f t="shared" si="16"/>
        <v>53.38316</v>
      </c>
      <c r="K1513" s="284"/>
      <c r="L1513" s="287">
        <f t="shared" si="11"/>
        <v>39142</v>
      </c>
      <c r="M1513" s="289">
        <f t="shared" si="12"/>
        <v>2978</v>
      </c>
      <c r="N1513" s="289">
        <f t="shared" si="13"/>
        <v>1321.00968</v>
      </c>
    </row>
    <row r="1514" spans="2:14" s="286" customFormat="1" ht="12.75">
      <c r="B1514" s="287">
        <f t="shared" si="6"/>
        <v>39173</v>
      </c>
      <c r="C1514" s="288"/>
      <c r="D1514" s="289">
        <f t="shared" si="17"/>
        <v>2809</v>
      </c>
      <c r="E1514" s="289">
        <f t="shared" si="17"/>
        <v>1279.677655</v>
      </c>
      <c r="F1514" s="289"/>
      <c r="G1514" s="287">
        <f t="shared" si="8"/>
        <v>39173</v>
      </c>
      <c r="H1514" s="288"/>
      <c r="I1514" s="289">
        <f t="shared" si="15"/>
        <v>160</v>
      </c>
      <c r="J1514" s="289">
        <f t="shared" si="16"/>
        <v>56.724635</v>
      </c>
      <c r="K1514" s="284"/>
      <c r="L1514" s="287">
        <f t="shared" si="11"/>
        <v>39173</v>
      </c>
      <c r="M1514" s="289">
        <f t="shared" si="12"/>
        <v>2969</v>
      </c>
      <c r="N1514" s="289">
        <f t="shared" si="13"/>
        <v>1336.40229</v>
      </c>
    </row>
    <row r="1515" spans="2:14" s="286" customFormat="1" ht="12.75">
      <c r="B1515" s="287">
        <f t="shared" si="6"/>
        <v>39203</v>
      </c>
      <c r="C1515" s="288"/>
      <c r="D1515" s="289">
        <f t="shared" si="17"/>
        <v>2803</v>
      </c>
      <c r="E1515" s="289">
        <f t="shared" si="17"/>
        <v>1277.887888</v>
      </c>
      <c r="F1515" s="289"/>
      <c r="G1515" s="287">
        <f t="shared" si="8"/>
        <v>39203</v>
      </c>
      <c r="H1515" s="288"/>
      <c r="I1515" s="289">
        <f t="shared" si="15"/>
        <v>160</v>
      </c>
      <c r="J1515" s="289">
        <f t="shared" si="16"/>
        <v>57.185895</v>
      </c>
      <c r="K1515" s="284"/>
      <c r="L1515" s="287">
        <f t="shared" si="11"/>
        <v>39203</v>
      </c>
      <c r="M1515" s="289">
        <f t="shared" si="12"/>
        <v>2963</v>
      </c>
      <c r="N1515" s="289">
        <f t="shared" si="13"/>
        <v>1335.073783</v>
      </c>
    </row>
    <row r="1516" spans="2:14" s="286" customFormat="1" ht="12.75">
      <c r="B1516" s="287">
        <f t="shared" si="6"/>
        <v>39234</v>
      </c>
      <c r="C1516" s="288"/>
      <c r="D1516" s="289">
        <f t="shared" si="17"/>
        <v>2790</v>
      </c>
      <c r="E1516" s="289">
        <f t="shared" si="17"/>
        <v>1278.749409</v>
      </c>
      <c r="F1516" s="289"/>
      <c r="G1516" s="287">
        <f t="shared" si="8"/>
        <v>39234</v>
      </c>
      <c r="H1516" s="288"/>
      <c r="I1516" s="289">
        <f t="shared" si="15"/>
        <v>160</v>
      </c>
      <c r="J1516" s="289">
        <f t="shared" si="16"/>
        <v>56.847848</v>
      </c>
      <c r="K1516" s="284"/>
      <c r="L1516" s="287">
        <f t="shared" si="11"/>
        <v>39234</v>
      </c>
      <c r="M1516" s="289">
        <f t="shared" si="12"/>
        <v>2950</v>
      </c>
      <c r="N1516" s="289">
        <f t="shared" si="13"/>
        <v>1335.597257</v>
      </c>
    </row>
    <row r="1517" spans="2:14" s="286" customFormat="1" ht="12.75">
      <c r="B1517" s="287">
        <f t="shared" si="6"/>
        <v>39264</v>
      </c>
      <c r="C1517" s="288"/>
      <c r="D1517" s="289">
        <f t="shared" si="17"/>
        <v>2783</v>
      </c>
      <c r="E1517" s="289">
        <f t="shared" si="17"/>
        <v>1261.071018</v>
      </c>
      <c r="F1517" s="289"/>
      <c r="G1517" s="287">
        <f t="shared" si="8"/>
        <v>39264</v>
      </c>
      <c r="H1517" s="288"/>
      <c r="I1517" s="289">
        <f t="shared" si="15"/>
        <v>159</v>
      </c>
      <c r="J1517" s="289">
        <f t="shared" si="16"/>
        <v>57.927463</v>
      </c>
      <c r="K1517" s="284"/>
      <c r="L1517" s="287">
        <f t="shared" si="11"/>
        <v>39264</v>
      </c>
      <c r="M1517" s="289">
        <f t="shared" si="12"/>
        <v>2942</v>
      </c>
      <c r="N1517" s="289">
        <f t="shared" si="13"/>
        <v>1318.998481</v>
      </c>
    </row>
    <row r="1518" spans="2:14" s="286" customFormat="1" ht="12.75">
      <c r="B1518" s="287">
        <f t="shared" si="6"/>
        <v>39295</v>
      </c>
      <c r="C1518" s="288"/>
      <c r="D1518" s="289">
        <f t="shared" si="17"/>
        <v>2779</v>
      </c>
      <c r="E1518" s="289">
        <f t="shared" si="17"/>
        <v>1245.3404</v>
      </c>
      <c r="F1518" s="289"/>
      <c r="G1518" s="287">
        <f t="shared" si="8"/>
        <v>39295</v>
      </c>
      <c r="H1518" s="288"/>
      <c r="I1518" s="289">
        <f t="shared" si="15"/>
        <v>158</v>
      </c>
      <c r="J1518" s="289">
        <f t="shared" si="16"/>
        <v>58.725212</v>
      </c>
      <c r="K1518" s="284"/>
      <c r="L1518" s="287">
        <f t="shared" si="11"/>
        <v>39295</v>
      </c>
      <c r="M1518" s="289">
        <f t="shared" si="12"/>
        <v>2937</v>
      </c>
      <c r="N1518" s="289">
        <f t="shared" si="13"/>
        <v>1304.065612</v>
      </c>
    </row>
    <row r="1519" spans="2:14" s="286" customFormat="1" ht="12.75">
      <c r="B1519" s="287">
        <f t="shared" si="6"/>
        <v>39326</v>
      </c>
      <c r="C1519" s="288"/>
      <c r="D1519" s="289">
        <f t="shared" si="17"/>
        <v>2769</v>
      </c>
      <c r="E1519" s="289">
        <f t="shared" si="17"/>
        <v>1250.455662</v>
      </c>
      <c r="F1519" s="289"/>
      <c r="G1519" s="287">
        <f t="shared" si="8"/>
        <v>39326</v>
      </c>
      <c r="H1519" s="288"/>
      <c r="I1519" s="289">
        <f t="shared" si="15"/>
        <v>158</v>
      </c>
      <c r="J1519" s="289">
        <f t="shared" si="16"/>
        <v>58.457601</v>
      </c>
      <c r="K1519" s="284"/>
      <c r="L1519" s="287">
        <f t="shared" si="11"/>
        <v>39326</v>
      </c>
      <c r="M1519" s="289">
        <f t="shared" si="12"/>
        <v>2927</v>
      </c>
      <c r="N1519" s="289">
        <f t="shared" si="13"/>
        <v>1308.9132630000001</v>
      </c>
    </row>
    <row r="1520" spans="2:14" s="286" customFormat="1" ht="12.75">
      <c r="B1520" s="287">
        <f t="shared" si="6"/>
        <v>39356</v>
      </c>
      <c r="C1520" s="288"/>
      <c r="D1520" s="289">
        <f t="shared" si="17"/>
        <v>2760</v>
      </c>
      <c r="E1520" s="289">
        <f t="shared" si="17"/>
        <v>1258.078625</v>
      </c>
      <c r="F1520" s="289"/>
      <c r="G1520" s="287">
        <f t="shared" si="8"/>
        <v>39356</v>
      </c>
      <c r="H1520" s="288"/>
      <c r="I1520" s="289">
        <f t="shared" si="15"/>
        <v>158</v>
      </c>
      <c r="J1520" s="289">
        <f t="shared" si="16"/>
        <v>58.882762</v>
      </c>
      <c r="K1520" s="284"/>
      <c r="L1520" s="287">
        <f t="shared" si="11"/>
        <v>39356</v>
      </c>
      <c r="M1520" s="289">
        <f t="shared" si="12"/>
        <v>2918</v>
      </c>
      <c r="N1520" s="289">
        <f t="shared" si="13"/>
        <v>1316.961387</v>
      </c>
    </row>
    <row r="1521" spans="2:14" s="286" customFormat="1" ht="12.75">
      <c r="B1521" s="287">
        <f t="shared" si="6"/>
        <v>39387</v>
      </c>
      <c r="C1521" s="288"/>
      <c r="D1521" s="289">
        <f t="shared" si="17"/>
        <v>2745</v>
      </c>
      <c r="E1521" s="289">
        <f t="shared" si="17"/>
        <v>1248.888631</v>
      </c>
      <c r="F1521" s="289"/>
      <c r="G1521" s="287">
        <f t="shared" si="8"/>
        <v>39387</v>
      </c>
      <c r="H1521" s="288"/>
      <c r="I1521" s="289">
        <f t="shared" si="15"/>
        <v>157</v>
      </c>
      <c r="J1521" s="289">
        <f t="shared" si="16"/>
        <v>54.662512</v>
      </c>
      <c r="K1521" s="284"/>
      <c r="L1521" s="287">
        <f t="shared" si="11"/>
        <v>39387</v>
      </c>
      <c r="M1521" s="289">
        <f t="shared" si="12"/>
        <v>2902</v>
      </c>
      <c r="N1521" s="289">
        <f t="shared" si="13"/>
        <v>1303.5511430000001</v>
      </c>
    </row>
    <row r="1522" spans="2:14" s="286" customFormat="1" ht="12.75">
      <c r="B1522" s="287">
        <f t="shared" si="6"/>
        <v>39417</v>
      </c>
      <c r="C1522" s="288"/>
      <c r="D1522" s="289">
        <f t="shared" si="17"/>
        <v>2736</v>
      </c>
      <c r="E1522" s="289">
        <f t="shared" si="17"/>
        <v>1262.292081</v>
      </c>
      <c r="F1522" s="289"/>
      <c r="G1522" s="287">
        <f t="shared" si="8"/>
        <v>39417</v>
      </c>
      <c r="H1522" s="288"/>
      <c r="I1522" s="289">
        <f t="shared" si="15"/>
        <v>157</v>
      </c>
      <c r="J1522" s="289">
        <f t="shared" si="16"/>
        <v>55.173668</v>
      </c>
      <c r="K1522" s="284"/>
      <c r="L1522" s="287">
        <f t="shared" si="11"/>
        <v>39417</v>
      </c>
      <c r="M1522" s="289">
        <f t="shared" si="12"/>
        <v>2893</v>
      </c>
      <c r="N1522" s="289">
        <f t="shared" si="13"/>
        <v>1317.465749</v>
      </c>
    </row>
    <row r="1523" spans="2:14" s="286" customFormat="1" ht="12.75">
      <c r="B1523" s="287">
        <f t="shared" si="6"/>
        <v>39448</v>
      </c>
      <c r="C1523" s="288"/>
      <c r="D1523" s="289">
        <f t="shared" si="17"/>
        <v>2723</v>
      </c>
      <c r="E1523" s="289">
        <f t="shared" si="17"/>
        <v>1252.038167</v>
      </c>
      <c r="F1523" s="289"/>
      <c r="G1523" s="287">
        <f t="shared" si="8"/>
        <v>39448</v>
      </c>
      <c r="H1523" s="288"/>
      <c r="I1523" s="289">
        <f t="shared" si="15"/>
        <v>157</v>
      </c>
      <c r="J1523" s="289">
        <f t="shared" si="16"/>
        <v>54.977854</v>
      </c>
      <c r="K1523" s="284"/>
      <c r="L1523" s="287">
        <f t="shared" si="11"/>
        <v>39448</v>
      </c>
      <c r="M1523" s="289">
        <f t="shared" si="12"/>
        <v>2880</v>
      </c>
      <c r="N1523" s="289">
        <f t="shared" si="13"/>
        <v>1307.016021</v>
      </c>
    </row>
    <row r="1524" spans="2:14" s="286" customFormat="1" ht="12.75">
      <c r="B1524" s="287">
        <f t="shared" si="6"/>
        <v>39479</v>
      </c>
      <c r="C1524" s="288"/>
      <c r="D1524" s="289">
        <f aca="true" t="shared" si="18" ref="D1524:E1543">+D79</f>
        <v>2714</v>
      </c>
      <c r="E1524" s="289">
        <f t="shared" si="18"/>
        <v>1262.37979</v>
      </c>
      <c r="F1524" s="289"/>
      <c r="G1524" s="287">
        <f t="shared" si="8"/>
        <v>39479</v>
      </c>
      <c r="H1524" s="288"/>
      <c r="I1524" s="289">
        <f t="shared" si="15"/>
        <v>157</v>
      </c>
      <c r="J1524" s="289">
        <f t="shared" si="16"/>
        <v>55.598658</v>
      </c>
      <c r="K1524" s="284"/>
      <c r="L1524" s="287">
        <f t="shared" si="11"/>
        <v>39479</v>
      </c>
      <c r="M1524" s="289">
        <f t="shared" si="12"/>
        <v>2871</v>
      </c>
      <c r="N1524" s="289">
        <f t="shared" si="13"/>
        <v>1317.9784479999998</v>
      </c>
    </row>
    <row r="1525" spans="2:15" s="286" customFormat="1" ht="12.75">
      <c r="B1525" s="287">
        <f t="shared" si="6"/>
        <v>39508</v>
      </c>
      <c r="C1525" s="290"/>
      <c r="D1525" s="289">
        <f t="shared" si="18"/>
        <v>2709</v>
      </c>
      <c r="E1525" s="289">
        <f t="shared" si="18"/>
        <v>1274.181912</v>
      </c>
      <c r="F1525" s="291"/>
      <c r="G1525" s="287">
        <f t="shared" si="8"/>
        <v>39508</v>
      </c>
      <c r="H1525" s="288"/>
      <c r="I1525" s="289">
        <f t="shared" si="15"/>
        <v>157</v>
      </c>
      <c r="J1525" s="289">
        <f t="shared" si="16"/>
        <v>57.12345</v>
      </c>
      <c r="K1525" s="284"/>
      <c r="L1525" s="287">
        <f t="shared" si="11"/>
        <v>39508</v>
      </c>
      <c r="M1525" s="289">
        <f t="shared" si="12"/>
        <v>2866</v>
      </c>
      <c r="N1525" s="289">
        <f t="shared" si="13"/>
        <v>1331.305362</v>
      </c>
      <c r="O1525" s="289"/>
    </row>
    <row r="1526" spans="2:15" s="286" customFormat="1" ht="12.75">
      <c r="B1526" s="287">
        <f t="shared" si="6"/>
        <v>39539</v>
      </c>
      <c r="C1526" s="290"/>
      <c r="D1526" s="289">
        <f t="shared" si="18"/>
        <v>2704</v>
      </c>
      <c r="E1526" s="289">
        <f t="shared" si="18"/>
        <v>1314.434417</v>
      </c>
      <c r="F1526" s="291"/>
      <c r="G1526" s="287">
        <f t="shared" si="8"/>
        <v>39539</v>
      </c>
      <c r="H1526" s="288"/>
      <c r="I1526" s="289">
        <f t="shared" si="15"/>
        <v>156</v>
      </c>
      <c r="J1526" s="289">
        <f t="shared" si="16"/>
        <v>60.819855</v>
      </c>
      <c r="K1526" s="284"/>
      <c r="L1526" s="287">
        <f t="shared" si="11"/>
        <v>39539</v>
      </c>
      <c r="M1526" s="289">
        <f t="shared" si="12"/>
        <v>2860</v>
      </c>
      <c r="N1526" s="289">
        <f t="shared" si="13"/>
        <v>1375.254272</v>
      </c>
      <c r="O1526" s="289"/>
    </row>
    <row r="1527" spans="2:15" s="286" customFormat="1" ht="12.75">
      <c r="B1527" s="287">
        <f t="shared" si="6"/>
        <v>39569</v>
      </c>
      <c r="C1527" s="290"/>
      <c r="D1527" s="289">
        <f t="shared" si="18"/>
        <v>2698</v>
      </c>
      <c r="E1527" s="289">
        <f t="shared" si="18"/>
        <v>1336.294719</v>
      </c>
      <c r="F1527" s="291"/>
      <c r="G1527" s="287">
        <f t="shared" si="8"/>
        <v>39569</v>
      </c>
      <c r="H1527" s="288"/>
      <c r="I1527" s="289">
        <f t="shared" si="15"/>
        <v>156</v>
      </c>
      <c r="J1527" s="289">
        <f t="shared" si="16"/>
        <v>62.546869</v>
      </c>
      <c r="K1527" s="284"/>
      <c r="L1527" s="287">
        <f t="shared" si="11"/>
        <v>39569</v>
      </c>
      <c r="M1527" s="289">
        <f t="shared" si="12"/>
        <v>2854</v>
      </c>
      <c r="N1527" s="289">
        <f t="shared" si="13"/>
        <v>1398.841588</v>
      </c>
      <c r="O1527" s="289"/>
    </row>
    <row r="1528" spans="2:15" s="286" customFormat="1" ht="12.75">
      <c r="B1528" s="287">
        <f aca="true" t="shared" si="19" ref="B1528:B1591">+B83</f>
        <v>39600</v>
      </c>
      <c r="C1528" s="290"/>
      <c r="D1528" s="289">
        <f t="shared" si="18"/>
        <v>2691</v>
      </c>
      <c r="E1528" s="289">
        <f t="shared" si="18"/>
        <v>1280.681198</v>
      </c>
      <c r="F1528" s="291"/>
      <c r="G1528" s="287">
        <f aca="true" t="shared" si="20" ref="G1528:G1591">+B1528</f>
        <v>39600</v>
      </c>
      <c r="H1528" s="288"/>
      <c r="I1528" s="289">
        <f aca="true" t="shared" si="21" ref="I1528:I1559">+D760</f>
        <v>156</v>
      </c>
      <c r="J1528" s="289">
        <f aca="true" t="shared" si="22" ref="J1528:J1559">+E760</f>
        <v>63.089764</v>
      </c>
      <c r="K1528" s="284"/>
      <c r="L1528" s="287">
        <f aca="true" t="shared" si="23" ref="L1528:L1591">+G1528</f>
        <v>39600</v>
      </c>
      <c r="M1528" s="289">
        <f aca="true" t="shared" si="24" ref="M1528:M1591">+D1528+I1528</f>
        <v>2847</v>
      </c>
      <c r="N1528" s="289">
        <f aca="true" t="shared" si="25" ref="N1528:N1591">+E1528+J1528</f>
        <v>1343.770962</v>
      </c>
      <c r="O1528" s="289"/>
    </row>
    <row r="1529" spans="2:15" s="286" customFormat="1" ht="12.75">
      <c r="B1529" s="287">
        <f t="shared" si="19"/>
        <v>39630</v>
      </c>
      <c r="C1529" s="290"/>
      <c r="D1529" s="289">
        <f t="shared" si="18"/>
        <v>2682</v>
      </c>
      <c r="E1529" s="289">
        <f t="shared" si="18"/>
        <v>1310.046157</v>
      </c>
      <c r="F1529" s="291"/>
      <c r="G1529" s="287">
        <f t="shared" si="20"/>
        <v>39630</v>
      </c>
      <c r="H1529" s="288"/>
      <c r="I1529" s="289">
        <f t="shared" si="21"/>
        <v>154</v>
      </c>
      <c r="J1529" s="289">
        <f t="shared" si="22"/>
        <v>65.20128</v>
      </c>
      <c r="K1529" s="284"/>
      <c r="L1529" s="287">
        <f t="shared" si="23"/>
        <v>39630</v>
      </c>
      <c r="M1529" s="289">
        <f t="shared" si="24"/>
        <v>2836</v>
      </c>
      <c r="N1529" s="289">
        <f t="shared" si="25"/>
        <v>1375.247437</v>
      </c>
      <c r="O1529" s="289"/>
    </row>
    <row r="1530" spans="1:14" s="286" customFormat="1" ht="12.75">
      <c r="A1530" s="289"/>
      <c r="B1530" s="287">
        <f t="shared" si="19"/>
        <v>39661</v>
      </c>
      <c r="C1530" s="289"/>
      <c r="D1530" s="289">
        <f t="shared" si="18"/>
        <v>2675</v>
      </c>
      <c r="E1530" s="289">
        <f t="shared" si="18"/>
        <v>1315.247784</v>
      </c>
      <c r="F1530" s="291"/>
      <c r="G1530" s="287">
        <f t="shared" si="20"/>
        <v>39661</v>
      </c>
      <c r="H1530" s="288"/>
      <c r="I1530" s="289">
        <f t="shared" si="21"/>
        <v>154</v>
      </c>
      <c r="J1530" s="289">
        <f t="shared" si="22"/>
        <v>64.361008</v>
      </c>
      <c r="K1530" s="284"/>
      <c r="L1530" s="287">
        <f t="shared" si="23"/>
        <v>39661</v>
      </c>
      <c r="M1530" s="289">
        <f t="shared" si="24"/>
        <v>2829</v>
      </c>
      <c r="N1530" s="289">
        <f t="shared" si="25"/>
        <v>1379.608792</v>
      </c>
    </row>
    <row r="1531" spans="2:14" s="286" customFormat="1" ht="12.75">
      <c r="B1531" s="287">
        <f t="shared" si="19"/>
        <v>39692</v>
      </c>
      <c r="C1531" s="284"/>
      <c r="D1531" s="289">
        <f t="shared" si="18"/>
        <v>2671</v>
      </c>
      <c r="E1531" s="289">
        <f t="shared" si="18"/>
        <v>1311.186456</v>
      </c>
      <c r="F1531" s="291"/>
      <c r="G1531" s="287">
        <f t="shared" si="20"/>
        <v>39692</v>
      </c>
      <c r="H1531" s="288"/>
      <c r="I1531" s="289">
        <f t="shared" si="21"/>
        <v>154</v>
      </c>
      <c r="J1531" s="289">
        <f t="shared" si="22"/>
        <v>64.961378</v>
      </c>
      <c r="K1531" s="284"/>
      <c r="L1531" s="287">
        <f t="shared" si="23"/>
        <v>39692</v>
      </c>
      <c r="M1531" s="289">
        <f t="shared" si="24"/>
        <v>2825</v>
      </c>
      <c r="N1531" s="289">
        <f t="shared" si="25"/>
        <v>1376.1478339999999</v>
      </c>
    </row>
    <row r="1532" spans="2:14" s="286" customFormat="1" ht="12.75">
      <c r="B1532" s="287">
        <f t="shared" si="19"/>
        <v>39722</v>
      </c>
      <c r="C1532" s="284"/>
      <c r="D1532" s="289">
        <f t="shared" si="18"/>
        <v>2663</v>
      </c>
      <c r="E1532" s="289">
        <f t="shared" si="18"/>
        <v>1335.479833</v>
      </c>
      <c r="F1532" s="291"/>
      <c r="G1532" s="287">
        <f t="shared" si="20"/>
        <v>39722</v>
      </c>
      <c r="H1532" s="288"/>
      <c r="I1532" s="289">
        <f t="shared" si="21"/>
        <v>154</v>
      </c>
      <c r="J1532" s="289">
        <f t="shared" si="22"/>
        <v>66.354655</v>
      </c>
      <c r="K1532" s="284"/>
      <c r="L1532" s="287">
        <f t="shared" si="23"/>
        <v>39722</v>
      </c>
      <c r="M1532" s="289">
        <f t="shared" si="24"/>
        <v>2817</v>
      </c>
      <c r="N1532" s="289">
        <f t="shared" si="25"/>
        <v>1401.8344880000002</v>
      </c>
    </row>
    <row r="1533" spans="2:14" s="286" customFormat="1" ht="12.75">
      <c r="B1533" s="287">
        <f t="shared" si="19"/>
        <v>39753</v>
      </c>
      <c r="C1533" s="284"/>
      <c r="D1533" s="289">
        <f t="shared" si="18"/>
        <v>2659</v>
      </c>
      <c r="E1533" s="289">
        <f t="shared" si="18"/>
        <v>1343.577093</v>
      </c>
      <c r="F1533" s="291"/>
      <c r="G1533" s="287">
        <f t="shared" si="20"/>
        <v>39753</v>
      </c>
      <c r="H1533" s="288"/>
      <c r="I1533" s="289">
        <f t="shared" si="21"/>
        <v>154</v>
      </c>
      <c r="J1533" s="289">
        <f t="shared" si="22"/>
        <v>65.247185</v>
      </c>
      <c r="K1533" s="284"/>
      <c r="L1533" s="287">
        <f t="shared" si="23"/>
        <v>39753</v>
      </c>
      <c r="M1533" s="289">
        <f t="shared" si="24"/>
        <v>2813</v>
      </c>
      <c r="N1533" s="289">
        <f t="shared" si="25"/>
        <v>1408.824278</v>
      </c>
    </row>
    <row r="1534" spans="2:14" s="286" customFormat="1" ht="12.75">
      <c r="B1534" s="287">
        <f t="shared" si="19"/>
        <v>39783</v>
      </c>
      <c r="C1534" s="284"/>
      <c r="D1534" s="289">
        <f t="shared" si="18"/>
        <v>2642</v>
      </c>
      <c r="E1534" s="289">
        <f t="shared" si="18"/>
        <v>1331.984263</v>
      </c>
      <c r="F1534" s="291"/>
      <c r="G1534" s="287">
        <f t="shared" si="20"/>
        <v>39783</v>
      </c>
      <c r="H1534" s="288"/>
      <c r="I1534" s="289">
        <f t="shared" si="21"/>
        <v>153</v>
      </c>
      <c r="J1534" s="289">
        <f t="shared" si="22"/>
        <v>65.707491</v>
      </c>
      <c r="K1534" s="284"/>
      <c r="L1534" s="287">
        <f t="shared" si="23"/>
        <v>39783</v>
      </c>
      <c r="M1534" s="289">
        <f t="shared" si="24"/>
        <v>2795</v>
      </c>
      <c r="N1534" s="289">
        <f t="shared" si="25"/>
        <v>1397.691754</v>
      </c>
    </row>
    <row r="1535" spans="2:14" s="286" customFormat="1" ht="12.75">
      <c r="B1535" s="287">
        <f t="shared" si="19"/>
        <v>39814</v>
      </c>
      <c r="C1535" s="284"/>
      <c r="D1535" s="289">
        <f t="shared" si="18"/>
        <v>2639</v>
      </c>
      <c r="E1535" s="289">
        <f t="shared" si="18"/>
        <v>1339.310483</v>
      </c>
      <c r="F1535" s="291"/>
      <c r="G1535" s="287">
        <f t="shared" si="20"/>
        <v>39814</v>
      </c>
      <c r="H1535" s="288"/>
      <c r="I1535" s="289">
        <f t="shared" si="21"/>
        <v>153</v>
      </c>
      <c r="J1535" s="289">
        <f t="shared" si="22"/>
        <v>66.352831</v>
      </c>
      <c r="K1535" s="284"/>
      <c r="L1535" s="287">
        <f t="shared" si="23"/>
        <v>39814</v>
      </c>
      <c r="M1535" s="289">
        <f t="shared" si="24"/>
        <v>2792</v>
      </c>
      <c r="N1535" s="289">
        <f t="shared" si="25"/>
        <v>1405.663314</v>
      </c>
    </row>
    <row r="1536" spans="2:14" s="286" customFormat="1" ht="12.75">
      <c r="B1536" s="287">
        <f t="shared" si="19"/>
        <v>39845</v>
      </c>
      <c r="C1536" s="284"/>
      <c r="D1536" s="289">
        <f t="shared" si="18"/>
        <v>2633</v>
      </c>
      <c r="E1536" s="289">
        <f t="shared" si="18"/>
        <v>1331.968185</v>
      </c>
      <c r="F1536" s="291"/>
      <c r="G1536" s="287">
        <f t="shared" si="20"/>
        <v>39845</v>
      </c>
      <c r="H1536" s="288"/>
      <c r="I1536" s="289">
        <f t="shared" si="21"/>
        <v>153</v>
      </c>
      <c r="J1536" s="289">
        <f t="shared" si="22"/>
        <v>65.89103</v>
      </c>
      <c r="K1536" s="284"/>
      <c r="L1536" s="287">
        <f t="shared" si="23"/>
        <v>39845</v>
      </c>
      <c r="M1536" s="289">
        <f t="shared" si="24"/>
        <v>2786</v>
      </c>
      <c r="N1536" s="289">
        <f t="shared" si="25"/>
        <v>1397.859215</v>
      </c>
    </row>
    <row r="1537" spans="2:14" s="286" customFormat="1" ht="12.75">
      <c r="B1537" s="287">
        <f t="shared" si="19"/>
        <v>39873</v>
      </c>
      <c r="C1537" s="284"/>
      <c r="D1537" s="289">
        <f t="shared" si="18"/>
        <v>2632</v>
      </c>
      <c r="E1537" s="289">
        <f t="shared" si="18"/>
        <v>1344.790203</v>
      </c>
      <c r="F1537" s="291"/>
      <c r="G1537" s="287">
        <f t="shared" si="20"/>
        <v>39873</v>
      </c>
      <c r="H1537" s="288"/>
      <c r="I1537" s="289">
        <f t="shared" si="21"/>
        <v>151</v>
      </c>
      <c r="J1537" s="289">
        <f t="shared" si="22"/>
        <v>66.346472</v>
      </c>
      <c r="K1537" s="284"/>
      <c r="L1537" s="287">
        <f t="shared" si="23"/>
        <v>39873</v>
      </c>
      <c r="M1537" s="289">
        <f t="shared" si="24"/>
        <v>2783</v>
      </c>
      <c r="N1537" s="289">
        <f t="shared" si="25"/>
        <v>1411.136675</v>
      </c>
    </row>
    <row r="1538" spans="2:14" s="286" customFormat="1" ht="12.75">
      <c r="B1538" s="287">
        <f t="shared" si="19"/>
        <v>39904</v>
      </c>
      <c r="C1538" s="284"/>
      <c r="D1538" s="289">
        <f t="shared" si="18"/>
        <v>2622</v>
      </c>
      <c r="E1538" s="289">
        <f t="shared" si="18"/>
        <v>1351.835866</v>
      </c>
      <c r="F1538" s="291"/>
      <c r="G1538" s="287">
        <f t="shared" si="20"/>
        <v>39904</v>
      </c>
      <c r="H1538" s="288"/>
      <c r="I1538" s="289">
        <f t="shared" si="21"/>
        <v>151</v>
      </c>
      <c r="J1538" s="289">
        <f t="shared" si="22"/>
        <v>89.190599</v>
      </c>
      <c r="K1538" s="284"/>
      <c r="L1538" s="287">
        <f t="shared" si="23"/>
        <v>39904</v>
      </c>
      <c r="M1538" s="289">
        <f t="shared" si="24"/>
        <v>2773</v>
      </c>
      <c r="N1538" s="289">
        <f t="shared" si="25"/>
        <v>1441.026465</v>
      </c>
    </row>
    <row r="1539" spans="2:14" s="286" customFormat="1" ht="12.75">
      <c r="B1539" s="287">
        <f t="shared" si="19"/>
        <v>39934</v>
      </c>
      <c r="C1539" s="284"/>
      <c r="D1539" s="289">
        <f t="shared" si="18"/>
        <v>2618</v>
      </c>
      <c r="E1539" s="289">
        <f t="shared" si="18"/>
        <v>1376.718398</v>
      </c>
      <c r="F1539" s="291"/>
      <c r="G1539" s="287">
        <f t="shared" si="20"/>
        <v>39934</v>
      </c>
      <c r="H1539" s="288"/>
      <c r="I1539" s="289">
        <f t="shared" si="21"/>
        <v>151</v>
      </c>
      <c r="J1539" s="289">
        <f t="shared" si="22"/>
        <v>92.940444</v>
      </c>
      <c r="K1539" s="284"/>
      <c r="L1539" s="287">
        <f t="shared" si="23"/>
        <v>39934</v>
      </c>
      <c r="M1539" s="289">
        <f t="shared" si="24"/>
        <v>2769</v>
      </c>
      <c r="N1539" s="289">
        <f t="shared" si="25"/>
        <v>1469.658842</v>
      </c>
    </row>
    <row r="1540" spans="2:14" s="286" customFormat="1" ht="12.75">
      <c r="B1540" s="287">
        <f t="shared" si="19"/>
        <v>39965</v>
      </c>
      <c r="C1540" s="284"/>
      <c r="D1540" s="289">
        <f t="shared" si="18"/>
        <v>2610</v>
      </c>
      <c r="E1540" s="289">
        <f t="shared" si="18"/>
        <v>1383.102052</v>
      </c>
      <c r="F1540" s="291"/>
      <c r="G1540" s="287">
        <f t="shared" si="20"/>
        <v>39965</v>
      </c>
      <c r="H1540" s="288"/>
      <c r="I1540" s="289">
        <f t="shared" si="21"/>
        <v>151</v>
      </c>
      <c r="J1540" s="289">
        <f t="shared" si="22"/>
        <v>70.803301</v>
      </c>
      <c r="K1540" s="284"/>
      <c r="L1540" s="287">
        <f t="shared" si="23"/>
        <v>39965</v>
      </c>
      <c r="M1540" s="289">
        <f t="shared" si="24"/>
        <v>2761</v>
      </c>
      <c r="N1540" s="289">
        <f t="shared" si="25"/>
        <v>1453.9053529999999</v>
      </c>
    </row>
    <row r="1541" spans="2:14" s="286" customFormat="1" ht="12.75">
      <c r="B1541" s="287">
        <f t="shared" si="19"/>
        <v>39995</v>
      </c>
      <c r="C1541" s="284"/>
      <c r="D1541" s="289">
        <f t="shared" si="18"/>
        <v>2603</v>
      </c>
      <c r="E1541" s="289">
        <f t="shared" si="18"/>
        <v>1378.399385</v>
      </c>
      <c r="F1541" s="291"/>
      <c r="G1541" s="287">
        <f t="shared" si="20"/>
        <v>39995</v>
      </c>
      <c r="H1541" s="288"/>
      <c r="I1541" s="289">
        <f t="shared" si="21"/>
        <v>150</v>
      </c>
      <c r="J1541" s="289">
        <f t="shared" si="22"/>
        <v>71.972409</v>
      </c>
      <c r="K1541" s="284"/>
      <c r="L1541" s="287">
        <f t="shared" si="23"/>
        <v>39995</v>
      </c>
      <c r="M1541" s="289">
        <f t="shared" si="24"/>
        <v>2753</v>
      </c>
      <c r="N1541" s="289">
        <f t="shared" si="25"/>
        <v>1450.371794</v>
      </c>
    </row>
    <row r="1542" spans="2:14" s="286" customFormat="1" ht="12.75">
      <c r="B1542" s="287">
        <f t="shared" si="19"/>
        <v>40026</v>
      </c>
      <c r="C1542" s="284"/>
      <c r="D1542" s="289">
        <f t="shared" si="18"/>
        <v>2589</v>
      </c>
      <c r="E1542" s="289">
        <f t="shared" si="18"/>
        <v>1372.231285</v>
      </c>
      <c r="F1542" s="291"/>
      <c r="G1542" s="287">
        <f t="shared" si="20"/>
        <v>40026</v>
      </c>
      <c r="H1542" s="288"/>
      <c r="I1542" s="289">
        <f t="shared" si="21"/>
        <v>148</v>
      </c>
      <c r="J1542" s="289">
        <f t="shared" si="22"/>
        <v>72.551958</v>
      </c>
      <c r="K1542" s="284"/>
      <c r="L1542" s="287">
        <f t="shared" si="23"/>
        <v>40026</v>
      </c>
      <c r="M1542" s="289">
        <f t="shared" si="24"/>
        <v>2737</v>
      </c>
      <c r="N1542" s="289">
        <f t="shared" si="25"/>
        <v>1444.783243</v>
      </c>
    </row>
    <row r="1543" spans="2:14" s="286" customFormat="1" ht="12.75">
      <c r="B1543" s="287">
        <f t="shared" si="19"/>
        <v>40057</v>
      </c>
      <c r="C1543" s="284"/>
      <c r="D1543" s="289">
        <f t="shared" si="18"/>
        <v>2584</v>
      </c>
      <c r="E1543" s="289">
        <f t="shared" si="18"/>
        <v>1373.618324</v>
      </c>
      <c r="F1543" s="291"/>
      <c r="G1543" s="287">
        <f t="shared" si="20"/>
        <v>40057</v>
      </c>
      <c r="H1543" s="288"/>
      <c r="I1543" s="289">
        <f t="shared" si="21"/>
        <v>148</v>
      </c>
      <c r="J1543" s="289">
        <f t="shared" si="22"/>
        <v>73.098933</v>
      </c>
      <c r="K1543" s="284"/>
      <c r="L1543" s="287">
        <f t="shared" si="23"/>
        <v>40057</v>
      </c>
      <c r="M1543" s="289">
        <f t="shared" si="24"/>
        <v>2732</v>
      </c>
      <c r="N1543" s="289">
        <f t="shared" si="25"/>
        <v>1446.717257</v>
      </c>
    </row>
    <row r="1544" spans="2:14" s="286" customFormat="1" ht="12.75">
      <c r="B1544" s="287">
        <f t="shared" si="19"/>
        <v>40087</v>
      </c>
      <c r="C1544" s="284"/>
      <c r="D1544" s="289">
        <f aca="true" t="shared" si="26" ref="D1544:E1563">+D99</f>
        <v>2579</v>
      </c>
      <c r="E1544" s="289">
        <f t="shared" si="26"/>
        <v>1386.89242</v>
      </c>
      <c r="F1544" s="291"/>
      <c r="G1544" s="287">
        <f t="shared" si="20"/>
        <v>40087</v>
      </c>
      <c r="H1544" s="288"/>
      <c r="I1544" s="289">
        <f t="shared" si="21"/>
        <v>147</v>
      </c>
      <c r="J1544" s="289">
        <f t="shared" si="22"/>
        <v>73.391151</v>
      </c>
      <c r="K1544" s="284"/>
      <c r="L1544" s="287">
        <f t="shared" si="23"/>
        <v>40087</v>
      </c>
      <c r="M1544" s="289">
        <f t="shared" si="24"/>
        <v>2726</v>
      </c>
      <c r="N1544" s="289">
        <f t="shared" si="25"/>
        <v>1460.283571</v>
      </c>
    </row>
    <row r="1545" spans="2:14" s="286" customFormat="1" ht="12.75">
      <c r="B1545" s="287">
        <f t="shared" si="19"/>
        <v>40118</v>
      </c>
      <c r="C1545" s="284"/>
      <c r="D1545" s="289">
        <f t="shared" si="26"/>
        <v>2575</v>
      </c>
      <c r="E1545" s="289">
        <f t="shared" si="26"/>
        <v>1382.925138</v>
      </c>
      <c r="F1545" s="291"/>
      <c r="G1545" s="287">
        <f t="shared" si="20"/>
        <v>40118</v>
      </c>
      <c r="H1545" s="288"/>
      <c r="I1545" s="289">
        <f t="shared" si="21"/>
        <v>147</v>
      </c>
      <c r="J1545" s="289">
        <f t="shared" si="22"/>
        <v>76.665941</v>
      </c>
      <c r="K1545" s="284"/>
      <c r="L1545" s="287">
        <f t="shared" si="23"/>
        <v>40118</v>
      </c>
      <c r="M1545" s="289">
        <f t="shared" si="24"/>
        <v>2722</v>
      </c>
      <c r="N1545" s="289">
        <f t="shared" si="25"/>
        <v>1459.591079</v>
      </c>
    </row>
    <row r="1546" spans="2:14" s="286" customFormat="1" ht="12.75">
      <c r="B1546" s="287">
        <f t="shared" si="19"/>
        <v>40148</v>
      </c>
      <c r="C1546" s="284"/>
      <c r="D1546" s="289">
        <f t="shared" si="26"/>
        <v>2567</v>
      </c>
      <c r="E1546" s="289">
        <f t="shared" si="26"/>
        <v>1363.562653</v>
      </c>
      <c r="F1546" s="291"/>
      <c r="G1546" s="287">
        <f t="shared" si="20"/>
        <v>40148</v>
      </c>
      <c r="H1546" s="288"/>
      <c r="I1546" s="289">
        <f t="shared" si="21"/>
        <v>147</v>
      </c>
      <c r="J1546" s="289">
        <f t="shared" si="22"/>
        <v>74.536365</v>
      </c>
      <c r="K1546" s="284"/>
      <c r="L1546" s="287">
        <f t="shared" si="23"/>
        <v>40148</v>
      </c>
      <c r="M1546" s="289">
        <f t="shared" si="24"/>
        <v>2714</v>
      </c>
      <c r="N1546" s="289">
        <f t="shared" si="25"/>
        <v>1438.099018</v>
      </c>
    </row>
    <row r="1547" spans="2:14" s="286" customFormat="1" ht="12.75">
      <c r="B1547" s="287">
        <f t="shared" si="19"/>
        <v>40179</v>
      </c>
      <c r="C1547" s="284"/>
      <c r="D1547" s="289">
        <f t="shared" si="26"/>
        <v>2561</v>
      </c>
      <c r="E1547" s="289">
        <f t="shared" si="26"/>
        <v>1357.115412</v>
      </c>
      <c r="F1547" s="291"/>
      <c r="G1547" s="287">
        <f t="shared" si="20"/>
        <v>40179</v>
      </c>
      <c r="H1547" s="288"/>
      <c r="I1547" s="289">
        <f t="shared" si="21"/>
        <v>147</v>
      </c>
      <c r="J1547" s="289">
        <f t="shared" si="22"/>
        <v>75.148489</v>
      </c>
      <c r="K1547" s="284"/>
      <c r="L1547" s="287">
        <f t="shared" si="23"/>
        <v>40179</v>
      </c>
      <c r="M1547" s="289">
        <f t="shared" si="24"/>
        <v>2708</v>
      </c>
      <c r="N1547" s="289">
        <f t="shared" si="25"/>
        <v>1432.263901</v>
      </c>
    </row>
    <row r="1548" spans="2:14" s="286" customFormat="1" ht="12.75">
      <c r="B1548" s="287">
        <f t="shared" si="19"/>
        <v>40210</v>
      </c>
      <c r="C1548" s="284"/>
      <c r="D1548" s="289">
        <f t="shared" si="26"/>
        <v>2550</v>
      </c>
      <c r="E1548" s="289">
        <f t="shared" si="26"/>
        <v>1311.886271</v>
      </c>
      <c r="F1548" s="291"/>
      <c r="G1548" s="287">
        <f t="shared" si="20"/>
        <v>40210</v>
      </c>
      <c r="H1548" s="288"/>
      <c r="I1548" s="289">
        <f t="shared" si="21"/>
        <v>146</v>
      </c>
      <c r="J1548" s="289">
        <f t="shared" si="22"/>
        <v>75.577406</v>
      </c>
      <c r="K1548" s="284"/>
      <c r="L1548" s="287">
        <f t="shared" si="23"/>
        <v>40210</v>
      </c>
      <c r="M1548" s="289">
        <f t="shared" si="24"/>
        <v>2696</v>
      </c>
      <c r="N1548" s="289">
        <f t="shared" si="25"/>
        <v>1387.4636770000002</v>
      </c>
    </row>
    <row r="1549" spans="2:14" s="286" customFormat="1" ht="12.75">
      <c r="B1549" s="287">
        <f t="shared" si="19"/>
        <v>40238</v>
      </c>
      <c r="C1549" s="284"/>
      <c r="D1549" s="289">
        <f t="shared" si="26"/>
        <v>2544</v>
      </c>
      <c r="E1549" s="289">
        <f t="shared" si="26"/>
        <v>1321.088708</v>
      </c>
      <c r="F1549" s="291"/>
      <c r="G1549" s="287">
        <f t="shared" si="20"/>
        <v>40238</v>
      </c>
      <c r="H1549" s="288"/>
      <c r="I1549" s="289">
        <f t="shared" si="21"/>
        <v>146</v>
      </c>
      <c r="J1549" s="289">
        <f t="shared" si="22"/>
        <v>70.534299</v>
      </c>
      <c r="K1549" s="284"/>
      <c r="L1549" s="287">
        <f t="shared" si="23"/>
        <v>40238</v>
      </c>
      <c r="M1549" s="289">
        <f t="shared" si="24"/>
        <v>2690</v>
      </c>
      <c r="N1549" s="289">
        <f t="shared" si="25"/>
        <v>1391.623007</v>
      </c>
    </row>
    <row r="1550" spans="2:14" s="286" customFormat="1" ht="12.75">
      <c r="B1550" s="287">
        <f t="shared" si="19"/>
        <v>40269</v>
      </c>
      <c r="C1550" s="284"/>
      <c r="D1550" s="289">
        <f t="shared" si="26"/>
        <v>2542</v>
      </c>
      <c r="E1550" s="289">
        <f t="shared" si="26"/>
        <v>1340.589333</v>
      </c>
      <c r="F1550" s="291"/>
      <c r="G1550" s="287">
        <f t="shared" si="20"/>
        <v>40269</v>
      </c>
      <c r="H1550" s="288"/>
      <c r="I1550" s="289">
        <f t="shared" si="21"/>
        <v>146</v>
      </c>
      <c r="J1550" s="289">
        <f t="shared" si="22"/>
        <v>74.126623</v>
      </c>
      <c r="K1550" s="284"/>
      <c r="L1550" s="287">
        <f t="shared" si="23"/>
        <v>40269</v>
      </c>
      <c r="M1550" s="289">
        <f t="shared" si="24"/>
        <v>2688</v>
      </c>
      <c r="N1550" s="289">
        <f t="shared" si="25"/>
        <v>1414.715956</v>
      </c>
    </row>
    <row r="1551" spans="2:14" s="286" customFormat="1" ht="12.75">
      <c r="B1551" s="287">
        <f t="shared" si="19"/>
        <v>40299</v>
      </c>
      <c r="C1551" s="284"/>
      <c r="D1551" s="289">
        <f t="shared" si="26"/>
        <v>2537</v>
      </c>
      <c r="E1551" s="289">
        <f t="shared" si="26"/>
        <v>1350.016525</v>
      </c>
      <c r="F1551" s="291"/>
      <c r="G1551" s="287">
        <f t="shared" si="20"/>
        <v>40299</v>
      </c>
      <c r="H1551" s="288"/>
      <c r="I1551" s="289">
        <f t="shared" si="21"/>
        <v>146</v>
      </c>
      <c r="J1551" s="289">
        <f t="shared" si="22"/>
        <v>75.102813</v>
      </c>
      <c r="K1551" s="284"/>
      <c r="L1551" s="287">
        <f t="shared" si="23"/>
        <v>40299</v>
      </c>
      <c r="M1551" s="289">
        <f t="shared" si="24"/>
        <v>2683</v>
      </c>
      <c r="N1551" s="289">
        <f t="shared" si="25"/>
        <v>1425.119338</v>
      </c>
    </row>
    <row r="1552" spans="2:14" s="286" customFormat="1" ht="12.75">
      <c r="B1552" s="287">
        <f t="shared" si="19"/>
        <v>40330</v>
      </c>
      <c r="C1552" s="284"/>
      <c r="D1552" s="289">
        <f t="shared" si="26"/>
        <v>2537</v>
      </c>
      <c r="E1552" s="289">
        <f t="shared" si="26"/>
        <v>1350.949826</v>
      </c>
      <c r="F1552" s="291"/>
      <c r="G1552" s="287">
        <f t="shared" si="20"/>
        <v>40330</v>
      </c>
      <c r="H1552" s="288"/>
      <c r="I1552" s="289">
        <f t="shared" si="21"/>
        <v>146</v>
      </c>
      <c r="J1552" s="289">
        <f t="shared" si="22"/>
        <v>75.624973</v>
      </c>
      <c r="K1552" s="284"/>
      <c r="L1552" s="287">
        <f t="shared" si="23"/>
        <v>40330</v>
      </c>
      <c r="M1552" s="289">
        <f t="shared" si="24"/>
        <v>2683</v>
      </c>
      <c r="N1552" s="289">
        <f t="shared" si="25"/>
        <v>1426.574799</v>
      </c>
    </row>
    <row r="1553" spans="2:14" s="286" customFormat="1" ht="12.75">
      <c r="B1553" s="287">
        <f t="shared" si="19"/>
        <v>40360</v>
      </c>
      <c r="C1553" s="284"/>
      <c r="D1553" s="289">
        <f t="shared" si="26"/>
        <v>2534</v>
      </c>
      <c r="E1553" s="289">
        <f t="shared" si="26"/>
        <v>1348.849929</v>
      </c>
      <c r="F1553" s="291"/>
      <c r="G1553" s="287">
        <f t="shared" si="20"/>
        <v>40360</v>
      </c>
      <c r="H1553" s="288"/>
      <c r="I1553" s="289">
        <f t="shared" si="21"/>
        <v>146</v>
      </c>
      <c r="J1553" s="289">
        <f t="shared" si="22"/>
        <v>74.666034</v>
      </c>
      <c r="K1553" s="284"/>
      <c r="L1553" s="287">
        <f t="shared" si="23"/>
        <v>40360</v>
      </c>
      <c r="M1553" s="289">
        <f t="shared" si="24"/>
        <v>2680</v>
      </c>
      <c r="N1553" s="289">
        <f t="shared" si="25"/>
        <v>1423.515963</v>
      </c>
    </row>
    <row r="1554" spans="2:14" s="286" customFormat="1" ht="12.75">
      <c r="B1554" s="287">
        <f t="shared" si="19"/>
        <v>40391</v>
      </c>
      <c r="C1554" s="284"/>
      <c r="D1554" s="289">
        <f t="shared" si="26"/>
        <v>2532</v>
      </c>
      <c r="E1554" s="289">
        <f t="shared" si="26"/>
        <v>1359.714576</v>
      </c>
      <c r="F1554" s="291"/>
      <c r="G1554" s="287">
        <f t="shared" si="20"/>
        <v>40391</v>
      </c>
      <c r="H1554" s="288"/>
      <c r="I1554" s="289">
        <f t="shared" si="21"/>
        <v>146</v>
      </c>
      <c r="J1554" s="289">
        <f t="shared" si="22"/>
        <v>75.192764</v>
      </c>
      <c r="K1554" s="284"/>
      <c r="L1554" s="287">
        <f t="shared" si="23"/>
        <v>40391</v>
      </c>
      <c r="M1554" s="289">
        <f t="shared" si="24"/>
        <v>2678</v>
      </c>
      <c r="N1554" s="289">
        <f t="shared" si="25"/>
        <v>1434.90734</v>
      </c>
    </row>
    <row r="1555" spans="2:14" s="286" customFormat="1" ht="12.75">
      <c r="B1555" s="287">
        <f t="shared" si="19"/>
        <v>40422</v>
      </c>
      <c r="C1555" s="284"/>
      <c r="D1555" s="289">
        <f t="shared" si="26"/>
        <v>2530</v>
      </c>
      <c r="E1555" s="289">
        <f t="shared" si="26"/>
        <v>1361.659165</v>
      </c>
      <c r="F1555" s="291"/>
      <c r="G1555" s="287">
        <f t="shared" si="20"/>
        <v>40422</v>
      </c>
      <c r="H1555" s="288"/>
      <c r="I1555" s="289">
        <f t="shared" si="21"/>
        <v>146</v>
      </c>
      <c r="J1555" s="289">
        <f t="shared" si="22"/>
        <v>75.569537</v>
      </c>
      <c r="K1555" s="284"/>
      <c r="L1555" s="287">
        <f t="shared" si="23"/>
        <v>40422</v>
      </c>
      <c r="M1555" s="289">
        <f t="shared" si="24"/>
        <v>2676</v>
      </c>
      <c r="N1555" s="289">
        <f t="shared" si="25"/>
        <v>1437.228702</v>
      </c>
    </row>
    <row r="1556" spans="2:14" s="286" customFormat="1" ht="12.75">
      <c r="B1556" s="287">
        <f t="shared" si="19"/>
        <v>40452</v>
      </c>
      <c r="C1556" s="284"/>
      <c r="D1556" s="289">
        <f t="shared" si="26"/>
        <v>2529</v>
      </c>
      <c r="E1556" s="289">
        <f t="shared" si="26"/>
        <v>1363.724757</v>
      </c>
      <c r="F1556" s="291"/>
      <c r="G1556" s="287">
        <f t="shared" si="20"/>
        <v>40452</v>
      </c>
      <c r="H1556" s="288"/>
      <c r="I1556" s="289">
        <f t="shared" si="21"/>
        <v>146</v>
      </c>
      <c r="J1556" s="289">
        <f t="shared" si="22"/>
        <v>76.660572</v>
      </c>
      <c r="K1556" s="284"/>
      <c r="L1556" s="287">
        <f t="shared" si="23"/>
        <v>40452</v>
      </c>
      <c r="M1556" s="289">
        <f t="shared" si="24"/>
        <v>2675</v>
      </c>
      <c r="N1556" s="289">
        <f t="shared" si="25"/>
        <v>1440.385329</v>
      </c>
    </row>
    <row r="1557" spans="2:14" s="286" customFormat="1" ht="12.75">
      <c r="B1557" s="287">
        <f t="shared" si="19"/>
        <v>40483</v>
      </c>
      <c r="C1557" s="284"/>
      <c r="D1557" s="289">
        <f t="shared" si="26"/>
        <v>2525</v>
      </c>
      <c r="E1557" s="289">
        <f t="shared" si="26"/>
        <v>1326.876856</v>
      </c>
      <c r="F1557" s="291"/>
      <c r="G1557" s="287">
        <f t="shared" si="20"/>
        <v>40483</v>
      </c>
      <c r="H1557" s="288"/>
      <c r="I1557" s="289">
        <f t="shared" si="21"/>
        <v>146</v>
      </c>
      <c r="J1557" s="289">
        <f t="shared" si="22"/>
        <v>74.696341</v>
      </c>
      <c r="K1557" s="284"/>
      <c r="L1557" s="287">
        <f t="shared" si="23"/>
        <v>40483</v>
      </c>
      <c r="M1557" s="289">
        <f t="shared" si="24"/>
        <v>2671</v>
      </c>
      <c r="N1557" s="289">
        <f t="shared" si="25"/>
        <v>1401.5731970000002</v>
      </c>
    </row>
    <row r="1558" spans="2:14" s="286" customFormat="1" ht="12.75">
      <c r="B1558" s="287">
        <f t="shared" si="19"/>
        <v>40513</v>
      </c>
      <c r="C1558" s="284"/>
      <c r="D1558" s="289">
        <f t="shared" si="26"/>
        <v>2519</v>
      </c>
      <c r="E1558" s="289">
        <f t="shared" si="26"/>
        <v>1240.037584</v>
      </c>
      <c r="F1558" s="291"/>
      <c r="G1558" s="287">
        <f t="shared" si="20"/>
        <v>40513</v>
      </c>
      <c r="H1558" s="288"/>
      <c r="I1558" s="289">
        <f t="shared" si="21"/>
        <v>146</v>
      </c>
      <c r="J1558" s="289">
        <f t="shared" si="22"/>
        <v>75.199828</v>
      </c>
      <c r="K1558" s="284"/>
      <c r="L1558" s="287">
        <f t="shared" si="23"/>
        <v>40513</v>
      </c>
      <c r="M1558" s="289">
        <f t="shared" si="24"/>
        <v>2665</v>
      </c>
      <c r="N1558" s="289">
        <f t="shared" si="25"/>
        <v>1315.237412</v>
      </c>
    </row>
    <row r="1559" spans="2:14" s="286" customFormat="1" ht="12.75">
      <c r="B1559" s="287">
        <f t="shared" si="19"/>
        <v>40544</v>
      </c>
      <c r="C1559" s="284"/>
      <c r="D1559" s="289">
        <f t="shared" si="26"/>
        <v>2516</v>
      </c>
      <c r="E1559" s="289">
        <f t="shared" si="26"/>
        <v>1240.708867</v>
      </c>
      <c r="F1559" s="291"/>
      <c r="G1559" s="287">
        <f t="shared" si="20"/>
        <v>40544</v>
      </c>
      <c r="H1559" s="288"/>
      <c r="I1559" s="289">
        <f t="shared" si="21"/>
        <v>146</v>
      </c>
      <c r="J1559" s="289">
        <f t="shared" si="22"/>
        <v>75.719867</v>
      </c>
      <c r="K1559" s="284"/>
      <c r="L1559" s="287">
        <f t="shared" si="23"/>
        <v>40544</v>
      </c>
      <c r="M1559" s="289">
        <f t="shared" si="24"/>
        <v>2662</v>
      </c>
      <c r="N1559" s="289">
        <f t="shared" si="25"/>
        <v>1316.428734</v>
      </c>
    </row>
    <row r="1560" spans="2:14" s="286" customFormat="1" ht="12.75">
      <c r="B1560" s="287">
        <f t="shared" si="19"/>
        <v>40575</v>
      </c>
      <c r="C1560" s="284"/>
      <c r="D1560" s="289">
        <f t="shared" si="26"/>
        <v>2517</v>
      </c>
      <c r="E1560" s="289">
        <f t="shared" si="26"/>
        <v>1244.53838</v>
      </c>
      <c r="F1560" s="291"/>
      <c r="G1560" s="287">
        <f t="shared" si="20"/>
        <v>40575</v>
      </c>
      <c r="H1560" s="288"/>
      <c r="I1560" s="289">
        <f aca="true" t="shared" si="27" ref="I1560:I1591">+D792</f>
        <v>145</v>
      </c>
      <c r="J1560" s="289">
        <f aca="true" t="shared" si="28" ref="J1560:J1591">+E792</f>
        <v>76.239912</v>
      </c>
      <c r="K1560" s="284"/>
      <c r="L1560" s="287">
        <f t="shared" si="23"/>
        <v>40575</v>
      </c>
      <c r="M1560" s="289">
        <f t="shared" si="24"/>
        <v>2662</v>
      </c>
      <c r="N1560" s="289">
        <f t="shared" si="25"/>
        <v>1320.778292</v>
      </c>
    </row>
    <row r="1561" spans="2:14" s="286" customFormat="1" ht="12.75">
      <c r="B1561" s="287">
        <f t="shared" si="19"/>
        <v>40603</v>
      </c>
      <c r="C1561" s="284"/>
      <c r="D1561" s="289">
        <f t="shared" si="26"/>
        <v>2506</v>
      </c>
      <c r="E1561" s="289">
        <f t="shared" si="26"/>
        <v>1259.498452</v>
      </c>
      <c r="F1561" s="291"/>
      <c r="G1561" s="287">
        <f t="shared" si="20"/>
        <v>40603</v>
      </c>
      <c r="H1561" s="288"/>
      <c r="I1561" s="289">
        <f t="shared" si="27"/>
        <v>145</v>
      </c>
      <c r="J1561" s="289">
        <f t="shared" si="28"/>
        <v>77.515094</v>
      </c>
      <c r="K1561" s="284"/>
      <c r="L1561" s="287">
        <f t="shared" si="23"/>
        <v>40603</v>
      </c>
      <c r="M1561" s="289">
        <f t="shared" si="24"/>
        <v>2651</v>
      </c>
      <c r="N1561" s="289">
        <f t="shared" si="25"/>
        <v>1337.0135460000001</v>
      </c>
    </row>
    <row r="1562" spans="2:14" s="286" customFormat="1" ht="12.75">
      <c r="B1562" s="287">
        <f t="shared" si="19"/>
        <v>40634</v>
      </c>
      <c r="C1562" s="284"/>
      <c r="D1562" s="289">
        <f t="shared" si="26"/>
        <v>2503</v>
      </c>
      <c r="E1562" s="289">
        <f t="shared" si="26"/>
        <v>1269.488223</v>
      </c>
      <c r="F1562" s="291"/>
      <c r="G1562" s="287">
        <f t="shared" si="20"/>
        <v>40634</v>
      </c>
      <c r="H1562" s="288"/>
      <c r="I1562" s="289">
        <f t="shared" si="27"/>
        <v>145</v>
      </c>
      <c r="J1562" s="289">
        <f t="shared" si="28"/>
        <v>81.800384</v>
      </c>
      <c r="K1562" s="284"/>
      <c r="L1562" s="287">
        <f t="shared" si="23"/>
        <v>40634</v>
      </c>
      <c r="M1562" s="289">
        <f t="shared" si="24"/>
        <v>2648</v>
      </c>
      <c r="N1562" s="289">
        <f t="shared" si="25"/>
        <v>1351.288607</v>
      </c>
    </row>
    <row r="1563" spans="2:14" s="286" customFormat="1" ht="12.75">
      <c r="B1563" s="287">
        <f t="shared" si="19"/>
        <v>40664</v>
      </c>
      <c r="C1563" s="284"/>
      <c r="D1563" s="289">
        <f t="shared" si="26"/>
        <v>2500</v>
      </c>
      <c r="E1563" s="289">
        <f t="shared" si="26"/>
        <v>1280.361396</v>
      </c>
      <c r="F1563" s="291"/>
      <c r="G1563" s="287">
        <f t="shared" si="20"/>
        <v>40664</v>
      </c>
      <c r="H1563" s="288"/>
      <c r="I1563" s="289">
        <f t="shared" si="27"/>
        <v>146</v>
      </c>
      <c r="J1563" s="289">
        <f t="shared" si="28"/>
        <v>83.5835</v>
      </c>
      <c r="K1563" s="284"/>
      <c r="L1563" s="287">
        <f t="shared" si="23"/>
        <v>40664</v>
      </c>
      <c r="M1563" s="289">
        <f t="shared" si="24"/>
        <v>2646</v>
      </c>
      <c r="N1563" s="289">
        <f t="shared" si="25"/>
        <v>1363.944896</v>
      </c>
    </row>
    <row r="1564" spans="2:14" s="286" customFormat="1" ht="12.75">
      <c r="B1564" s="287">
        <f t="shared" si="19"/>
        <v>40695</v>
      </c>
      <c r="C1564" s="284"/>
      <c r="D1564" s="289">
        <f aca="true" t="shared" si="29" ref="D1564:E1583">+D119</f>
        <v>2492</v>
      </c>
      <c r="E1564" s="289">
        <f t="shared" si="29"/>
        <v>1290.085301</v>
      </c>
      <c r="F1564" s="291"/>
      <c r="G1564" s="287">
        <f t="shared" si="20"/>
        <v>40695</v>
      </c>
      <c r="H1564" s="288"/>
      <c r="I1564" s="289">
        <f t="shared" si="27"/>
        <v>146</v>
      </c>
      <c r="J1564" s="289">
        <f t="shared" si="28"/>
        <v>84.242038</v>
      </c>
      <c r="K1564" s="284"/>
      <c r="L1564" s="287">
        <f t="shared" si="23"/>
        <v>40695</v>
      </c>
      <c r="M1564" s="289">
        <f t="shared" si="24"/>
        <v>2638</v>
      </c>
      <c r="N1564" s="289">
        <f t="shared" si="25"/>
        <v>1374.3273390000002</v>
      </c>
    </row>
    <row r="1565" spans="2:14" s="286" customFormat="1" ht="12.75">
      <c r="B1565" s="287">
        <f t="shared" si="19"/>
        <v>40725</v>
      </c>
      <c r="C1565" s="284"/>
      <c r="D1565" s="289">
        <f t="shared" si="29"/>
        <v>2488</v>
      </c>
      <c r="E1565" s="289">
        <f t="shared" si="29"/>
        <v>1298.351562</v>
      </c>
      <c r="F1565" s="291"/>
      <c r="G1565" s="287">
        <f t="shared" si="20"/>
        <v>40725</v>
      </c>
      <c r="H1565" s="288"/>
      <c r="I1565" s="289">
        <f t="shared" si="27"/>
        <v>146</v>
      </c>
      <c r="J1565" s="289">
        <f t="shared" si="28"/>
        <v>85.180586</v>
      </c>
      <c r="K1565" s="284"/>
      <c r="L1565" s="287">
        <f t="shared" si="23"/>
        <v>40725</v>
      </c>
      <c r="M1565" s="289">
        <f t="shared" si="24"/>
        <v>2634</v>
      </c>
      <c r="N1565" s="289">
        <f t="shared" si="25"/>
        <v>1383.532148</v>
      </c>
    </row>
    <row r="1566" spans="2:14" s="286" customFormat="1" ht="12.75">
      <c r="B1566" s="287">
        <f t="shared" si="19"/>
        <v>40756</v>
      </c>
      <c r="C1566" s="284"/>
      <c r="D1566" s="289">
        <f t="shared" si="29"/>
        <v>2484</v>
      </c>
      <c r="E1566" s="289">
        <f t="shared" si="29"/>
        <v>1301.27304</v>
      </c>
      <c r="F1566" s="291"/>
      <c r="G1566" s="287">
        <f t="shared" si="20"/>
        <v>40756</v>
      </c>
      <c r="H1566" s="288"/>
      <c r="I1566" s="289">
        <f t="shared" si="27"/>
        <v>146</v>
      </c>
      <c r="J1566" s="289">
        <f t="shared" si="28"/>
        <v>85.655271</v>
      </c>
      <c r="K1566" s="284"/>
      <c r="L1566" s="287">
        <f t="shared" si="23"/>
        <v>40756</v>
      </c>
      <c r="M1566" s="289">
        <f t="shared" si="24"/>
        <v>2630</v>
      </c>
      <c r="N1566" s="289">
        <f t="shared" si="25"/>
        <v>1386.9283110000001</v>
      </c>
    </row>
    <row r="1567" spans="2:14" s="286" customFormat="1" ht="12.75">
      <c r="B1567" s="287">
        <f t="shared" si="19"/>
        <v>40787</v>
      </c>
      <c r="C1567" s="284"/>
      <c r="D1567" s="289">
        <f t="shared" si="29"/>
        <v>2482</v>
      </c>
      <c r="E1567" s="289">
        <f t="shared" si="29"/>
        <v>1274.754557</v>
      </c>
      <c r="F1567" s="291"/>
      <c r="G1567" s="287">
        <f t="shared" si="20"/>
        <v>40787</v>
      </c>
      <c r="H1567" s="288"/>
      <c r="I1567" s="289">
        <f t="shared" si="27"/>
        <v>146</v>
      </c>
      <c r="J1567" s="289">
        <f t="shared" si="28"/>
        <v>86.329647</v>
      </c>
      <c r="K1567" s="284"/>
      <c r="L1567" s="287">
        <f t="shared" si="23"/>
        <v>40787</v>
      </c>
      <c r="M1567" s="289">
        <f t="shared" si="24"/>
        <v>2628</v>
      </c>
      <c r="N1567" s="289">
        <f t="shared" si="25"/>
        <v>1361.084204</v>
      </c>
    </row>
    <row r="1568" spans="2:14" s="286" customFormat="1" ht="12.75">
      <c r="B1568" s="287">
        <f t="shared" si="19"/>
        <v>40817</v>
      </c>
      <c r="C1568" s="284"/>
      <c r="D1568" s="289">
        <f t="shared" si="29"/>
        <v>2479</v>
      </c>
      <c r="E1568" s="289">
        <f t="shared" si="29"/>
        <v>1257.311658</v>
      </c>
      <c r="F1568" s="291"/>
      <c r="G1568" s="287">
        <f t="shared" si="20"/>
        <v>40817</v>
      </c>
      <c r="H1568" s="288"/>
      <c r="I1568" s="289">
        <f t="shared" si="27"/>
        <v>146</v>
      </c>
      <c r="J1568" s="289">
        <f t="shared" si="28"/>
        <v>87.004231</v>
      </c>
      <c r="K1568" s="284"/>
      <c r="L1568" s="287">
        <f t="shared" si="23"/>
        <v>40817</v>
      </c>
      <c r="M1568" s="289">
        <f t="shared" si="24"/>
        <v>2625</v>
      </c>
      <c r="N1568" s="289">
        <f t="shared" si="25"/>
        <v>1344.315889</v>
      </c>
    </row>
    <row r="1569" spans="2:14" s="286" customFormat="1" ht="12.75">
      <c r="B1569" s="287">
        <f t="shared" si="19"/>
        <v>40848</v>
      </c>
      <c r="C1569" s="284"/>
      <c r="D1569" s="289">
        <f t="shared" si="29"/>
        <v>2477</v>
      </c>
      <c r="E1569" s="289">
        <f t="shared" si="29"/>
        <v>1264.660922</v>
      </c>
      <c r="F1569" s="291"/>
      <c r="G1569" s="287">
        <f t="shared" si="20"/>
        <v>40848</v>
      </c>
      <c r="H1569" s="288"/>
      <c r="I1569" s="289">
        <f t="shared" si="27"/>
        <v>146</v>
      </c>
      <c r="J1569" s="289">
        <f t="shared" si="28"/>
        <v>87.93367</v>
      </c>
      <c r="K1569" s="284"/>
      <c r="L1569" s="287">
        <f t="shared" si="23"/>
        <v>40848</v>
      </c>
      <c r="M1569" s="289">
        <f t="shared" si="24"/>
        <v>2623</v>
      </c>
      <c r="N1569" s="289">
        <f t="shared" si="25"/>
        <v>1352.594592</v>
      </c>
    </row>
    <row r="1570" spans="2:14" s="286" customFormat="1" ht="12.75">
      <c r="B1570" s="287">
        <f t="shared" si="19"/>
        <v>40878</v>
      </c>
      <c r="C1570" s="284"/>
      <c r="D1570" s="289">
        <f t="shared" si="29"/>
        <v>2474</v>
      </c>
      <c r="E1570" s="289">
        <f t="shared" si="29"/>
        <v>1282.544932</v>
      </c>
      <c r="F1570" s="291"/>
      <c r="G1570" s="287">
        <f t="shared" si="20"/>
        <v>40878</v>
      </c>
      <c r="H1570" s="288"/>
      <c r="I1570" s="289">
        <f t="shared" si="27"/>
        <v>146</v>
      </c>
      <c r="J1570" s="289">
        <f t="shared" si="28"/>
        <v>88.535509</v>
      </c>
      <c r="K1570" s="284"/>
      <c r="L1570" s="287">
        <f t="shared" si="23"/>
        <v>40878</v>
      </c>
      <c r="M1570" s="289">
        <f t="shared" si="24"/>
        <v>2620</v>
      </c>
      <c r="N1570" s="289">
        <f t="shared" si="25"/>
        <v>1371.080441</v>
      </c>
    </row>
    <row r="1571" spans="2:14" s="286" customFormat="1" ht="12.75">
      <c r="B1571" s="287">
        <f t="shared" si="19"/>
        <v>40909</v>
      </c>
      <c r="C1571" s="284"/>
      <c r="D1571" s="289">
        <f t="shared" si="29"/>
        <v>2474</v>
      </c>
      <c r="E1571" s="289">
        <f t="shared" si="29"/>
        <v>1288.555465</v>
      </c>
      <c r="F1571" s="291"/>
      <c r="G1571" s="287">
        <f t="shared" si="20"/>
        <v>40909</v>
      </c>
      <c r="H1571" s="288"/>
      <c r="I1571" s="289">
        <f t="shared" si="27"/>
        <v>146</v>
      </c>
      <c r="J1571" s="289">
        <f t="shared" si="28"/>
        <v>87.855693</v>
      </c>
      <c r="K1571" s="284"/>
      <c r="L1571" s="287">
        <f t="shared" si="23"/>
        <v>40909</v>
      </c>
      <c r="M1571" s="289">
        <f t="shared" si="24"/>
        <v>2620</v>
      </c>
      <c r="N1571" s="289">
        <f t="shared" si="25"/>
        <v>1376.411158</v>
      </c>
    </row>
    <row r="1572" spans="2:14" s="286" customFormat="1" ht="12.75">
      <c r="B1572" s="287">
        <f t="shared" si="19"/>
        <v>40940</v>
      </c>
      <c r="C1572" s="284"/>
      <c r="D1572" s="289">
        <f t="shared" si="29"/>
        <v>2474</v>
      </c>
      <c r="E1572" s="289">
        <f t="shared" si="29"/>
        <v>1289.699435</v>
      </c>
      <c r="F1572" s="291"/>
      <c r="G1572" s="287">
        <f t="shared" si="20"/>
        <v>40940</v>
      </c>
      <c r="H1572" s="288"/>
      <c r="I1572" s="289">
        <f t="shared" si="27"/>
        <v>145</v>
      </c>
      <c r="J1572" s="289">
        <f t="shared" si="28"/>
        <v>88.526255</v>
      </c>
      <c r="K1572" s="284"/>
      <c r="L1572" s="287">
        <f t="shared" si="23"/>
        <v>40940</v>
      </c>
      <c r="M1572" s="289">
        <f t="shared" si="24"/>
        <v>2619</v>
      </c>
      <c r="N1572" s="289">
        <f t="shared" si="25"/>
        <v>1378.22569</v>
      </c>
    </row>
    <row r="1573" spans="2:14" s="286" customFormat="1" ht="12.75">
      <c r="B1573" s="287">
        <f t="shared" si="19"/>
        <v>40969</v>
      </c>
      <c r="C1573" s="284"/>
      <c r="D1573" s="289">
        <f t="shared" si="29"/>
        <v>2474</v>
      </c>
      <c r="E1573" s="289">
        <f t="shared" si="29"/>
        <v>1300.464791</v>
      </c>
      <c r="F1573" s="291"/>
      <c r="G1573" s="287">
        <f t="shared" si="20"/>
        <v>40969</v>
      </c>
      <c r="H1573" s="288"/>
      <c r="I1573" s="289">
        <f t="shared" si="27"/>
        <v>145</v>
      </c>
      <c r="J1573" s="289">
        <f t="shared" si="28"/>
        <v>90.290901</v>
      </c>
      <c r="K1573" s="284"/>
      <c r="L1573" s="287">
        <f t="shared" si="23"/>
        <v>40969</v>
      </c>
      <c r="M1573" s="289">
        <f t="shared" si="24"/>
        <v>2619</v>
      </c>
      <c r="N1573" s="289">
        <f t="shared" si="25"/>
        <v>1390.7556920000002</v>
      </c>
    </row>
    <row r="1574" spans="2:14" s="286" customFormat="1" ht="12.75">
      <c r="B1574" s="287">
        <f t="shared" si="19"/>
        <v>41000</v>
      </c>
      <c r="C1574" s="284"/>
      <c r="D1574" s="289">
        <f t="shared" si="29"/>
        <v>2470</v>
      </c>
      <c r="E1574" s="289">
        <f t="shared" si="29"/>
        <v>1303.441307</v>
      </c>
      <c r="F1574" s="291"/>
      <c r="G1574" s="287">
        <f t="shared" si="20"/>
        <v>41000</v>
      </c>
      <c r="H1574" s="288"/>
      <c r="I1574" s="289">
        <f t="shared" si="27"/>
        <v>145</v>
      </c>
      <c r="J1574" s="289">
        <f t="shared" si="28"/>
        <v>95.741817</v>
      </c>
      <c r="K1574" s="284"/>
      <c r="L1574" s="287">
        <f t="shared" si="23"/>
        <v>41000</v>
      </c>
      <c r="M1574" s="289">
        <f t="shared" si="24"/>
        <v>2615</v>
      </c>
      <c r="N1574" s="289">
        <f t="shared" si="25"/>
        <v>1399.1831240000001</v>
      </c>
    </row>
    <row r="1575" spans="2:14" s="286" customFormat="1" ht="12.75">
      <c r="B1575" s="287">
        <f t="shared" si="19"/>
        <v>41030</v>
      </c>
      <c r="C1575" s="284"/>
      <c r="D1575" s="289">
        <f t="shared" si="29"/>
        <v>2467</v>
      </c>
      <c r="E1575" s="289">
        <f t="shared" si="29"/>
        <v>1308.413089</v>
      </c>
      <c r="F1575" s="291"/>
      <c r="G1575" s="287">
        <f t="shared" si="20"/>
        <v>41030</v>
      </c>
      <c r="H1575" s="288"/>
      <c r="I1575" s="289">
        <f t="shared" si="27"/>
        <v>145</v>
      </c>
      <c r="J1575" s="289">
        <f t="shared" si="28"/>
        <v>97.704248</v>
      </c>
      <c r="K1575" s="284"/>
      <c r="L1575" s="287">
        <f t="shared" si="23"/>
        <v>41030</v>
      </c>
      <c r="M1575" s="289">
        <f t="shared" si="24"/>
        <v>2612</v>
      </c>
      <c r="N1575" s="289">
        <f t="shared" si="25"/>
        <v>1406.117337</v>
      </c>
    </row>
    <row r="1576" spans="2:14" s="286" customFormat="1" ht="12.75">
      <c r="B1576" s="287">
        <f t="shared" si="19"/>
        <v>41061</v>
      </c>
      <c r="C1576" s="284"/>
      <c r="D1576" s="289">
        <f t="shared" si="29"/>
        <v>2464</v>
      </c>
      <c r="E1576" s="289">
        <f t="shared" si="29"/>
        <v>1288.039252</v>
      </c>
      <c r="F1576" s="291"/>
      <c r="G1576" s="287">
        <f t="shared" si="20"/>
        <v>41061</v>
      </c>
      <c r="H1576" s="288"/>
      <c r="I1576" s="289">
        <f t="shared" si="27"/>
        <v>145</v>
      </c>
      <c r="J1576" s="289">
        <f t="shared" si="28"/>
        <v>98.374081</v>
      </c>
      <c r="K1576" s="284"/>
      <c r="L1576" s="287">
        <f t="shared" si="23"/>
        <v>41061</v>
      </c>
      <c r="M1576" s="289">
        <f t="shared" si="24"/>
        <v>2609</v>
      </c>
      <c r="N1576" s="289">
        <f t="shared" si="25"/>
        <v>1386.413333</v>
      </c>
    </row>
    <row r="1577" spans="2:14" s="286" customFormat="1" ht="12.75">
      <c r="B1577" s="287">
        <f t="shared" si="19"/>
        <v>41092</v>
      </c>
      <c r="C1577" s="284"/>
      <c r="D1577" s="289">
        <f t="shared" si="29"/>
        <v>2460</v>
      </c>
      <c r="E1577" s="289">
        <f t="shared" si="29"/>
        <v>1273.722302</v>
      </c>
      <c r="F1577" s="291"/>
      <c r="G1577" s="287">
        <f t="shared" si="20"/>
        <v>41092</v>
      </c>
      <c r="H1577" s="288"/>
      <c r="I1577" s="289">
        <f t="shared" si="27"/>
        <v>145</v>
      </c>
      <c r="J1577" s="289">
        <f t="shared" si="28"/>
        <v>99.551625</v>
      </c>
      <c r="K1577" s="284"/>
      <c r="L1577" s="287">
        <f t="shared" si="23"/>
        <v>41092</v>
      </c>
      <c r="M1577" s="289">
        <f t="shared" si="24"/>
        <v>2605</v>
      </c>
      <c r="N1577" s="289">
        <f t="shared" si="25"/>
        <v>1373.273927</v>
      </c>
    </row>
    <row r="1578" spans="2:14" s="286" customFormat="1" ht="12.75">
      <c r="B1578" s="287">
        <f t="shared" si="19"/>
        <v>41124</v>
      </c>
      <c r="C1578" s="284"/>
      <c r="D1578" s="289">
        <f t="shared" si="29"/>
        <v>2458</v>
      </c>
      <c r="E1578" s="289">
        <f t="shared" si="29"/>
        <v>1273.538407</v>
      </c>
      <c r="F1578" s="291"/>
      <c r="G1578" s="287">
        <f t="shared" si="20"/>
        <v>41124</v>
      </c>
      <c r="H1578" s="288"/>
      <c r="I1578" s="289">
        <f t="shared" si="27"/>
        <v>145</v>
      </c>
      <c r="J1578" s="289">
        <f t="shared" si="28"/>
        <v>100.138118</v>
      </c>
      <c r="K1578" s="284"/>
      <c r="L1578" s="287">
        <f t="shared" si="23"/>
        <v>41124</v>
      </c>
      <c r="M1578" s="289">
        <f t="shared" si="24"/>
        <v>2603</v>
      </c>
      <c r="N1578" s="289">
        <f t="shared" si="25"/>
        <v>1373.676525</v>
      </c>
    </row>
    <row r="1579" spans="2:14" s="286" customFormat="1" ht="12.75">
      <c r="B1579" s="287">
        <f t="shared" si="19"/>
        <v>41156</v>
      </c>
      <c r="C1579" s="284"/>
      <c r="D1579" s="289">
        <f t="shared" si="29"/>
        <v>2456</v>
      </c>
      <c r="E1579" s="289">
        <f t="shared" si="29"/>
        <v>1277.901494</v>
      </c>
      <c r="F1579" s="291"/>
      <c r="G1579" s="287">
        <f t="shared" si="20"/>
        <v>41156</v>
      </c>
      <c r="H1579" s="288"/>
      <c r="I1579" s="289">
        <f t="shared" si="27"/>
        <v>145</v>
      </c>
      <c r="J1579" s="289">
        <f t="shared" si="28"/>
        <v>100.625432</v>
      </c>
      <c r="K1579" s="284"/>
      <c r="L1579" s="287">
        <f t="shared" si="23"/>
        <v>41156</v>
      </c>
      <c r="M1579" s="289">
        <f t="shared" si="24"/>
        <v>2601</v>
      </c>
      <c r="N1579" s="289">
        <f t="shared" si="25"/>
        <v>1378.526926</v>
      </c>
    </row>
    <row r="1580" spans="2:14" s="286" customFormat="1" ht="12.75">
      <c r="B1580" s="287">
        <f t="shared" si="19"/>
        <v>41188</v>
      </c>
      <c r="C1580" s="284"/>
      <c r="D1580" s="289">
        <f t="shared" si="29"/>
        <v>2455</v>
      </c>
      <c r="E1580" s="289">
        <f t="shared" si="29"/>
        <v>1298.698437</v>
      </c>
      <c r="F1580" s="291"/>
      <c r="G1580" s="287">
        <f t="shared" si="20"/>
        <v>41188</v>
      </c>
      <c r="H1580" s="288"/>
      <c r="I1580" s="289">
        <f t="shared" si="27"/>
        <v>146</v>
      </c>
      <c r="J1580" s="289">
        <f t="shared" si="28"/>
        <v>101.342524</v>
      </c>
      <c r="K1580" s="284"/>
      <c r="L1580" s="287">
        <f t="shared" si="23"/>
        <v>41188</v>
      </c>
      <c r="M1580" s="289">
        <f t="shared" si="24"/>
        <v>2601</v>
      </c>
      <c r="N1580" s="289">
        <f t="shared" si="25"/>
        <v>1400.040961</v>
      </c>
    </row>
    <row r="1581" spans="2:14" s="286" customFormat="1" ht="12.75">
      <c r="B1581" s="287">
        <f t="shared" si="19"/>
        <v>41220</v>
      </c>
      <c r="C1581" s="284"/>
      <c r="D1581" s="289">
        <f t="shared" si="29"/>
        <v>3063</v>
      </c>
      <c r="E1581" s="289">
        <f t="shared" si="29"/>
        <v>1327.265661</v>
      </c>
      <c r="F1581" s="291"/>
      <c r="G1581" s="287">
        <f t="shared" si="20"/>
        <v>41220</v>
      </c>
      <c r="H1581" s="288"/>
      <c r="I1581" s="289">
        <f t="shared" si="27"/>
        <v>172</v>
      </c>
      <c r="J1581" s="289">
        <f t="shared" si="28"/>
        <v>102.169376</v>
      </c>
      <c r="K1581" s="284"/>
      <c r="L1581" s="287">
        <f t="shared" si="23"/>
        <v>41220</v>
      </c>
      <c r="M1581" s="289">
        <f t="shared" si="24"/>
        <v>3235</v>
      </c>
      <c r="N1581" s="289">
        <f t="shared" si="25"/>
        <v>1429.435037</v>
      </c>
    </row>
    <row r="1582" spans="2:14" s="286" customFormat="1" ht="12.75">
      <c r="B1582" s="287">
        <f t="shared" si="19"/>
        <v>41252</v>
      </c>
      <c r="C1582" s="284"/>
      <c r="D1582" s="289">
        <f t="shared" si="29"/>
        <v>3060</v>
      </c>
      <c r="E1582" s="289">
        <f t="shared" si="29"/>
        <v>1331.421744</v>
      </c>
      <c r="F1582" s="291"/>
      <c r="G1582" s="287">
        <f t="shared" si="20"/>
        <v>41252</v>
      </c>
      <c r="H1582" s="288"/>
      <c r="I1582" s="289">
        <f t="shared" si="27"/>
        <v>172</v>
      </c>
      <c r="J1582" s="289">
        <f t="shared" si="28"/>
        <v>103.223251</v>
      </c>
      <c r="K1582" s="284"/>
      <c r="L1582" s="287">
        <f t="shared" si="23"/>
        <v>41252</v>
      </c>
      <c r="M1582" s="289">
        <f t="shared" si="24"/>
        <v>3232</v>
      </c>
      <c r="N1582" s="289">
        <f t="shared" si="25"/>
        <v>1434.644995</v>
      </c>
    </row>
    <row r="1583" spans="2:14" s="286" customFormat="1" ht="12.75">
      <c r="B1583" s="287">
        <f t="shared" si="19"/>
        <v>41275</v>
      </c>
      <c r="C1583" s="284"/>
      <c r="D1583" s="289">
        <f t="shared" si="29"/>
        <v>3060</v>
      </c>
      <c r="E1583" s="289">
        <f t="shared" si="29"/>
        <v>1326.55342</v>
      </c>
      <c r="F1583" s="291"/>
      <c r="G1583" s="287">
        <f t="shared" si="20"/>
        <v>41275</v>
      </c>
      <c r="H1583" s="288"/>
      <c r="I1583" s="289">
        <f t="shared" si="27"/>
        <v>172</v>
      </c>
      <c r="J1583" s="289">
        <f t="shared" si="28"/>
        <v>103.713285</v>
      </c>
      <c r="K1583" s="284"/>
      <c r="L1583" s="287">
        <f t="shared" si="23"/>
        <v>41275</v>
      </c>
      <c r="M1583" s="289">
        <f t="shared" si="24"/>
        <v>3232</v>
      </c>
      <c r="N1583" s="289">
        <f t="shared" si="25"/>
        <v>1430.266705</v>
      </c>
    </row>
    <row r="1584" spans="2:14" s="286" customFormat="1" ht="12.75">
      <c r="B1584" s="287">
        <f t="shared" si="19"/>
        <v>41306</v>
      </c>
      <c r="C1584" s="284"/>
      <c r="D1584" s="289">
        <f aca="true" t="shared" si="30" ref="D1584:E1603">+D139</f>
        <v>3059</v>
      </c>
      <c r="E1584" s="289">
        <f t="shared" si="30"/>
        <v>1324.607649</v>
      </c>
      <c r="F1584" s="291"/>
      <c r="G1584" s="287">
        <f t="shared" si="20"/>
        <v>41306</v>
      </c>
      <c r="H1584" s="288"/>
      <c r="I1584" s="289">
        <f t="shared" si="27"/>
        <v>172</v>
      </c>
      <c r="J1584" s="289">
        <f t="shared" si="28"/>
        <v>104.243325</v>
      </c>
      <c r="K1584" s="284"/>
      <c r="L1584" s="287">
        <f t="shared" si="23"/>
        <v>41306</v>
      </c>
      <c r="M1584" s="289">
        <f t="shared" si="24"/>
        <v>3231</v>
      </c>
      <c r="N1584" s="289">
        <f t="shared" si="25"/>
        <v>1428.850974</v>
      </c>
    </row>
    <row r="1585" spans="2:14" s="286" customFormat="1" ht="12.75">
      <c r="B1585" s="287">
        <f t="shared" si="19"/>
        <v>41334</v>
      </c>
      <c r="C1585" s="284"/>
      <c r="D1585" s="289">
        <f t="shared" si="30"/>
        <v>3058</v>
      </c>
      <c r="E1585" s="289">
        <f t="shared" si="30"/>
        <v>1326.586803</v>
      </c>
      <c r="F1585" s="291"/>
      <c r="G1585" s="287">
        <f t="shared" si="20"/>
        <v>41334</v>
      </c>
      <c r="H1585" s="288"/>
      <c r="I1585" s="289">
        <f t="shared" si="27"/>
        <v>172</v>
      </c>
      <c r="J1585" s="289">
        <f t="shared" si="28"/>
        <v>105.35987</v>
      </c>
      <c r="K1585" s="284"/>
      <c r="L1585" s="287">
        <f t="shared" si="23"/>
        <v>41334</v>
      </c>
      <c r="M1585" s="289">
        <f t="shared" si="24"/>
        <v>3230</v>
      </c>
      <c r="N1585" s="289">
        <f t="shared" si="25"/>
        <v>1431.946673</v>
      </c>
    </row>
    <row r="1586" spans="2:14" s="286" customFormat="1" ht="12.75">
      <c r="B1586" s="287">
        <f t="shared" si="19"/>
        <v>41365</v>
      </c>
      <c r="C1586" s="284"/>
      <c r="D1586" s="289">
        <f t="shared" si="30"/>
        <v>3058</v>
      </c>
      <c r="E1586" s="289">
        <f t="shared" si="30"/>
        <v>1339.6838</v>
      </c>
      <c r="F1586" s="291"/>
      <c r="G1586" s="287">
        <f t="shared" si="20"/>
        <v>41365</v>
      </c>
      <c r="H1586" s="288"/>
      <c r="I1586" s="289">
        <f t="shared" si="27"/>
        <v>172</v>
      </c>
      <c r="J1586" s="289">
        <f t="shared" si="28"/>
        <v>105.2808</v>
      </c>
      <c r="K1586" s="284"/>
      <c r="L1586" s="287">
        <f t="shared" si="23"/>
        <v>41365</v>
      </c>
      <c r="M1586" s="289">
        <f t="shared" si="24"/>
        <v>3230</v>
      </c>
      <c r="N1586" s="289">
        <f t="shared" si="25"/>
        <v>1444.9646</v>
      </c>
    </row>
    <row r="1587" spans="2:14" s="286" customFormat="1" ht="12.75">
      <c r="B1587" s="287">
        <f t="shared" si="19"/>
        <v>41395</v>
      </c>
      <c r="C1587" s="284"/>
      <c r="D1587" s="289">
        <f t="shared" si="30"/>
        <v>3056</v>
      </c>
      <c r="E1587" s="289">
        <f t="shared" si="30"/>
        <v>1322.0441</v>
      </c>
      <c r="F1587" s="291"/>
      <c r="G1587" s="287">
        <f t="shared" si="20"/>
        <v>41395</v>
      </c>
      <c r="H1587" s="288"/>
      <c r="I1587" s="289">
        <f t="shared" si="27"/>
        <v>172</v>
      </c>
      <c r="J1587" s="289">
        <f t="shared" si="28"/>
        <v>106.9519</v>
      </c>
      <c r="K1587" s="284"/>
      <c r="L1587" s="287">
        <f t="shared" si="23"/>
        <v>41395</v>
      </c>
      <c r="M1587" s="289">
        <f t="shared" si="24"/>
        <v>3228</v>
      </c>
      <c r="N1587" s="289">
        <f t="shared" si="25"/>
        <v>1428.996</v>
      </c>
    </row>
    <row r="1588" spans="2:14" s="286" customFormat="1" ht="12.75">
      <c r="B1588" s="287">
        <f t="shared" si="19"/>
        <v>41426</v>
      </c>
      <c r="C1588" s="284"/>
      <c r="D1588" s="289">
        <f t="shared" si="30"/>
        <v>3055</v>
      </c>
      <c r="E1588" s="289">
        <f t="shared" si="30"/>
        <v>1327.6829</v>
      </c>
      <c r="F1588" s="291"/>
      <c r="G1588" s="287">
        <f t="shared" si="20"/>
        <v>41426</v>
      </c>
      <c r="H1588" s="288"/>
      <c r="I1588" s="289">
        <f t="shared" si="27"/>
        <v>172</v>
      </c>
      <c r="J1588" s="289">
        <f t="shared" si="28"/>
        <v>107.6652</v>
      </c>
      <c r="K1588" s="284"/>
      <c r="L1588" s="287">
        <f t="shared" si="23"/>
        <v>41426</v>
      </c>
      <c r="M1588" s="289">
        <f t="shared" si="24"/>
        <v>3227</v>
      </c>
      <c r="N1588" s="289">
        <f t="shared" si="25"/>
        <v>1435.3481</v>
      </c>
    </row>
    <row r="1589" spans="2:14" s="286" customFormat="1" ht="12.75">
      <c r="B1589" s="287">
        <f t="shared" si="19"/>
        <v>41456</v>
      </c>
      <c r="C1589" s="284"/>
      <c r="D1589" s="289">
        <f t="shared" si="30"/>
        <v>3052</v>
      </c>
      <c r="E1589" s="289">
        <f t="shared" si="30"/>
        <v>1320.1547</v>
      </c>
      <c r="F1589" s="291"/>
      <c r="G1589" s="287">
        <f t="shared" si="20"/>
        <v>41456</v>
      </c>
      <c r="H1589" s="288"/>
      <c r="I1589" s="289">
        <f t="shared" si="27"/>
        <v>172</v>
      </c>
      <c r="J1589" s="289">
        <f t="shared" si="28"/>
        <v>108.6184</v>
      </c>
      <c r="K1589" s="284"/>
      <c r="L1589" s="287">
        <f t="shared" si="23"/>
        <v>41456</v>
      </c>
      <c r="M1589" s="289">
        <f t="shared" si="24"/>
        <v>3224</v>
      </c>
      <c r="N1589" s="289">
        <f t="shared" si="25"/>
        <v>1428.7731</v>
      </c>
    </row>
    <row r="1590" spans="2:14" s="286" customFormat="1" ht="12.75">
      <c r="B1590" s="287">
        <f t="shared" si="19"/>
        <v>41487</v>
      </c>
      <c r="C1590" s="284"/>
      <c r="D1590" s="289">
        <f t="shared" si="30"/>
        <v>3050</v>
      </c>
      <c r="E1590" s="289">
        <f t="shared" si="30"/>
        <v>1331.8484</v>
      </c>
      <c r="F1590" s="291"/>
      <c r="G1590" s="287">
        <f t="shared" si="20"/>
        <v>41487</v>
      </c>
      <c r="H1590" s="288"/>
      <c r="I1590" s="289">
        <f t="shared" si="27"/>
        <v>172</v>
      </c>
      <c r="J1590" s="289">
        <f t="shared" si="28"/>
        <v>109.1408</v>
      </c>
      <c r="K1590" s="284"/>
      <c r="L1590" s="287">
        <f t="shared" si="23"/>
        <v>41487</v>
      </c>
      <c r="M1590" s="289">
        <f t="shared" si="24"/>
        <v>3222</v>
      </c>
      <c r="N1590" s="289">
        <f t="shared" si="25"/>
        <v>1440.9892</v>
      </c>
    </row>
    <row r="1591" spans="2:14" s="286" customFormat="1" ht="12.75">
      <c r="B1591" s="287">
        <f t="shared" si="19"/>
        <v>41518</v>
      </c>
      <c r="C1591" s="284"/>
      <c r="D1591" s="289">
        <f t="shared" si="30"/>
        <v>3049</v>
      </c>
      <c r="E1591" s="289">
        <f t="shared" si="30"/>
        <v>1338.2015</v>
      </c>
      <c r="F1591" s="291"/>
      <c r="G1591" s="287">
        <f t="shared" si="20"/>
        <v>41518</v>
      </c>
      <c r="H1591" s="288"/>
      <c r="I1591" s="289">
        <f t="shared" si="27"/>
        <v>172</v>
      </c>
      <c r="J1591" s="289">
        <f t="shared" si="28"/>
        <v>109.9383</v>
      </c>
      <c r="K1591" s="284"/>
      <c r="L1591" s="287">
        <f t="shared" si="23"/>
        <v>41518</v>
      </c>
      <c r="M1591" s="289">
        <f t="shared" si="24"/>
        <v>3221</v>
      </c>
      <c r="N1591" s="289">
        <f t="shared" si="25"/>
        <v>1448.1398</v>
      </c>
    </row>
    <row r="1592" spans="2:14" s="286" customFormat="1" ht="12.75">
      <c r="B1592" s="287">
        <f aca="true" t="shared" si="31" ref="B1592:B1655">+B147</f>
        <v>41548</v>
      </c>
      <c r="C1592" s="284"/>
      <c r="D1592" s="289">
        <f t="shared" si="30"/>
        <v>3046</v>
      </c>
      <c r="E1592" s="289">
        <f t="shared" si="30"/>
        <v>1335.785</v>
      </c>
      <c r="F1592" s="291"/>
      <c r="G1592" s="287">
        <f aca="true" t="shared" si="32" ref="G1592:G1602">+B1592</f>
        <v>41548</v>
      </c>
      <c r="H1592" s="288"/>
      <c r="I1592" s="289">
        <f aca="true" t="shared" si="33" ref="I1592:I1623">+D824</f>
        <v>172</v>
      </c>
      <c r="J1592" s="289">
        <f aca="true" t="shared" si="34" ref="J1592:J1623">+E824</f>
        <v>108.3184</v>
      </c>
      <c r="K1592" s="284"/>
      <c r="L1592" s="287">
        <f aca="true" t="shared" si="35" ref="L1592:L1602">+G1592</f>
        <v>41548</v>
      </c>
      <c r="M1592" s="289">
        <f aca="true" t="shared" si="36" ref="M1592:M1602">+D1592+I1592</f>
        <v>3218</v>
      </c>
      <c r="N1592" s="289">
        <f aca="true" t="shared" si="37" ref="N1592:N1602">+E1592+J1592</f>
        <v>1444.1034</v>
      </c>
    </row>
    <row r="1593" spans="2:14" s="286" customFormat="1" ht="12.75">
      <c r="B1593" s="287">
        <f t="shared" si="31"/>
        <v>41579</v>
      </c>
      <c r="C1593" s="284"/>
      <c r="D1593" s="289">
        <f t="shared" si="30"/>
        <v>3044</v>
      </c>
      <c r="E1593" s="289">
        <f t="shared" si="30"/>
        <v>1346.2584</v>
      </c>
      <c r="F1593" s="291"/>
      <c r="G1593" s="287">
        <f t="shared" si="32"/>
        <v>41579</v>
      </c>
      <c r="H1593" s="288"/>
      <c r="I1593" s="289">
        <f t="shared" si="33"/>
        <v>172</v>
      </c>
      <c r="J1593" s="289">
        <f t="shared" si="34"/>
        <v>107.8105</v>
      </c>
      <c r="K1593" s="284"/>
      <c r="L1593" s="287">
        <f t="shared" si="35"/>
        <v>41579</v>
      </c>
      <c r="M1593" s="289">
        <f t="shared" si="36"/>
        <v>3216</v>
      </c>
      <c r="N1593" s="289">
        <f t="shared" si="37"/>
        <v>1454.0689</v>
      </c>
    </row>
    <row r="1594" spans="2:14" s="286" customFormat="1" ht="12.75">
      <c r="B1594" s="287">
        <f t="shared" si="31"/>
        <v>41609</v>
      </c>
      <c r="C1594" s="284"/>
      <c r="D1594" s="289">
        <f t="shared" si="30"/>
        <v>3042</v>
      </c>
      <c r="E1594" s="289">
        <f t="shared" si="30"/>
        <v>1313.8885</v>
      </c>
      <c r="F1594" s="291"/>
      <c r="G1594" s="287">
        <f t="shared" si="32"/>
        <v>41609</v>
      </c>
      <c r="H1594" s="288"/>
      <c r="I1594" s="289">
        <f t="shared" si="33"/>
        <v>171</v>
      </c>
      <c r="J1594" s="289">
        <f t="shared" si="34"/>
        <v>108.3027</v>
      </c>
      <c r="K1594" s="284"/>
      <c r="L1594" s="287">
        <f t="shared" si="35"/>
        <v>41609</v>
      </c>
      <c r="M1594" s="289">
        <f t="shared" si="36"/>
        <v>3213</v>
      </c>
      <c r="N1594" s="289">
        <f t="shared" si="37"/>
        <v>1422.1912</v>
      </c>
    </row>
    <row r="1595" spans="2:14" s="286" customFormat="1" ht="12.75">
      <c r="B1595" s="287">
        <f t="shared" si="31"/>
        <v>41640</v>
      </c>
      <c r="C1595" s="284"/>
      <c r="D1595" s="289">
        <f t="shared" si="30"/>
        <v>3041</v>
      </c>
      <c r="E1595" s="289">
        <f t="shared" si="30"/>
        <v>1296.8594</v>
      </c>
      <c r="F1595" s="291"/>
      <c r="G1595" s="287">
        <f t="shared" si="32"/>
        <v>41640</v>
      </c>
      <c r="H1595" s="288"/>
      <c r="I1595" s="289">
        <f t="shared" si="33"/>
        <v>171</v>
      </c>
      <c r="J1595" s="289">
        <f t="shared" si="34"/>
        <v>108.7827</v>
      </c>
      <c r="K1595" s="284"/>
      <c r="L1595" s="287">
        <f t="shared" si="35"/>
        <v>41640</v>
      </c>
      <c r="M1595" s="289">
        <f t="shared" si="36"/>
        <v>3212</v>
      </c>
      <c r="N1595" s="289">
        <f t="shared" si="37"/>
        <v>1405.6421</v>
      </c>
    </row>
    <row r="1596" spans="2:14" s="286" customFormat="1" ht="12.75">
      <c r="B1596" s="287">
        <f t="shared" si="31"/>
        <v>41671</v>
      </c>
      <c r="C1596" s="284"/>
      <c r="D1596" s="289">
        <f t="shared" si="30"/>
        <v>3040</v>
      </c>
      <c r="E1596" s="289">
        <f t="shared" si="30"/>
        <v>1298.3826</v>
      </c>
      <c r="F1596" s="291"/>
      <c r="G1596" s="287">
        <f t="shared" si="32"/>
        <v>41671</v>
      </c>
      <c r="H1596" s="288"/>
      <c r="I1596" s="289">
        <f t="shared" si="33"/>
        <v>171</v>
      </c>
      <c r="J1596" s="289">
        <f t="shared" si="34"/>
        <v>109.3628</v>
      </c>
      <c r="K1596" s="284"/>
      <c r="L1596" s="287">
        <f t="shared" si="35"/>
        <v>41671</v>
      </c>
      <c r="M1596" s="289">
        <f t="shared" si="36"/>
        <v>3211</v>
      </c>
      <c r="N1596" s="289">
        <f t="shared" si="37"/>
        <v>1407.7453999999998</v>
      </c>
    </row>
    <row r="1597" spans="2:14" s="286" customFormat="1" ht="12.75">
      <c r="B1597" s="287">
        <f t="shared" si="31"/>
        <v>41699</v>
      </c>
      <c r="C1597" s="284"/>
      <c r="D1597" s="289">
        <f t="shared" si="30"/>
        <v>3035</v>
      </c>
      <c r="E1597" s="289">
        <f t="shared" si="30"/>
        <v>1301.779</v>
      </c>
      <c r="F1597" s="291"/>
      <c r="G1597" s="287">
        <f t="shared" si="32"/>
        <v>41699</v>
      </c>
      <c r="H1597" s="288"/>
      <c r="I1597" s="289">
        <f t="shared" si="33"/>
        <v>171</v>
      </c>
      <c r="J1597" s="289">
        <f t="shared" si="34"/>
        <v>110.5778</v>
      </c>
      <c r="K1597" s="284"/>
      <c r="L1597" s="287">
        <f t="shared" si="35"/>
        <v>41699</v>
      </c>
      <c r="M1597" s="289">
        <f t="shared" si="36"/>
        <v>3206</v>
      </c>
      <c r="N1597" s="289">
        <f t="shared" si="37"/>
        <v>1412.3568</v>
      </c>
    </row>
    <row r="1598" spans="2:14" s="286" customFormat="1" ht="12.75">
      <c r="B1598" s="287">
        <f t="shared" si="31"/>
        <v>41730</v>
      </c>
      <c r="C1598" s="284"/>
      <c r="D1598" s="289">
        <f t="shared" si="30"/>
        <v>3034</v>
      </c>
      <c r="E1598" s="289">
        <f t="shared" si="30"/>
        <v>1310.6637</v>
      </c>
      <c r="F1598" s="291"/>
      <c r="G1598" s="287">
        <f t="shared" si="32"/>
        <v>41730</v>
      </c>
      <c r="H1598" s="288"/>
      <c r="I1598" s="289">
        <f t="shared" si="33"/>
        <v>171</v>
      </c>
      <c r="J1598" s="289">
        <f t="shared" si="34"/>
        <v>115.7933</v>
      </c>
      <c r="K1598" s="284"/>
      <c r="L1598" s="287">
        <f t="shared" si="35"/>
        <v>41730</v>
      </c>
      <c r="M1598" s="289">
        <f t="shared" si="36"/>
        <v>3205</v>
      </c>
      <c r="N1598" s="289">
        <f t="shared" si="37"/>
        <v>1426.457</v>
      </c>
    </row>
    <row r="1599" spans="2:14" s="286" customFormat="1" ht="12.75">
      <c r="B1599" s="287">
        <f t="shared" si="31"/>
        <v>41760</v>
      </c>
      <c r="C1599" s="284"/>
      <c r="D1599" s="289">
        <f t="shared" si="30"/>
        <v>3032</v>
      </c>
      <c r="E1599" s="289">
        <f t="shared" si="30"/>
        <v>1297.1129</v>
      </c>
      <c r="F1599" s="291"/>
      <c r="G1599" s="287">
        <f t="shared" si="32"/>
        <v>41760</v>
      </c>
      <c r="H1599" s="288"/>
      <c r="I1599" s="289">
        <f t="shared" si="33"/>
        <v>171</v>
      </c>
      <c r="J1599" s="289">
        <f t="shared" si="34"/>
        <v>118.7041</v>
      </c>
      <c r="K1599" s="284"/>
      <c r="L1599" s="287">
        <f t="shared" si="35"/>
        <v>41760</v>
      </c>
      <c r="M1599" s="289">
        <f t="shared" si="36"/>
        <v>3203</v>
      </c>
      <c r="N1599" s="289">
        <f t="shared" si="37"/>
        <v>1415.817</v>
      </c>
    </row>
    <row r="1600" spans="2:14" s="286" customFormat="1" ht="12.75">
      <c r="B1600" s="287">
        <f t="shared" si="31"/>
        <v>41791</v>
      </c>
      <c r="C1600" s="284"/>
      <c r="D1600" s="289">
        <f t="shared" si="30"/>
        <v>3031</v>
      </c>
      <c r="E1600" s="289">
        <f t="shared" si="30"/>
        <v>1301.9654</v>
      </c>
      <c r="F1600" s="291"/>
      <c r="G1600" s="287">
        <f t="shared" si="32"/>
        <v>41791</v>
      </c>
      <c r="H1600" s="288"/>
      <c r="I1600" s="289">
        <f t="shared" si="33"/>
        <v>171</v>
      </c>
      <c r="J1600" s="289">
        <f t="shared" si="34"/>
        <v>119.6856</v>
      </c>
      <c r="K1600" s="284"/>
      <c r="L1600" s="287">
        <f t="shared" si="35"/>
        <v>41791</v>
      </c>
      <c r="M1600" s="289">
        <f t="shared" si="36"/>
        <v>3202</v>
      </c>
      <c r="N1600" s="289">
        <f t="shared" si="37"/>
        <v>1421.651</v>
      </c>
    </row>
    <row r="1601" spans="2:14" s="286" customFormat="1" ht="12.75">
      <c r="B1601" s="287">
        <f t="shared" si="31"/>
        <v>41821</v>
      </c>
      <c r="C1601" s="284"/>
      <c r="D1601" s="289">
        <f t="shared" si="30"/>
        <v>3031</v>
      </c>
      <c r="E1601" s="289">
        <f t="shared" si="30"/>
        <v>1303.5895</v>
      </c>
      <c r="F1601" s="291"/>
      <c r="G1601" s="287">
        <f t="shared" si="32"/>
        <v>41821</v>
      </c>
      <c r="H1601" s="288"/>
      <c r="I1601" s="289">
        <f t="shared" si="33"/>
        <v>171</v>
      </c>
      <c r="J1601" s="289">
        <f t="shared" si="34"/>
        <v>121.2187</v>
      </c>
      <c r="K1601" s="284"/>
      <c r="L1601" s="287">
        <f t="shared" si="35"/>
        <v>41821</v>
      </c>
      <c r="M1601" s="289">
        <f t="shared" si="36"/>
        <v>3202</v>
      </c>
      <c r="N1601" s="289">
        <f t="shared" si="37"/>
        <v>1424.8082</v>
      </c>
    </row>
    <row r="1602" spans="2:14" s="286" customFormat="1" ht="12.75">
      <c r="B1602" s="287">
        <f t="shared" si="31"/>
        <v>41852</v>
      </c>
      <c r="C1602" s="284"/>
      <c r="D1602" s="289">
        <f t="shared" si="30"/>
        <v>3030</v>
      </c>
      <c r="E1602" s="289">
        <f t="shared" si="30"/>
        <v>1310.8092</v>
      </c>
      <c r="F1602" s="291"/>
      <c r="G1602" s="287">
        <f t="shared" si="32"/>
        <v>41852</v>
      </c>
      <c r="H1602" s="288"/>
      <c r="I1602" s="289">
        <f t="shared" si="33"/>
        <v>171</v>
      </c>
      <c r="J1602" s="289">
        <f t="shared" si="34"/>
        <v>121.6993</v>
      </c>
      <c r="K1602" s="284"/>
      <c r="L1602" s="287">
        <f t="shared" si="35"/>
        <v>41852</v>
      </c>
      <c r="M1602" s="289">
        <f t="shared" si="36"/>
        <v>3201</v>
      </c>
      <c r="N1602" s="289">
        <f t="shared" si="37"/>
        <v>1432.5085</v>
      </c>
    </row>
    <row r="1603" spans="2:14" s="286" customFormat="1" ht="12.75">
      <c r="B1603" s="287">
        <f t="shared" si="31"/>
        <v>41883</v>
      </c>
      <c r="C1603" s="284"/>
      <c r="D1603" s="289">
        <f t="shared" si="30"/>
        <v>3029</v>
      </c>
      <c r="E1603" s="289">
        <f t="shared" si="30"/>
        <v>1323.5251</v>
      </c>
      <c r="F1603" s="291"/>
      <c r="G1603" s="287">
        <f>+B1603</f>
        <v>41883</v>
      </c>
      <c r="H1603" s="288"/>
      <c r="I1603" s="289">
        <f t="shared" si="33"/>
        <v>171</v>
      </c>
      <c r="J1603" s="289">
        <f t="shared" si="34"/>
        <v>122.3227</v>
      </c>
      <c r="K1603" s="284"/>
      <c r="L1603" s="287">
        <f>+G1603</f>
        <v>41883</v>
      </c>
      <c r="M1603" s="289">
        <f aca="true" t="shared" si="38" ref="M1603:N1605">+D1603+I1603</f>
        <v>3200</v>
      </c>
      <c r="N1603" s="289">
        <f t="shared" si="38"/>
        <v>1445.8478</v>
      </c>
    </row>
    <row r="1604" spans="2:14" s="286" customFormat="1" ht="12.75">
      <c r="B1604" s="287">
        <f t="shared" si="31"/>
        <v>41913</v>
      </c>
      <c r="C1604" s="284"/>
      <c r="D1604" s="289">
        <f aca="true" t="shared" si="39" ref="D1604:E1623">+D159</f>
        <v>3025</v>
      </c>
      <c r="E1604" s="289">
        <f t="shared" si="39"/>
        <v>1331.1707</v>
      </c>
      <c r="F1604" s="291"/>
      <c r="G1604" s="287">
        <f>+B1604</f>
        <v>41913</v>
      </c>
      <c r="H1604" s="288"/>
      <c r="I1604" s="289">
        <f t="shared" si="33"/>
        <v>171</v>
      </c>
      <c r="J1604" s="289">
        <f t="shared" si="34"/>
        <v>123.1902</v>
      </c>
      <c r="K1604" s="284"/>
      <c r="L1604" s="287">
        <f>+G1604</f>
        <v>41913</v>
      </c>
      <c r="M1604" s="289">
        <f t="shared" si="38"/>
        <v>3196</v>
      </c>
      <c r="N1604" s="289">
        <f t="shared" si="38"/>
        <v>1454.3609</v>
      </c>
    </row>
    <row r="1605" spans="2:14" s="286" customFormat="1" ht="12.75">
      <c r="B1605" s="287">
        <f t="shared" si="31"/>
        <v>41944</v>
      </c>
      <c r="C1605" s="284"/>
      <c r="D1605" s="289">
        <f t="shared" si="39"/>
        <v>3024</v>
      </c>
      <c r="E1605" s="289">
        <f t="shared" si="39"/>
        <v>1087.7713</v>
      </c>
      <c r="F1605" s="291"/>
      <c r="G1605" s="287">
        <f>+B1605</f>
        <v>41944</v>
      </c>
      <c r="H1605" s="288"/>
      <c r="I1605" s="289">
        <f t="shared" si="33"/>
        <v>171</v>
      </c>
      <c r="J1605" s="289">
        <f t="shared" si="34"/>
        <v>124.9437</v>
      </c>
      <c r="K1605" s="284"/>
      <c r="L1605" s="287">
        <f>+G1605</f>
        <v>41944</v>
      </c>
      <c r="M1605" s="289">
        <f t="shared" si="38"/>
        <v>3195</v>
      </c>
      <c r="N1605" s="289">
        <f t="shared" si="38"/>
        <v>1212.7150000000001</v>
      </c>
    </row>
    <row r="1606" spans="2:14" s="286" customFormat="1" ht="12.75">
      <c r="B1606" s="287">
        <f t="shared" si="31"/>
        <v>41974</v>
      </c>
      <c r="C1606" s="284"/>
      <c r="D1606" s="289">
        <f t="shared" si="39"/>
        <v>3022</v>
      </c>
      <c r="E1606" s="289">
        <f t="shared" si="39"/>
        <v>1090.1969</v>
      </c>
      <c r="F1606" s="291"/>
      <c r="G1606" s="287">
        <f aca="true" t="shared" si="40" ref="G1606:G1611">+B1606</f>
        <v>41974</v>
      </c>
      <c r="H1606" s="288"/>
      <c r="I1606" s="289">
        <f t="shared" si="33"/>
        <v>171</v>
      </c>
      <c r="J1606" s="289">
        <f t="shared" si="34"/>
        <v>125.5188</v>
      </c>
      <c r="K1606" s="284"/>
      <c r="L1606" s="287">
        <f aca="true" t="shared" si="41" ref="L1606:L1611">+G1606</f>
        <v>41974</v>
      </c>
      <c r="M1606" s="289">
        <f aca="true" t="shared" si="42" ref="M1606:M1611">+D1606+I1606</f>
        <v>3193</v>
      </c>
      <c r="N1606" s="289">
        <f aca="true" t="shared" si="43" ref="N1606:N1611">+E1606+J1606</f>
        <v>1215.7157</v>
      </c>
    </row>
    <row r="1607" spans="2:14" s="286" customFormat="1" ht="12.75">
      <c r="B1607" s="287">
        <f t="shared" si="31"/>
        <v>42005</v>
      </c>
      <c r="C1607" s="284"/>
      <c r="D1607" s="289">
        <f t="shared" si="39"/>
        <v>3022</v>
      </c>
      <c r="E1607" s="289">
        <f t="shared" si="39"/>
        <v>1065.632</v>
      </c>
      <c r="F1607" s="291"/>
      <c r="G1607" s="287">
        <f t="shared" si="40"/>
        <v>42005</v>
      </c>
      <c r="H1607" s="288"/>
      <c r="I1607" s="289">
        <f t="shared" si="33"/>
        <v>171</v>
      </c>
      <c r="J1607" s="289">
        <f t="shared" si="34"/>
        <v>125.3996</v>
      </c>
      <c r="K1607" s="284"/>
      <c r="L1607" s="287">
        <f t="shared" si="41"/>
        <v>42005</v>
      </c>
      <c r="M1607" s="289">
        <f t="shared" si="42"/>
        <v>3193</v>
      </c>
      <c r="N1607" s="289">
        <f t="shared" si="43"/>
        <v>1191.0316</v>
      </c>
    </row>
    <row r="1608" spans="2:14" s="286" customFormat="1" ht="12.75">
      <c r="B1608" s="287">
        <f t="shared" si="31"/>
        <v>42036</v>
      </c>
      <c r="C1608" s="284"/>
      <c r="D1608" s="289">
        <f t="shared" si="39"/>
        <v>3022</v>
      </c>
      <c r="E1608" s="289">
        <f t="shared" si="39"/>
        <v>1066.4336</v>
      </c>
      <c r="F1608" s="291"/>
      <c r="G1608" s="287">
        <f t="shared" si="40"/>
        <v>42036</v>
      </c>
      <c r="H1608" s="288"/>
      <c r="I1608" s="289">
        <f t="shared" si="33"/>
        <v>171</v>
      </c>
      <c r="J1608" s="289">
        <f t="shared" si="34"/>
        <v>125.8796</v>
      </c>
      <c r="K1608" s="284"/>
      <c r="L1608" s="287">
        <f t="shared" si="41"/>
        <v>42036</v>
      </c>
      <c r="M1608" s="289">
        <f t="shared" si="42"/>
        <v>3193</v>
      </c>
      <c r="N1608" s="289">
        <f t="shared" si="43"/>
        <v>1192.3132</v>
      </c>
    </row>
    <row r="1609" spans="2:14" s="286" customFormat="1" ht="12.75">
      <c r="B1609" s="287">
        <f t="shared" si="31"/>
        <v>42064</v>
      </c>
      <c r="C1609" s="284"/>
      <c r="D1609" s="289">
        <f t="shared" si="39"/>
        <v>3022</v>
      </c>
      <c r="E1609" s="289">
        <f t="shared" si="39"/>
        <v>1080.4233</v>
      </c>
      <c r="F1609" s="291"/>
      <c r="G1609" s="287">
        <f t="shared" si="40"/>
        <v>42064</v>
      </c>
      <c r="H1609" s="288"/>
      <c r="I1609" s="289">
        <f t="shared" si="33"/>
        <v>171</v>
      </c>
      <c r="J1609" s="289">
        <f t="shared" si="34"/>
        <v>127.4362</v>
      </c>
      <c r="K1609" s="284"/>
      <c r="L1609" s="287">
        <f t="shared" si="41"/>
        <v>42064</v>
      </c>
      <c r="M1609" s="289">
        <f t="shared" si="42"/>
        <v>3193</v>
      </c>
      <c r="N1609" s="289">
        <f t="shared" si="43"/>
        <v>1207.8595</v>
      </c>
    </row>
    <row r="1610" spans="2:14" s="286" customFormat="1" ht="12.75">
      <c r="B1610" s="287">
        <f t="shared" si="31"/>
        <v>42095</v>
      </c>
      <c r="C1610" s="284"/>
      <c r="D1610" s="289">
        <f t="shared" si="39"/>
        <v>3021</v>
      </c>
      <c r="E1610" s="289">
        <f t="shared" si="39"/>
        <v>1097.7832</v>
      </c>
      <c r="F1610" s="291"/>
      <c r="G1610" s="287">
        <f t="shared" si="40"/>
        <v>42095</v>
      </c>
      <c r="H1610" s="288"/>
      <c r="I1610" s="289">
        <f t="shared" si="33"/>
        <v>171</v>
      </c>
      <c r="J1610" s="289">
        <f t="shared" si="34"/>
        <v>133.2309</v>
      </c>
      <c r="K1610" s="284"/>
      <c r="L1610" s="287">
        <f t="shared" si="41"/>
        <v>42095</v>
      </c>
      <c r="M1610" s="289">
        <f t="shared" si="42"/>
        <v>3192</v>
      </c>
      <c r="N1610" s="289">
        <f t="shared" si="43"/>
        <v>1231.0141</v>
      </c>
    </row>
    <row r="1611" spans="2:14" s="286" customFormat="1" ht="12.75">
      <c r="B1611" s="287">
        <f t="shared" si="31"/>
        <v>42125</v>
      </c>
      <c r="C1611" s="284"/>
      <c r="D1611" s="289">
        <f t="shared" si="39"/>
        <v>3018</v>
      </c>
      <c r="E1611" s="289">
        <f t="shared" si="39"/>
        <v>1099.262</v>
      </c>
      <c r="F1611" s="291"/>
      <c r="G1611" s="287">
        <f t="shared" si="40"/>
        <v>42125</v>
      </c>
      <c r="H1611" s="288"/>
      <c r="I1611" s="289">
        <f t="shared" si="33"/>
        <v>171</v>
      </c>
      <c r="J1611" s="289">
        <f t="shared" si="34"/>
        <v>136.2557</v>
      </c>
      <c r="K1611" s="284"/>
      <c r="L1611" s="287">
        <f t="shared" si="41"/>
        <v>42125</v>
      </c>
      <c r="M1611" s="289">
        <f t="shared" si="42"/>
        <v>3189</v>
      </c>
      <c r="N1611" s="289">
        <f t="shared" si="43"/>
        <v>1235.5176999999999</v>
      </c>
    </row>
    <row r="1612" spans="2:14" s="286" customFormat="1" ht="12.75">
      <c r="B1612" s="287">
        <f t="shared" si="31"/>
        <v>42156</v>
      </c>
      <c r="C1612" s="284"/>
      <c r="D1612" s="289">
        <f t="shared" si="39"/>
        <v>3013</v>
      </c>
      <c r="E1612" s="289">
        <f t="shared" si="39"/>
        <v>1111.6653</v>
      </c>
      <c r="F1612" s="291"/>
      <c r="G1612" s="287">
        <f aca="true" t="shared" si="44" ref="G1612:G1617">+B1612</f>
        <v>42156</v>
      </c>
      <c r="H1612" s="288"/>
      <c r="I1612" s="289">
        <f t="shared" si="33"/>
        <v>171</v>
      </c>
      <c r="J1612" s="289">
        <f t="shared" si="34"/>
        <v>137.0869</v>
      </c>
      <c r="K1612" s="284"/>
      <c r="L1612" s="287">
        <f aca="true" t="shared" si="45" ref="L1612:L1617">+G1612</f>
        <v>42156</v>
      </c>
      <c r="M1612" s="289">
        <f aca="true" t="shared" si="46" ref="M1612:N1614">+D1612+I1612</f>
        <v>3184</v>
      </c>
      <c r="N1612" s="289">
        <f t="shared" si="46"/>
        <v>1248.7522</v>
      </c>
    </row>
    <row r="1613" spans="2:14" s="286" customFormat="1" ht="12.75">
      <c r="B1613" s="287">
        <f t="shared" si="31"/>
        <v>42186</v>
      </c>
      <c r="C1613" s="284"/>
      <c r="D1613" s="289">
        <f t="shared" si="39"/>
        <v>3011</v>
      </c>
      <c r="E1613" s="289">
        <f t="shared" si="39"/>
        <v>1128.1432</v>
      </c>
      <c r="F1613" s="291"/>
      <c r="G1613" s="287">
        <f t="shared" si="44"/>
        <v>42186</v>
      </c>
      <c r="H1613" s="288"/>
      <c r="I1613" s="289">
        <f t="shared" si="33"/>
        <v>171</v>
      </c>
      <c r="J1613" s="289">
        <f t="shared" si="34"/>
        <v>138.5713</v>
      </c>
      <c r="K1613" s="284"/>
      <c r="L1613" s="287">
        <f t="shared" si="45"/>
        <v>42186</v>
      </c>
      <c r="M1613" s="289">
        <f t="shared" si="46"/>
        <v>3182</v>
      </c>
      <c r="N1613" s="289">
        <f t="shared" si="46"/>
        <v>1266.7145</v>
      </c>
    </row>
    <row r="1614" spans="2:14" s="286" customFormat="1" ht="12.75">
      <c r="B1614" s="287">
        <f t="shared" si="31"/>
        <v>42217</v>
      </c>
      <c r="C1614" s="284"/>
      <c r="D1614" s="289">
        <f t="shared" si="39"/>
        <v>3010</v>
      </c>
      <c r="E1614" s="289">
        <f t="shared" si="39"/>
        <v>1079.6777</v>
      </c>
      <c r="F1614" s="291"/>
      <c r="G1614" s="287">
        <f t="shared" si="44"/>
        <v>42217</v>
      </c>
      <c r="H1614" s="288"/>
      <c r="I1614" s="289">
        <f t="shared" si="33"/>
        <v>171</v>
      </c>
      <c r="J1614" s="289">
        <f t="shared" si="34"/>
        <v>139.2619</v>
      </c>
      <c r="K1614" s="284"/>
      <c r="L1614" s="287">
        <f t="shared" si="45"/>
        <v>42217</v>
      </c>
      <c r="M1614" s="289">
        <f t="shared" si="46"/>
        <v>3181</v>
      </c>
      <c r="N1614" s="289">
        <f t="shared" si="46"/>
        <v>1218.9396</v>
      </c>
    </row>
    <row r="1615" spans="2:14" s="286" customFormat="1" ht="12.75">
      <c r="B1615" s="287">
        <f t="shared" si="31"/>
        <v>42248</v>
      </c>
      <c r="C1615" s="284"/>
      <c r="D1615" s="289">
        <f t="shared" si="39"/>
        <v>3009</v>
      </c>
      <c r="E1615" s="289">
        <f t="shared" si="39"/>
        <v>1093.7784</v>
      </c>
      <c r="F1615" s="291"/>
      <c r="G1615" s="287">
        <f t="shared" si="44"/>
        <v>42248</v>
      </c>
      <c r="H1615" s="288"/>
      <c r="I1615" s="289">
        <f t="shared" si="33"/>
        <v>171</v>
      </c>
      <c r="J1615" s="289">
        <f t="shared" si="34"/>
        <v>140.0188</v>
      </c>
      <c r="K1615" s="284"/>
      <c r="L1615" s="287">
        <f t="shared" si="45"/>
        <v>42248</v>
      </c>
      <c r="M1615" s="289">
        <f aca="true" t="shared" si="47" ref="M1615:N1617">+D1615+I1615</f>
        <v>3180</v>
      </c>
      <c r="N1615" s="289">
        <f t="shared" si="47"/>
        <v>1233.7972</v>
      </c>
    </row>
    <row r="1616" spans="2:14" s="286" customFormat="1" ht="12.75">
      <c r="B1616" s="287">
        <f t="shared" si="31"/>
        <v>42278</v>
      </c>
      <c r="C1616" s="284"/>
      <c r="D1616" s="289">
        <f t="shared" si="39"/>
        <v>3009</v>
      </c>
      <c r="E1616" s="289">
        <f t="shared" si="39"/>
        <v>1101.6684</v>
      </c>
      <c r="F1616" s="291"/>
      <c r="G1616" s="287">
        <f t="shared" si="44"/>
        <v>42278</v>
      </c>
      <c r="H1616" s="288"/>
      <c r="I1616" s="289">
        <f t="shared" si="33"/>
        <v>170</v>
      </c>
      <c r="J1616" s="289">
        <f t="shared" si="34"/>
        <v>141.2331</v>
      </c>
      <c r="K1616" s="284"/>
      <c r="L1616" s="287">
        <f t="shared" si="45"/>
        <v>42278</v>
      </c>
      <c r="M1616" s="289">
        <f t="shared" si="47"/>
        <v>3179</v>
      </c>
      <c r="N1616" s="289">
        <f t="shared" si="47"/>
        <v>1242.9015</v>
      </c>
    </row>
    <row r="1617" spans="2:14" s="286" customFormat="1" ht="12.75">
      <c r="B1617" s="287">
        <f t="shared" si="31"/>
        <v>42309</v>
      </c>
      <c r="C1617" s="284"/>
      <c r="D1617" s="289">
        <f t="shared" si="39"/>
        <v>3009</v>
      </c>
      <c r="E1617" s="289">
        <f t="shared" si="39"/>
        <v>1106.5282</v>
      </c>
      <c r="F1617" s="291"/>
      <c r="G1617" s="287">
        <f t="shared" si="44"/>
        <v>42309</v>
      </c>
      <c r="H1617" s="288"/>
      <c r="I1617" s="289">
        <f t="shared" si="33"/>
        <v>170</v>
      </c>
      <c r="J1617" s="289">
        <f t="shared" si="34"/>
        <v>142.3351</v>
      </c>
      <c r="K1617" s="284"/>
      <c r="L1617" s="287">
        <f t="shared" si="45"/>
        <v>42309</v>
      </c>
      <c r="M1617" s="289">
        <f t="shared" si="47"/>
        <v>3179</v>
      </c>
      <c r="N1617" s="289">
        <f t="shared" si="47"/>
        <v>1248.8633</v>
      </c>
    </row>
    <row r="1618" spans="2:14" s="286" customFormat="1" ht="12.75">
      <c r="B1618" s="287">
        <f t="shared" si="31"/>
        <v>42339</v>
      </c>
      <c r="C1618" s="284"/>
      <c r="D1618" s="289">
        <f t="shared" si="39"/>
        <v>3008</v>
      </c>
      <c r="E1618" s="289">
        <f t="shared" si="39"/>
        <v>1112.5561</v>
      </c>
      <c r="F1618" s="291"/>
      <c r="G1618" s="287">
        <f aca="true" t="shared" si="48" ref="G1618:G1623">+B1618</f>
        <v>42339</v>
      </c>
      <c r="H1618" s="288"/>
      <c r="I1618" s="289">
        <f t="shared" si="33"/>
        <v>170</v>
      </c>
      <c r="J1618" s="289">
        <f t="shared" si="34"/>
        <v>143.0251</v>
      </c>
      <c r="K1618" s="284"/>
      <c r="L1618" s="287">
        <f aca="true" t="shared" si="49" ref="L1618:L1623">+G1618</f>
        <v>42339</v>
      </c>
      <c r="M1618" s="289">
        <f aca="true" t="shared" si="50" ref="M1618:N1620">+D1618+I1618</f>
        <v>3178</v>
      </c>
      <c r="N1618" s="289">
        <f t="shared" si="50"/>
        <v>1255.5812</v>
      </c>
    </row>
    <row r="1619" spans="2:14" s="286" customFormat="1" ht="12.75">
      <c r="B1619" s="287">
        <f t="shared" si="31"/>
        <v>42370</v>
      </c>
      <c r="C1619" s="284"/>
      <c r="D1619" s="289">
        <f t="shared" si="39"/>
        <v>3006</v>
      </c>
      <c r="E1619" s="289">
        <f t="shared" si="39"/>
        <v>1118.5349</v>
      </c>
      <c r="F1619" s="291"/>
      <c r="G1619" s="287">
        <f t="shared" si="48"/>
        <v>42370</v>
      </c>
      <c r="H1619" s="288"/>
      <c r="I1619" s="289">
        <f t="shared" si="33"/>
        <v>170</v>
      </c>
      <c r="J1619" s="289">
        <f t="shared" si="34"/>
        <v>143.7451</v>
      </c>
      <c r="K1619" s="284"/>
      <c r="L1619" s="287">
        <f t="shared" si="49"/>
        <v>42370</v>
      </c>
      <c r="M1619" s="289">
        <f t="shared" si="50"/>
        <v>3176</v>
      </c>
      <c r="N1619" s="289">
        <f t="shared" si="50"/>
        <v>1262.2800000000002</v>
      </c>
    </row>
    <row r="1620" spans="2:14" s="286" customFormat="1" ht="12.75">
      <c r="B1620" s="287">
        <f t="shared" si="31"/>
        <v>42401</v>
      </c>
      <c r="C1620" s="284"/>
      <c r="D1620" s="289">
        <f t="shared" si="39"/>
        <v>3005</v>
      </c>
      <c r="E1620" s="289">
        <f t="shared" si="39"/>
        <v>1111.5701</v>
      </c>
      <c r="F1620" s="291"/>
      <c r="G1620" s="287">
        <f t="shared" si="48"/>
        <v>42401</v>
      </c>
      <c r="H1620" s="288"/>
      <c r="I1620" s="289">
        <f t="shared" si="33"/>
        <v>170</v>
      </c>
      <c r="J1620" s="289">
        <f t="shared" si="34"/>
        <v>144.4652</v>
      </c>
      <c r="K1620" s="284"/>
      <c r="L1620" s="287">
        <f t="shared" si="49"/>
        <v>42401</v>
      </c>
      <c r="M1620" s="289">
        <f t="shared" si="50"/>
        <v>3175</v>
      </c>
      <c r="N1620" s="289">
        <f t="shared" si="50"/>
        <v>1256.0353</v>
      </c>
    </row>
    <row r="1621" spans="2:14" s="286" customFormat="1" ht="12.75">
      <c r="B1621" s="287">
        <f t="shared" si="31"/>
        <v>42430</v>
      </c>
      <c r="C1621" s="284"/>
      <c r="D1621" s="289">
        <f t="shared" si="39"/>
        <v>3004</v>
      </c>
      <c r="E1621" s="289">
        <f t="shared" si="39"/>
        <v>1118.0477</v>
      </c>
      <c r="F1621" s="291"/>
      <c r="G1621" s="287">
        <f t="shared" si="48"/>
        <v>42430</v>
      </c>
      <c r="H1621" s="288"/>
      <c r="I1621" s="289">
        <f t="shared" si="33"/>
        <v>170</v>
      </c>
      <c r="J1621" s="289">
        <f t="shared" si="34"/>
        <v>142.6175</v>
      </c>
      <c r="K1621" s="284"/>
      <c r="L1621" s="287">
        <f t="shared" si="49"/>
        <v>42430</v>
      </c>
      <c r="M1621" s="289">
        <f aca="true" t="shared" si="51" ref="M1621:N1623">+D1621+I1621</f>
        <v>3174</v>
      </c>
      <c r="N1621" s="289">
        <f t="shared" si="51"/>
        <v>1260.6652000000001</v>
      </c>
    </row>
    <row r="1622" spans="2:14" s="286" customFormat="1" ht="12.75">
      <c r="B1622" s="287">
        <f t="shared" si="31"/>
        <v>42461</v>
      </c>
      <c r="C1622" s="284"/>
      <c r="D1622" s="289">
        <f t="shared" si="39"/>
        <v>3003</v>
      </c>
      <c r="E1622" s="289">
        <f t="shared" si="39"/>
        <v>1112.1643</v>
      </c>
      <c r="F1622" s="291"/>
      <c r="G1622" s="287">
        <f t="shared" si="48"/>
        <v>42461</v>
      </c>
      <c r="H1622" s="288"/>
      <c r="I1622" s="289">
        <f t="shared" si="33"/>
        <v>170</v>
      </c>
      <c r="J1622" s="289">
        <f t="shared" si="34"/>
        <v>149.3161</v>
      </c>
      <c r="K1622" s="284"/>
      <c r="L1622" s="287">
        <f t="shared" si="49"/>
        <v>42461</v>
      </c>
      <c r="M1622" s="289">
        <f t="shared" si="51"/>
        <v>3173</v>
      </c>
      <c r="N1622" s="289">
        <f t="shared" si="51"/>
        <v>1261.4804</v>
      </c>
    </row>
    <row r="1623" spans="2:14" s="286" customFormat="1" ht="12.75">
      <c r="B1623" s="287">
        <f t="shared" si="31"/>
        <v>42491</v>
      </c>
      <c r="C1623" s="284"/>
      <c r="D1623" s="289">
        <f t="shared" si="39"/>
        <v>3001</v>
      </c>
      <c r="E1623" s="289">
        <f t="shared" si="39"/>
        <v>1119.0779</v>
      </c>
      <c r="F1623" s="291"/>
      <c r="G1623" s="287">
        <f t="shared" si="48"/>
        <v>42491</v>
      </c>
      <c r="H1623" s="288"/>
      <c r="I1623" s="289">
        <f t="shared" si="33"/>
        <v>170</v>
      </c>
      <c r="J1623" s="289">
        <f t="shared" si="34"/>
        <v>153.1865</v>
      </c>
      <c r="K1623" s="284"/>
      <c r="L1623" s="287">
        <f t="shared" si="49"/>
        <v>42491</v>
      </c>
      <c r="M1623" s="289">
        <f t="shared" si="51"/>
        <v>3171</v>
      </c>
      <c r="N1623" s="289">
        <f t="shared" si="51"/>
        <v>1272.2644</v>
      </c>
    </row>
    <row r="1624" spans="2:14" s="286" customFormat="1" ht="12.75">
      <c r="B1624" s="287">
        <f t="shared" si="31"/>
        <v>42522</v>
      </c>
      <c r="C1624" s="284"/>
      <c r="D1624" s="289">
        <f aca="true" t="shared" si="52" ref="D1624:E1643">+D179</f>
        <v>2998</v>
      </c>
      <c r="E1624" s="289">
        <f t="shared" si="52"/>
        <v>1135.1024</v>
      </c>
      <c r="F1624" s="291"/>
      <c r="G1624" s="287">
        <f aca="true" t="shared" si="53" ref="G1624:G1629">+B1624</f>
        <v>42522</v>
      </c>
      <c r="H1624" s="288"/>
      <c r="I1624" s="289">
        <f aca="true" t="shared" si="54" ref="I1624:I1655">+D856</f>
        <v>170</v>
      </c>
      <c r="J1624" s="289">
        <f aca="true" t="shared" si="55" ref="J1624:J1655">+E856</f>
        <v>154.2339</v>
      </c>
      <c r="K1624" s="284"/>
      <c r="L1624" s="287">
        <f aca="true" t="shared" si="56" ref="L1624:L1629">+G1624</f>
        <v>42522</v>
      </c>
      <c r="M1624" s="289">
        <f aca="true" t="shared" si="57" ref="M1624:N1626">+D1624+I1624</f>
        <v>3168</v>
      </c>
      <c r="N1624" s="289">
        <f t="shared" si="57"/>
        <v>1289.3363</v>
      </c>
    </row>
    <row r="1625" spans="2:14" s="286" customFormat="1" ht="12.75">
      <c r="B1625" s="287">
        <f t="shared" si="31"/>
        <v>42552</v>
      </c>
      <c r="C1625" s="284"/>
      <c r="D1625" s="289">
        <f t="shared" si="52"/>
        <v>2995</v>
      </c>
      <c r="E1625" s="289">
        <f t="shared" si="52"/>
        <v>1132.6774</v>
      </c>
      <c r="F1625" s="291"/>
      <c r="G1625" s="287">
        <f t="shared" si="53"/>
        <v>42552</v>
      </c>
      <c r="H1625" s="288"/>
      <c r="I1625" s="289">
        <f t="shared" si="54"/>
        <v>170</v>
      </c>
      <c r="J1625" s="289">
        <f t="shared" si="55"/>
        <v>156.6239</v>
      </c>
      <c r="K1625" s="284"/>
      <c r="L1625" s="287">
        <f t="shared" si="56"/>
        <v>42552</v>
      </c>
      <c r="M1625" s="289">
        <f t="shared" si="57"/>
        <v>3165</v>
      </c>
      <c r="N1625" s="289">
        <f t="shared" si="57"/>
        <v>1289.3013</v>
      </c>
    </row>
    <row r="1626" spans="2:14" s="286" customFormat="1" ht="12.75">
      <c r="B1626" s="287">
        <f t="shared" si="31"/>
        <v>42583</v>
      </c>
      <c r="C1626" s="284"/>
      <c r="D1626" s="289">
        <f t="shared" si="52"/>
        <v>2995</v>
      </c>
      <c r="E1626" s="289">
        <f t="shared" si="52"/>
        <v>1141.8472</v>
      </c>
      <c r="F1626" s="291"/>
      <c r="G1626" s="287">
        <f t="shared" si="53"/>
        <v>42583</v>
      </c>
      <c r="H1626" s="288"/>
      <c r="I1626" s="289">
        <f t="shared" si="54"/>
        <v>170</v>
      </c>
      <c r="J1626" s="289">
        <f t="shared" si="55"/>
        <v>157.6666</v>
      </c>
      <c r="K1626" s="284"/>
      <c r="L1626" s="287">
        <f t="shared" si="56"/>
        <v>42583</v>
      </c>
      <c r="M1626" s="289">
        <f t="shared" si="57"/>
        <v>3165</v>
      </c>
      <c r="N1626" s="289">
        <f t="shared" si="57"/>
        <v>1299.5138</v>
      </c>
    </row>
    <row r="1627" spans="2:14" s="286" customFormat="1" ht="12.75">
      <c r="B1627" s="287">
        <f t="shared" si="31"/>
        <v>42614</v>
      </c>
      <c r="C1627" s="284"/>
      <c r="D1627" s="289">
        <f t="shared" si="52"/>
        <v>2995</v>
      </c>
      <c r="E1627" s="289">
        <f t="shared" si="52"/>
        <v>1148.5061</v>
      </c>
      <c r="F1627" s="291"/>
      <c r="G1627" s="287">
        <f t="shared" si="53"/>
        <v>42614</v>
      </c>
      <c r="H1627" s="288"/>
      <c r="I1627" s="289">
        <f t="shared" si="54"/>
        <v>169</v>
      </c>
      <c r="J1627" s="289">
        <f t="shared" si="55"/>
        <v>156.4903</v>
      </c>
      <c r="K1627" s="284"/>
      <c r="L1627" s="287">
        <f t="shared" si="56"/>
        <v>42614</v>
      </c>
      <c r="M1627" s="289">
        <f aca="true" t="shared" si="58" ref="M1627:N1629">+D1627+I1627</f>
        <v>3164</v>
      </c>
      <c r="N1627" s="289">
        <f t="shared" si="58"/>
        <v>1304.9964</v>
      </c>
    </row>
    <row r="1628" spans="2:14" s="286" customFormat="1" ht="12.75">
      <c r="B1628" s="287">
        <f t="shared" si="31"/>
        <v>42644</v>
      </c>
      <c r="C1628" s="284"/>
      <c r="D1628" s="289">
        <f t="shared" si="52"/>
        <v>2993</v>
      </c>
      <c r="E1628" s="289">
        <f t="shared" si="52"/>
        <v>1141.8067</v>
      </c>
      <c r="F1628" s="291"/>
      <c r="G1628" s="287">
        <f t="shared" si="53"/>
        <v>42644</v>
      </c>
      <c r="H1628" s="288"/>
      <c r="I1628" s="289">
        <f t="shared" si="54"/>
        <v>170</v>
      </c>
      <c r="J1628" s="289">
        <f t="shared" si="55"/>
        <v>158.3237</v>
      </c>
      <c r="K1628" s="284"/>
      <c r="L1628" s="287">
        <f t="shared" si="56"/>
        <v>42644</v>
      </c>
      <c r="M1628" s="289">
        <f t="shared" si="58"/>
        <v>3163</v>
      </c>
      <c r="N1628" s="289">
        <f t="shared" si="58"/>
        <v>1300.1304</v>
      </c>
    </row>
    <row r="1629" spans="2:14" s="286" customFormat="1" ht="12.75">
      <c r="B1629" s="287">
        <f t="shared" si="31"/>
        <v>42675</v>
      </c>
      <c r="C1629" s="284"/>
      <c r="D1629" s="289">
        <f t="shared" si="52"/>
        <v>2992</v>
      </c>
      <c r="E1629" s="289">
        <f t="shared" si="52"/>
        <v>1147.5696</v>
      </c>
      <c r="F1629" s="291"/>
      <c r="G1629" s="287">
        <f t="shared" si="53"/>
        <v>42675</v>
      </c>
      <c r="H1629" s="288"/>
      <c r="I1629" s="289">
        <f t="shared" si="54"/>
        <v>170</v>
      </c>
      <c r="J1629" s="289">
        <f t="shared" si="55"/>
        <v>158.0331</v>
      </c>
      <c r="K1629" s="284"/>
      <c r="L1629" s="287">
        <f t="shared" si="56"/>
        <v>42675</v>
      </c>
      <c r="M1629" s="289">
        <f t="shared" si="58"/>
        <v>3162</v>
      </c>
      <c r="N1629" s="289">
        <f t="shared" si="58"/>
        <v>1305.6027</v>
      </c>
    </row>
    <row r="1630" spans="2:14" s="286" customFormat="1" ht="12.75">
      <c r="B1630" s="287">
        <f t="shared" si="31"/>
        <v>42705</v>
      </c>
      <c r="C1630" s="284"/>
      <c r="D1630" s="289">
        <f t="shared" si="52"/>
        <v>2990</v>
      </c>
      <c r="E1630" s="289">
        <f t="shared" si="52"/>
        <v>1160.0381</v>
      </c>
      <c r="F1630" s="291"/>
      <c r="G1630" s="287">
        <f aca="true" t="shared" si="59" ref="G1630:G1635">+B1630</f>
        <v>42705</v>
      </c>
      <c r="H1630" s="288"/>
      <c r="I1630" s="289">
        <f t="shared" si="54"/>
        <v>170</v>
      </c>
      <c r="J1630" s="289">
        <f t="shared" si="55"/>
        <v>158.6554</v>
      </c>
      <c r="K1630" s="284"/>
      <c r="L1630" s="287">
        <f aca="true" t="shared" si="60" ref="L1630:L1635">+G1630</f>
        <v>42705</v>
      </c>
      <c r="M1630" s="289">
        <f aca="true" t="shared" si="61" ref="M1630:N1632">+D1630+I1630</f>
        <v>3160</v>
      </c>
      <c r="N1630" s="289">
        <f t="shared" si="61"/>
        <v>1318.6934999999999</v>
      </c>
    </row>
    <row r="1631" spans="2:14" s="286" customFormat="1" ht="12.75">
      <c r="B1631" s="287">
        <f t="shared" si="31"/>
        <v>42736</v>
      </c>
      <c r="C1631" s="284"/>
      <c r="D1631" s="289">
        <f t="shared" si="52"/>
        <v>2990</v>
      </c>
      <c r="E1631" s="289">
        <f t="shared" si="52"/>
        <v>1163.6757</v>
      </c>
      <c r="F1631" s="291"/>
      <c r="G1631" s="287">
        <f t="shared" si="59"/>
        <v>42736</v>
      </c>
      <c r="H1631" s="288"/>
      <c r="I1631" s="289">
        <f t="shared" si="54"/>
        <v>170</v>
      </c>
      <c r="J1631" s="289">
        <f t="shared" si="55"/>
        <v>159.3455</v>
      </c>
      <c r="K1631" s="284"/>
      <c r="L1631" s="287">
        <f t="shared" si="60"/>
        <v>42736</v>
      </c>
      <c r="M1631" s="289">
        <f t="shared" si="61"/>
        <v>3160</v>
      </c>
      <c r="N1631" s="289">
        <f t="shared" si="61"/>
        <v>1323.0212</v>
      </c>
    </row>
    <row r="1632" spans="2:14" s="286" customFormat="1" ht="12.75">
      <c r="B1632" s="287">
        <f t="shared" si="31"/>
        <v>42767</v>
      </c>
      <c r="C1632" s="284"/>
      <c r="D1632" s="289">
        <f t="shared" si="52"/>
        <v>2989</v>
      </c>
      <c r="E1632" s="289">
        <f t="shared" si="52"/>
        <v>1167.193</v>
      </c>
      <c r="F1632" s="291"/>
      <c r="G1632" s="287">
        <f t="shared" si="59"/>
        <v>42767</v>
      </c>
      <c r="H1632" s="288"/>
      <c r="I1632" s="289">
        <f t="shared" si="54"/>
        <v>169</v>
      </c>
      <c r="J1632" s="289">
        <f t="shared" si="55"/>
        <v>160.044</v>
      </c>
      <c r="K1632" s="284"/>
      <c r="L1632" s="287">
        <f t="shared" si="60"/>
        <v>42767</v>
      </c>
      <c r="M1632" s="289">
        <f t="shared" si="61"/>
        <v>3158</v>
      </c>
      <c r="N1632" s="289">
        <f t="shared" si="61"/>
        <v>1327.237</v>
      </c>
    </row>
    <row r="1633" spans="2:14" s="286" customFormat="1" ht="12.75">
      <c r="B1633" s="287">
        <f t="shared" si="31"/>
        <v>42795</v>
      </c>
      <c r="C1633" s="284"/>
      <c r="D1633" s="289">
        <f t="shared" si="52"/>
        <v>2988</v>
      </c>
      <c r="E1633" s="289">
        <f t="shared" si="52"/>
        <v>1185.9026</v>
      </c>
      <c r="F1633" s="291"/>
      <c r="G1633" s="287">
        <f t="shared" si="59"/>
        <v>42795</v>
      </c>
      <c r="H1633" s="288"/>
      <c r="I1633" s="289">
        <f t="shared" si="54"/>
        <v>169</v>
      </c>
      <c r="J1633" s="289">
        <f t="shared" si="55"/>
        <v>161.7002</v>
      </c>
      <c r="K1633" s="284"/>
      <c r="L1633" s="287">
        <f t="shared" si="60"/>
        <v>42795</v>
      </c>
      <c r="M1633" s="289">
        <f aca="true" t="shared" si="62" ref="M1633:N1635">+D1633+I1633</f>
        <v>3157</v>
      </c>
      <c r="N1633" s="289">
        <f t="shared" si="62"/>
        <v>1347.6028</v>
      </c>
    </row>
    <row r="1634" spans="2:14" s="286" customFormat="1" ht="12.75">
      <c r="B1634" s="287">
        <f t="shared" si="31"/>
        <v>42826</v>
      </c>
      <c r="C1634" s="284"/>
      <c r="D1634" s="289">
        <f t="shared" si="52"/>
        <v>2984</v>
      </c>
      <c r="E1634" s="289">
        <f t="shared" si="52"/>
        <v>1182.609</v>
      </c>
      <c r="F1634" s="291"/>
      <c r="G1634" s="287">
        <f t="shared" si="59"/>
        <v>42826</v>
      </c>
      <c r="H1634" s="288"/>
      <c r="I1634" s="289">
        <f t="shared" si="54"/>
        <v>169</v>
      </c>
      <c r="J1634" s="289">
        <f t="shared" si="55"/>
        <v>167.9993</v>
      </c>
      <c r="K1634" s="284"/>
      <c r="L1634" s="287">
        <f t="shared" si="60"/>
        <v>42826</v>
      </c>
      <c r="M1634" s="289">
        <f t="shared" si="62"/>
        <v>3153</v>
      </c>
      <c r="N1634" s="289">
        <f t="shared" si="62"/>
        <v>1350.6082999999999</v>
      </c>
    </row>
    <row r="1635" spans="2:14" s="286" customFormat="1" ht="12.75">
      <c r="B1635" s="287">
        <f t="shared" si="31"/>
        <v>42856</v>
      </c>
      <c r="C1635" s="284"/>
      <c r="D1635" s="289">
        <f t="shared" si="52"/>
        <v>2981</v>
      </c>
      <c r="E1635" s="289">
        <f t="shared" si="52"/>
        <v>1193.8043</v>
      </c>
      <c r="F1635" s="291"/>
      <c r="G1635" s="287">
        <f t="shared" si="59"/>
        <v>42856</v>
      </c>
      <c r="H1635" s="288"/>
      <c r="I1635" s="289">
        <f t="shared" si="54"/>
        <v>169</v>
      </c>
      <c r="J1635" s="289">
        <f t="shared" si="55"/>
        <v>171.0813</v>
      </c>
      <c r="K1635" s="284"/>
      <c r="L1635" s="287">
        <f t="shared" si="60"/>
        <v>42856</v>
      </c>
      <c r="M1635" s="289">
        <f t="shared" si="62"/>
        <v>3150</v>
      </c>
      <c r="N1635" s="289">
        <f t="shared" si="62"/>
        <v>1364.8856</v>
      </c>
    </row>
    <row r="1636" spans="2:14" s="286" customFormat="1" ht="12.75">
      <c r="B1636" s="287">
        <f t="shared" si="31"/>
        <v>42887</v>
      </c>
      <c r="C1636" s="284"/>
      <c r="D1636" s="289">
        <f t="shared" si="52"/>
        <v>2977</v>
      </c>
      <c r="E1636" s="289">
        <f t="shared" si="52"/>
        <v>1163.0618</v>
      </c>
      <c r="F1636" s="291"/>
      <c r="G1636" s="287">
        <f aca="true" t="shared" si="63" ref="G1636:G1641">+B1636</f>
        <v>42887</v>
      </c>
      <c r="H1636" s="288"/>
      <c r="I1636" s="289">
        <f t="shared" si="54"/>
        <v>169</v>
      </c>
      <c r="J1636" s="289">
        <f t="shared" si="55"/>
        <v>170.6726</v>
      </c>
      <c r="K1636" s="284"/>
      <c r="L1636" s="287">
        <f aca="true" t="shared" si="64" ref="L1636:L1641">+G1636</f>
        <v>42887</v>
      </c>
      <c r="M1636" s="289">
        <f aca="true" t="shared" si="65" ref="M1636:N1638">+D1636+I1636</f>
        <v>3146</v>
      </c>
      <c r="N1636" s="289">
        <f t="shared" si="65"/>
        <v>1333.7343999999998</v>
      </c>
    </row>
    <row r="1637" spans="2:14" s="286" customFormat="1" ht="12.75">
      <c r="B1637" s="287">
        <f t="shared" si="31"/>
        <v>42917</v>
      </c>
      <c r="C1637" s="284"/>
      <c r="D1637" s="289">
        <f t="shared" si="52"/>
        <v>2974</v>
      </c>
      <c r="E1637" s="289">
        <f t="shared" si="52"/>
        <v>1168.2855</v>
      </c>
      <c r="F1637" s="291"/>
      <c r="G1637" s="287">
        <f t="shared" si="63"/>
        <v>42917</v>
      </c>
      <c r="H1637" s="288"/>
      <c r="I1637" s="289">
        <f t="shared" si="54"/>
        <v>169</v>
      </c>
      <c r="J1637" s="289">
        <f t="shared" si="55"/>
        <v>171.9438</v>
      </c>
      <c r="K1637" s="284"/>
      <c r="L1637" s="287">
        <f t="shared" si="64"/>
        <v>42917</v>
      </c>
      <c r="M1637" s="289">
        <f t="shared" si="65"/>
        <v>3143</v>
      </c>
      <c r="N1637" s="289">
        <f t="shared" si="65"/>
        <v>1340.2293</v>
      </c>
    </row>
    <row r="1638" spans="2:14" s="286" customFormat="1" ht="12.75">
      <c r="B1638" s="287">
        <f t="shared" si="31"/>
        <v>42948</v>
      </c>
      <c r="C1638" s="284"/>
      <c r="D1638" s="289">
        <f t="shared" si="52"/>
        <v>2970</v>
      </c>
      <c r="E1638" s="289">
        <f t="shared" si="52"/>
        <v>1178.468</v>
      </c>
      <c r="F1638" s="291"/>
      <c r="G1638" s="287">
        <f t="shared" si="63"/>
        <v>42948</v>
      </c>
      <c r="H1638" s="288"/>
      <c r="I1638" s="289">
        <f t="shared" si="54"/>
        <v>167</v>
      </c>
      <c r="J1638" s="289">
        <f t="shared" si="55"/>
        <v>113.2059</v>
      </c>
      <c r="K1638" s="284"/>
      <c r="L1638" s="287">
        <f t="shared" si="64"/>
        <v>42948</v>
      </c>
      <c r="M1638" s="289">
        <f t="shared" si="65"/>
        <v>3137</v>
      </c>
      <c r="N1638" s="289">
        <f t="shared" si="65"/>
        <v>1291.6739</v>
      </c>
    </row>
    <row r="1639" spans="2:14" s="286" customFormat="1" ht="12.75">
      <c r="B1639" s="287">
        <f t="shared" si="31"/>
        <v>42979</v>
      </c>
      <c r="C1639" s="284"/>
      <c r="D1639" s="289">
        <f t="shared" si="52"/>
        <v>2969</v>
      </c>
      <c r="E1639" s="289">
        <f t="shared" si="52"/>
        <v>1181.8135</v>
      </c>
      <c r="F1639" s="291"/>
      <c r="G1639" s="287">
        <f t="shared" si="63"/>
        <v>42979</v>
      </c>
      <c r="H1639" s="288"/>
      <c r="I1639" s="289">
        <f t="shared" si="54"/>
        <v>167</v>
      </c>
      <c r="J1639" s="289">
        <f t="shared" si="55"/>
        <v>113.9079</v>
      </c>
      <c r="K1639" s="284"/>
      <c r="L1639" s="287">
        <f t="shared" si="64"/>
        <v>42979</v>
      </c>
      <c r="M1639" s="289">
        <f aca="true" t="shared" si="66" ref="M1639:N1641">+D1639+I1639</f>
        <v>3136</v>
      </c>
      <c r="N1639" s="289">
        <f t="shared" si="66"/>
        <v>1295.7214</v>
      </c>
    </row>
    <row r="1640" spans="2:14" s="286" customFormat="1" ht="12.75">
      <c r="B1640" s="287">
        <f t="shared" si="31"/>
        <v>43009</v>
      </c>
      <c r="C1640" s="284"/>
      <c r="D1640" s="289">
        <f t="shared" si="52"/>
        <v>2966</v>
      </c>
      <c r="E1640" s="289">
        <f t="shared" si="52"/>
        <v>1181.9807</v>
      </c>
      <c r="F1640" s="291"/>
      <c r="G1640" s="287">
        <f t="shared" si="63"/>
        <v>43009</v>
      </c>
      <c r="H1640" s="288"/>
      <c r="I1640" s="289">
        <f t="shared" si="54"/>
        <v>167</v>
      </c>
      <c r="J1640" s="289">
        <f t="shared" si="55"/>
        <v>114.7382</v>
      </c>
      <c r="K1640" s="284"/>
      <c r="L1640" s="287">
        <f t="shared" si="64"/>
        <v>43009</v>
      </c>
      <c r="M1640" s="289">
        <f t="shared" si="66"/>
        <v>3133</v>
      </c>
      <c r="N1640" s="289">
        <f t="shared" si="66"/>
        <v>1296.7189</v>
      </c>
    </row>
    <row r="1641" spans="2:14" s="286" customFormat="1" ht="12.75">
      <c r="B1641" s="287">
        <f t="shared" si="31"/>
        <v>43040</v>
      </c>
      <c r="C1641" s="284"/>
      <c r="D1641" s="289">
        <f t="shared" si="52"/>
        <v>2964</v>
      </c>
      <c r="E1641" s="289">
        <f t="shared" si="52"/>
        <v>1188.4973</v>
      </c>
      <c r="F1641" s="291"/>
      <c r="G1641" s="287">
        <f t="shared" si="63"/>
        <v>43040</v>
      </c>
      <c r="H1641" s="288"/>
      <c r="I1641" s="289">
        <f t="shared" si="54"/>
        <v>167</v>
      </c>
      <c r="J1641" s="289">
        <f t="shared" si="55"/>
        <v>115.7299</v>
      </c>
      <c r="K1641" s="284"/>
      <c r="L1641" s="287">
        <f t="shared" si="64"/>
        <v>43040</v>
      </c>
      <c r="M1641" s="289">
        <f t="shared" si="66"/>
        <v>3131</v>
      </c>
      <c r="N1641" s="289">
        <f t="shared" si="66"/>
        <v>1304.2272</v>
      </c>
    </row>
    <row r="1642" spans="2:14" s="286" customFormat="1" ht="12.75">
      <c r="B1642" s="287">
        <f t="shared" si="31"/>
        <v>43070</v>
      </c>
      <c r="C1642" s="284"/>
      <c r="D1642" s="289">
        <f t="shared" si="52"/>
        <v>2967</v>
      </c>
      <c r="E1642" s="289">
        <f t="shared" si="52"/>
        <v>1198.0075</v>
      </c>
      <c r="F1642" s="291"/>
      <c r="G1642" s="287">
        <f aca="true" t="shared" si="67" ref="G1642:G1647">+B1642</f>
        <v>43070</v>
      </c>
      <c r="H1642" s="288"/>
      <c r="I1642" s="289">
        <f t="shared" si="54"/>
        <v>167</v>
      </c>
      <c r="J1642" s="289">
        <f t="shared" si="55"/>
        <v>116.3796</v>
      </c>
      <c r="K1642" s="284"/>
      <c r="L1642" s="287">
        <f aca="true" t="shared" si="68" ref="L1642:L1647">+G1642</f>
        <v>43070</v>
      </c>
      <c r="M1642" s="289">
        <f aca="true" t="shared" si="69" ref="M1642:N1644">+D1642+I1642</f>
        <v>3134</v>
      </c>
      <c r="N1642" s="289">
        <f t="shared" si="69"/>
        <v>1314.3871</v>
      </c>
    </row>
    <row r="1643" spans="2:14" s="286" customFormat="1" ht="12.75">
      <c r="B1643" s="287">
        <f t="shared" si="31"/>
        <v>43101</v>
      </c>
      <c r="C1643" s="284"/>
      <c r="D1643" s="289">
        <f t="shared" si="52"/>
        <v>2965</v>
      </c>
      <c r="E1643" s="289">
        <f t="shared" si="52"/>
        <v>1207.6702</v>
      </c>
      <c r="F1643" s="291"/>
      <c r="G1643" s="287">
        <f t="shared" si="67"/>
        <v>43101</v>
      </c>
      <c r="H1643" s="288"/>
      <c r="I1643" s="289">
        <f t="shared" si="54"/>
        <v>167</v>
      </c>
      <c r="J1643" s="289">
        <f t="shared" si="55"/>
        <v>117.1296</v>
      </c>
      <c r="K1643" s="284"/>
      <c r="L1643" s="287">
        <f t="shared" si="68"/>
        <v>43101</v>
      </c>
      <c r="M1643" s="289">
        <f t="shared" si="69"/>
        <v>3132</v>
      </c>
      <c r="N1643" s="289">
        <f t="shared" si="69"/>
        <v>1324.7998</v>
      </c>
    </row>
    <row r="1644" spans="2:14" s="286" customFormat="1" ht="12.75">
      <c r="B1644" s="287">
        <f t="shared" si="31"/>
        <v>43132</v>
      </c>
      <c r="C1644" s="284"/>
      <c r="D1644" s="289">
        <f aca="true" t="shared" si="70" ref="D1644:E1663">+D199</f>
        <v>2963</v>
      </c>
      <c r="E1644" s="289">
        <f t="shared" si="70"/>
        <v>1214.7073</v>
      </c>
      <c r="F1644" s="291"/>
      <c r="G1644" s="287">
        <f t="shared" si="67"/>
        <v>43132</v>
      </c>
      <c r="H1644" s="288"/>
      <c r="I1644" s="289">
        <f t="shared" si="54"/>
        <v>167</v>
      </c>
      <c r="J1644" s="289">
        <f t="shared" si="55"/>
        <v>117.7797</v>
      </c>
      <c r="K1644" s="284"/>
      <c r="L1644" s="287">
        <f t="shared" si="68"/>
        <v>43132</v>
      </c>
      <c r="M1644" s="289">
        <f t="shared" si="69"/>
        <v>3130</v>
      </c>
      <c r="N1644" s="289">
        <f t="shared" si="69"/>
        <v>1332.487</v>
      </c>
    </row>
    <row r="1645" spans="2:14" s="286" customFormat="1" ht="12.75">
      <c r="B1645" s="287">
        <f t="shared" si="31"/>
        <v>43160</v>
      </c>
      <c r="C1645" s="284"/>
      <c r="D1645" s="289">
        <f t="shared" si="70"/>
        <v>2962</v>
      </c>
      <c r="E1645" s="289">
        <f t="shared" si="70"/>
        <v>1218.2608</v>
      </c>
      <c r="F1645" s="291"/>
      <c r="G1645" s="287">
        <f t="shared" si="67"/>
        <v>43160</v>
      </c>
      <c r="H1645" s="288"/>
      <c r="I1645" s="289">
        <f t="shared" si="54"/>
        <v>167</v>
      </c>
      <c r="J1645" s="289">
        <f t="shared" si="55"/>
        <v>119.2917</v>
      </c>
      <c r="K1645" s="284"/>
      <c r="L1645" s="287">
        <f t="shared" si="68"/>
        <v>43160</v>
      </c>
      <c r="M1645" s="289">
        <f aca="true" t="shared" si="71" ref="M1645:N1647">+D1645+I1645</f>
        <v>3129</v>
      </c>
      <c r="N1645" s="289">
        <f t="shared" si="71"/>
        <v>1337.5525</v>
      </c>
    </row>
    <row r="1646" spans="2:14" s="286" customFormat="1" ht="12.75">
      <c r="B1646" s="287">
        <f t="shared" si="31"/>
        <v>43191</v>
      </c>
      <c r="C1646" s="284"/>
      <c r="D1646" s="289">
        <f t="shared" si="70"/>
        <v>2959</v>
      </c>
      <c r="E1646" s="289">
        <f t="shared" si="70"/>
        <v>1225.9326</v>
      </c>
      <c r="F1646" s="291"/>
      <c r="G1646" s="287">
        <f t="shared" si="67"/>
        <v>43191</v>
      </c>
      <c r="H1646" s="288"/>
      <c r="I1646" s="289">
        <f t="shared" si="54"/>
        <v>167</v>
      </c>
      <c r="J1646" s="289">
        <f t="shared" si="55"/>
        <v>130.4003</v>
      </c>
      <c r="K1646" s="284"/>
      <c r="L1646" s="287">
        <f t="shared" si="68"/>
        <v>43191</v>
      </c>
      <c r="M1646" s="289">
        <f t="shared" si="71"/>
        <v>3126</v>
      </c>
      <c r="N1646" s="289">
        <f t="shared" si="71"/>
        <v>1356.3329</v>
      </c>
    </row>
    <row r="1647" spans="2:14" s="286" customFormat="1" ht="12.75">
      <c r="B1647" s="287">
        <f t="shared" si="31"/>
        <v>43221</v>
      </c>
      <c r="C1647" s="284"/>
      <c r="D1647" s="289">
        <f t="shared" si="70"/>
        <v>2957</v>
      </c>
      <c r="E1647" s="289">
        <f t="shared" si="70"/>
        <v>1229.5798</v>
      </c>
      <c r="F1647" s="291"/>
      <c r="G1647" s="287">
        <f t="shared" si="67"/>
        <v>43221</v>
      </c>
      <c r="H1647" s="288"/>
      <c r="I1647" s="289">
        <f t="shared" si="54"/>
        <v>167</v>
      </c>
      <c r="J1647" s="289">
        <f t="shared" si="55"/>
        <v>132.4022</v>
      </c>
      <c r="K1647" s="284"/>
      <c r="L1647" s="287">
        <f t="shared" si="68"/>
        <v>43221</v>
      </c>
      <c r="M1647" s="289">
        <f t="shared" si="71"/>
        <v>3124</v>
      </c>
      <c r="N1647" s="289">
        <f t="shared" si="71"/>
        <v>1361.982</v>
      </c>
    </row>
    <row r="1648" spans="2:14" s="286" customFormat="1" ht="12.75">
      <c r="B1648" s="287">
        <f t="shared" si="31"/>
        <v>43252</v>
      </c>
      <c r="C1648" s="284"/>
      <c r="D1648" s="289">
        <f t="shared" si="70"/>
        <v>2957</v>
      </c>
      <c r="E1648" s="289">
        <f t="shared" si="70"/>
        <v>1219.9419</v>
      </c>
      <c r="F1648" s="291"/>
      <c r="G1648" s="287">
        <f aca="true" t="shared" si="72" ref="G1648:G1653">+B1648</f>
        <v>43252</v>
      </c>
      <c r="H1648" s="288"/>
      <c r="I1648" s="289">
        <f t="shared" si="54"/>
        <v>166</v>
      </c>
      <c r="J1648" s="289">
        <f t="shared" si="55"/>
        <v>134.1481</v>
      </c>
      <c r="K1648" s="284"/>
      <c r="L1648" s="287">
        <f aca="true" t="shared" si="73" ref="L1648:L1653">+G1648</f>
        <v>43252</v>
      </c>
      <c r="M1648" s="289">
        <f aca="true" t="shared" si="74" ref="M1648:N1652">+D1648+I1648</f>
        <v>3123</v>
      </c>
      <c r="N1648" s="289">
        <f t="shared" si="74"/>
        <v>1354.0900000000001</v>
      </c>
    </row>
    <row r="1649" spans="2:14" s="286" customFormat="1" ht="12.75">
      <c r="B1649" s="287">
        <f t="shared" si="31"/>
        <v>43282</v>
      </c>
      <c r="C1649" s="284"/>
      <c r="D1649" s="289">
        <f t="shared" si="70"/>
        <v>2955</v>
      </c>
      <c r="E1649" s="289">
        <f t="shared" si="70"/>
        <v>1225.3204</v>
      </c>
      <c r="F1649" s="291"/>
      <c r="G1649" s="287">
        <f t="shared" si="72"/>
        <v>43282</v>
      </c>
      <c r="H1649" s="288"/>
      <c r="I1649" s="289">
        <f t="shared" si="54"/>
        <v>166</v>
      </c>
      <c r="J1649" s="289">
        <f t="shared" si="55"/>
        <v>136.3611</v>
      </c>
      <c r="K1649" s="284"/>
      <c r="L1649" s="287">
        <f t="shared" si="73"/>
        <v>43282</v>
      </c>
      <c r="M1649" s="289">
        <f t="shared" si="74"/>
        <v>3121</v>
      </c>
      <c r="N1649" s="289">
        <f t="shared" si="74"/>
        <v>1361.6815000000001</v>
      </c>
    </row>
    <row r="1650" spans="2:14" s="286" customFormat="1" ht="12.75">
      <c r="B1650" s="287">
        <f t="shared" si="31"/>
        <v>43313</v>
      </c>
      <c r="C1650" s="284"/>
      <c r="D1650" s="289">
        <f t="shared" si="70"/>
        <v>2955</v>
      </c>
      <c r="E1650" s="289">
        <f t="shared" si="70"/>
        <v>1230.3097</v>
      </c>
      <c r="F1650" s="291"/>
      <c r="G1650" s="287">
        <f t="shared" si="72"/>
        <v>43313</v>
      </c>
      <c r="H1650" s="288"/>
      <c r="I1650" s="289">
        <f t="shared" si="54"/>
        <v>166</v>
      </c>
      <c r="J1650" s="289">
        <f t="shared" si="55"/>
        <v>138.0512</v>
      </c>
      <c r="K1650" s="284"/>
      <c r="L1650" s="287">
        <f t="shared" si="73"/>
        <v>43313</v>
      </c>
      <c r="M1650" s="289">
        <f t="shared" si="74"/>
        <v>3121</v>
      </c>
      <c r="N1650" s="289">
        <f t="shared" si="74"/>
        <v>1368.3609000000001</v>
      </c>
    </row>
    <row r="1651" spans="2:14" s="286" customFormat="1" ht="12.75">
      <c r="B1651" s="287">
        <f t="shared" si="31"/>
        <v>43344</v>
      </c>
      <c r="C1651" s="284"/>
      <c r="D1651" s="289">
        <f t="shared" si="70"/>
        <v>2955</v>
      </c>
      <c r="E1651" s="289">
        <f t="shared" si="70"/>
        <v>1237.3615</v>
      </c>
      <c r="F1651" s="291"/>
      <c r="G1651" s="287">
        <f t="shared" si="72"/>
        <v>43344</v>
      </c>
      <c r="H1651" s="288"/>
      <c r="I1651" s="289">
        <f t="shared" si="54"/>
        <v>166</v>
      </c>
      <c r="J1651" s="289">
        <f t="shared" si="55"/>
        <v>139.823</v>
      </c>
      <c r="K1651" s="284"/>
      <c r="L1651" s="287">
        <f t="shared" si="73"/>
        <v>43344</v>
      </c>
      <c r="M1651" s="289">
        <f>+D1651+I1651</f>
        <v>3121</v>
      </c>
      <c r="N1651" s="289">
        <f>+E1651+J1651</f>
        <v>1377.1845</v>
      </c>
    </row>
    <row r="1652" spans="2:14" s="286" customFormat="1" ht="12.75">
      <c r="B1652" s="287">
        <f t="shared" si="31"/>
        <v>43374</v>
      </c>
      <c r="C1652" s="284"/>
      <c r="D1652" s="289">
        <f t="shared" si="70"/>
        <v>2954</v>
      </c>
      <c r="E1652" s="289">
        <f t="shared" si="70"/>
        <v>1242.7319</v>
      </c>
      <c r="F1652" s="291"/>
      <c r="G1652" s="287">
        <f t="shared" si="72"/>
        <v>43374</v>
      </c>
      <c r="H1652" s="288"/>
      <c r="I1652" s="289">
        <f t="shared" si="54"/>
        <v>166</v>
      </c>
      <c r="J1652" s="289">
        <f t="shared" si="55"/>
        <v>142.0122</v>
      </c>
      <c r="K1652" s="284"/>
      <c r="L1652" s="287">
        <f t="shared" si="73"/>
        <v>43374</v>
      </c>
      <c r="M1652" s="289">
        <f t="shared" si="74"/>
        <v>3120</v>
      </c>
      <c r="N1652" s="289">
        <f t="shared" si="74"/>
        <v>1384.7441</v>
      </c>
    </row>
    <row r="1653" spans="2:14" s="286" customFormat="1" ht="12.75">
      <c r="B1653" s="287">
        <f t="shared" si="31"/>
        <v>43405</v>
      </c>
      <c r="C1653" s="284"/>
      <c r="D1653" s="289">
        <f t="shared" si="70"/>
        <v>2953</v>
      </c>
      <c r="E1653" s="289">
        <f t="shared" si="70"/>
        <v>1239.8594</v>
      </c>
      <c r="F1653" s="291"/>
      <c r="G1653" s="287">
        <f t="shared" si="72"/>
        <v>43405</v>
      </c>
      <c r="H1653" s="288"/>
      <c r="I1653" s="289">
        <f t="shared" si="54"/>
        <v>165</v>
      </c>
      <c r="J1653" s="289">
        <f t="shared" si="55"/>
        <v>144.5188</v>
      </c>
      <c r="K1653" s="284"/>
      <c r="L1653" s="287">
        <f t="shared" si="73"/>
        <v>43405</v>
      </c>
      <c r="M1653" s="289">
        <f aca="true" t="shared" si="75" ref="M1653:N1658">+D1653+I1653</f>
        <v>3118</v>
      </c>
      <c r="N1653" s="289">
        <f t="shared" si="75"/>
        <v>1384.3782</v>
      </c>
    </row>
    <row r="1654" spans="2:14" s="286" customFormat="1" ht="12.75">
      <c r="B1654" s="287">
        <f t="shared" si="31"/>
        <v>43435</v>
      </c>
      <c r="C1654" s="284"/>
      <c r="D1654" s="289">
        <f t="shared" si="70"/>
        <v>2953</v>
      </c>
      <c r="E1654" s="289">
        <f t="shared" si="70"/>
        <v>1248.4974</v>
      </c>
      <c r="F1654" s="291"/>
      <c r="G1654" s="287">
        <f aca="true" t="shared" si="76" ref="G1654:G1660">+B1654</f>
        <v>43435</v>
      </c>
      <c r="H1654" s="288"/>
      <c r="I1654" s="289">
        <f t="shared" si="54"/>
        <v>165</v>
      </c>
      <c r="J1654" s="289">
        <f t="shared" si="55"/>
        <v>144.4889</v>
      </c>
      <c r="K1654" s="284"/>
      <c r="L1654" s="287">
        <f aca="true" t="shared" si="77" ref="L1654:L1660">+G1654</f>
        <v>43435</v>
      </c>
      <c r="M1654" s="289">
        <f t="shared" si="75"/>
        <v>3118</v>
      </c>
      <c r="N1654" s="289">
        <f t="shared" si="75"/>
        <v>1392.9863</v>
      </c>
    </row>
    <row r="1655" spans="2:14" s="286" customFormat="1" ht="12.75">
      <c r="B1655" s="287">
        <f t="shared" si="31"/>
        <v>43466</v>
      </c>
      <c r="C1655" s="284"/>
      <c r="D1655" s="289">
        <f t="shared" si="70"/>
        <v>2952</v>
      </c>
      <c r="E1655" s="289">
        <f t="shared" si="70"/>
        <v>1247.0587</v>
      </c>
      <c r="F1655" s="291"/>
      <c r="G1655" s="287">
        <f t="shared" si="76"/>
        <v>43466</v>
      </c>
      <c r="H1655" s="288"/>
      <c r="I1655" s="289">
        <f t="shared" si="54"/>
        <v>165</v>
      </c>
      <c r="J1655" s="289">
        <f t="shared" si="55"/>
        <v>146.0989</v>
      </c>
      <c r="K1655" s="284"/>
      <c r="L1655" s="287">
        <f t="shared" si="77"/>
        <v>43466</v>
      </c>
      <c r="M1655" s="289">
        <f t="shared" si="75"/>
        <v>3117</v>
      </c>
      <c r="N1655" s="289">
        <f t="shared" si="75"/>
        <v>1393.1576</v>
      </c>
    </row>
    <row r="1656" spans="2:14" s="286" customFormat="1" ht="12.75">
      <c r="B1656" s="287">
        <f>+B211</f>
        <v>43497</v>
      </c>
      <c r="C1656" s="284"/>
      <c r="D1656" s="289">
        <f t="shared" si="70"/>
        <v>2094</v>
      </c>
      <c r="E1656" s="289">
        <f t="shared" si="70"/>
        <v>1246.4696</v>
      </c>
      <c r="F1656" s="291"/>
      <c r="G1656" s="287">
        <f t="shared" si="76"/>
        <v>43497</v>
      </c>
      <c r="H1656" s="288"/>
      <c r="I1656" s="289">
        <f>+D888</f>
        <v>122</v>
      </c>
      <c r="J1656" s="289">
        <f>+E888</f>
        <v>147.599</v>
      </c>
      <c r="K1656" s="284"/>
      <c r="L1656" s="287">
        <f t="shared" si="77"/>
        <v>43497</v>
      </c>
      <c r="M1656" s="289">
        <f t="shared" si="75"/>
        <v>2216</v>
      </c>
      <c r="N1656" s="289">
        <f t="shared" si="75"/>
        <v>1394.0685999999998</v>
      </c>
    </row>
    <row r="1657" spans="2:14" s="286" customFormat="1" ht="12.75">
      <c r="B1657" s="287">
        <f>+B212</f>
        <v>43525</v>
      </c>
      <c r="C1657" s="284"/>
      <c r="D1657" s="289">
        <f t="shared" si="70"/>
        <v>2094</v>
      </c>
      <c r="E1657" s="289">
        <f t="shared" si="70"/>
        <v>1253.3174</v>
      </c>
      <c r="F1657" s="291"/>
      <c r="G1657" s="287">
        <f t="shared" si="76"/>
        <v>43525</v>
      </c>
      <c r="H1657" s="288"/>
      <c r="I1657" s="289">
        <f>+D889</f>
        <v>122</v>
      </c>
      <c r="J1657" s="289">
        <f>+E889</f>
        <v>149.3051</v>
      </c>
      <c r="K1657" s="284"/>
      <c r="L1657" s="287">
        <f t="shared" si="77"/>
        <v>43525</v>
      </c>
      <c r="M1657" s="289">
        <f>+D1657+I1657</f>
        <v>2216</v>
      </c>
      <c r="N1657" s="289">
        <f>+E1657+J1657</f>
        <v>1402.6225</v>
      </c>
    </row>
    <row r="1658" spans="2:14" s="286" customFormat="1" ht="12.75">
      <c r="B1658" s="287">
        <f>+B213</f>
        <v>43556</v>
      </c>
      <c r="C1658" s="284"/>
      <c r="D1658" s="289">
        <f t="shared" si="70"/>
        <v>1864</v>
      </c>
      <c r="E1658" s="289">
        <f t="shared" si="70"/>
        <v>1267.1644</v>
      </c>
      <c r="F1658" s="291"/>
      <c r="G1658" s="287">
        <f t="shared" si="76"/>
        <v>43556</v>
      </c>
      <c r="H1658" s="288"/>
      <c r="I1658" s="289">
        <f>+D896</f>
        <v>28</v>
      </c>
      <c r="J1658" s="289">
        <f>+E896</f>
        <v>83.1</v>
      </c>
      <c r="K1658" s="284"/>
      <c r="L1658" s="287">
        <f t="shared" si="77"/>
        <v>43556</v>
      </c>
      <c r="M1658" s="289">
        <f t="shared" si="75"/>
        <v>1892</v>
      </c>
      <c r="N1658" s="289">
        <f t="shared" si="75"/>
        <v>1350.2643999999998</v>
      </c>
    </row>
    <row r="1659" spans="2:14" s="286" customFormat="1" ht="12.75">
      <c r="B1659" s="287">
        <f>+B214</f>
        <v>43586</v>
      </c>
      <c r="C1659" s="284"/>
      <c r="D1659" s="289">
        <f t="shared" si="70"/>
        <v>1863</v>
      </c>
      <c r="E1659" s="289">
        <f t="shared" si="70"/>
        <v>1238.8743</v>
      </c>
      <c r="F1659" s="291"/>
      <c r="G1659" s="287">
        <f t="shared" si="76"/>
        <v>43586</v>
      </c>
      <c r="H1659" s="288"/>
      <c r="I1659" s="289">
        <f aca="true" t="shared" si="78" ref="I1659:I1678">+D891</f>
        <v>111</v>
      </c>
      <c r="J1659" s="289">
        <f aca="true" t="shared" si="79" ref="J1659:J1678">+E891</f>
        <v>154.9666</v>
      </c>
      <c r="K1659" s="284"/>
      <c r="L1659" s="287">
        <f t="shared" si="77"/>
        <v>43586</v>
      </c>
      <c r="M1659" s="289">
        <f aca="true" t="shared" si="80" ref="M1659:M1668">+D1659+I1659</f>
        <v>1974</v>
      </c>
      <c r="N1659" s="289">
        <f aca="true" t="shared" si="81" ref="N1659:N1668">+E1659+J1659</f>
        <v>1393.8409</v>
      </c>
    </row>
    <row r="1660" spans="2:14" s="286" customFormat="1" ht="12.75">
      <c r="B1660" s="287">
        <f>+B215</f>
        <v>43617</v>
      </c>
      <c r="C1660" s="284"/>
      <c r="D1660" s="289">
        <f t="shared" si="70"/>
        <v>1859</v>
      </c>
      <c r="E1660" s="289">
        <f t="shared" si="70"/>
        <v>1237.3701</v>
      </c>
      <c r="F1660" s="291"/>
      <c r="G1660" s="287">
        <f t="shared" si="76"/>
        <v>43617</v>
      </c>
      <c r="H1660" s="288"/>
      <c r="I1660" s="289">
        <f t="shared" si="78"/>
        <v>111</v>
      </c>
      <c r="J1660" s="289">
        <f t="shared" si="79"/>
        <v>153.9354</v>
      </c>
      <c r="K1660" s="284"/>
      <c r="L1660" s="287">
        <f t="shared" si="77"/>
        <v>43617</v>
      </c>
      <c r="M1660" s="289">
        <f t="shared" si="80"/>
        <v>1970</v>
      </c>
      <c r="N1660" s="289">
        <f t="shared" si="81"/>
        <v>1391.3055000000002</v>
      </c>
    </row>
    <row r="1661" spans="2:14" s="286" customFormat="1" ht="12.75">
      <c r="B1661" s="287">
        <f>+B216</f>
        <v>43647</v>
      </c>
      <c r="C1661" s="284"/>
      <c r="D1661" s="289">
        <f t="shared" si="70"/>
        <v>1854</v>
      </c>
      <c r="E1661" s="289">
        <f t="shared" si="70"/>
        <v>1237.5115</v>
      </c>
      <c r="F1661" s="291"/>
      <c r="G1661" s="287">
        <f aca="true" t="shared" si="82" ref="G1661:G1671">+B1661</f>
        <v>43647</v>
      </c>
      <c r="H1661" s="288"/>
      <c r="I1661" s="289">
        <f t="shared" si="78"/>
        <v>110</v>
      </c>
      <c r="J1661" s="289">
        <f t="shared" si="79"/>
        <v>106.2836</v>
      </c>
      <c r="K1661" s="284"/>
      <c r="L1661" s="287">
        <f aca="true" t="shared" si="83" ref="L1661:L1671">+G1661</f>
        <v>43647</v>
      </c>
      <c r="M1661" s="289">
        <f t="shared" si="80"/>
        <v>1964</v>
      </c>
      <c r="N1661" s="289">
        <f t="shared" si="81"/>
        <v>1343.7951</v>
      </c>
    </row>
    <row r="1662" spans="2:14" s="286" customFormat="1" ht="12.75">
      <c r="B1662" s="287">
        <f>+B217</f>
        <v>43678</v>
      </c>
      <c r="C1662" s="284"/>
      <c r="D1662" s="289">
        <f t="shared" si="70"/>
        <v>1848</v>
      </c>
      <c r="E1662" s="289">
        <f t="shared" si="70"/>
        <v>1210.8965</v>
      </c>
      <c r="F1662" s="291"/>
      <c r="G1662" s="287">
        <f t="shared" si="82"/>
        <v>43678</v>
      </c>
      <c r="H1662" s="288"/>
      <c r="I1662" s="289">
        <f t="shared" si="78"/>
        <v>109</v>
      </c>
      <c r="J1662" s="289">
        <f t="shared" si="79"/>
        <v>107.4916</v>
      </c>
      <c r="K1662" s="284"/>
      <c r="L1662" s="287">
        <f t="shared" si="83"/>
        <v>43678</v>
      </c>
      <c r="M1662" s="289">
        <f t="shared" si="80"/>
        <v>1957</v>
      </c>
      <c r="N1662" s="289">
        <f t="shared" si="81"/>
        <v>1318.3881000000001</v>
      </c>
    </row>
    <row r="1663" spans="2:14" s="286" customFormat="1" ht="12.75">
      <c r="B1663" s="287">
        <f>+B218</f>
        <v>43709</v>
      </c>
      <c r="C1663" s="284"/>
      <c r="D1663" s="289">
        <f t="shared" si="70"/>
        <v>473</v>
      </c>
      <c r="E1663" s="289">
        <f t="shared" si="70"/>
        <v>1119.4514</v>
      </c>
      <c r="F1663" s="291"/>
      <c r="G1663" s="287">
        <f t="shared" si="82"/>
        <v>43709</v>
      </c>
      <c r="H1663" s="288"/>
      <c r="I1663" s="289">
        <f t="shared" si="78"/>
        <v>30</v>
      </c>
      <c r="J1663" s="289">
        <f t="shared" si="79"/>
        <v>96.1794</v>
      </c>
      <c r="K1663" s="284"/>
      <c r="L1663" s="287">
        <f t="shared" si="83"/>
        <v>43709</v>
      </c>
      <c r="M1663" s="289">
        <f t="shared" si="80"/>
        <v>503</v>
      </c>
      <c r="N1663" s="289">
        <f t="shared" si="81"/>
        <v>1215.6308</v>
      </c>
    </row>
    <row r="1664" spans="2:14" s="286" customFormat="1" ht="12.75">
      <c r="B1664" s="287">
        <f>+B219</f>
        <v>43739</v>
      </c>
      <c r="C1664" s="284"/>
      <c r="D1664" s="289">
        <f aca="true" t="shared" si="84" ref="D1664:E1683">+D219</f>
        <v>471</v>
      </c>
      <c r="E1664" s="289">
        <f t="shared" si="84"/>
        <v>764.078</v>
      </c>
      <c r="F1664" s="291"/>
      <c r="G1664" s="287">
        <f t="shared" si="82"/>
        <v>43739</v>
      </c>
      <c r="H1664" s="288"/>
      <c r="I1664" s="289">
        <f t="shared" si="78"/>
        <v>28</v>
      </c>
      <c r="J1664" s="289">
        <f t="shared" si="79"/>
        <v>83.1</v>
      </c>
      <c r="K1664" s="284"/>
      <c r="L1664" s="287">
        <f t="shared" si="83"/>
        <v>43739</v>
      </c>
      <c r="M1664" s="289">
        <f t="shared" si="80"/>
        <v>499</v>
      </c>
      <c r="N1664" s="289">
        <f t="shared" si="81"/>
        <v>847.178</v>
      </c>
    </row>
    <row r="1665" spans="2:14" s="286" customFormat="1" ht="12.75">
      <c r="B1665" s="287">
        <f>+B220</f>
        <v>43770</v>
      </c>
      <c r="C1665" s="284"/>
      <c r="D1665" s="289">
        <f t="shared" si="84"/>
        <v>449</v>
      </c>
      <c r="E1665" s="289">
        <f t="shared" si="84"/>
        <v>755.0413</v>
      </c>
      <c r="F1665" s="291"/>
      <c r="G1665" s="287">
        <f t="shared" si="82"/>
        <v>43770</v>
      </c>
      <c r="H1665" s="288"/>
      <c r="I1665" s="289">
        <f t="shared" si="78"/>
        <v>26</v>
      </c>
      <c r="J1665" s="289">
        <f t="shared" si="79"/>
        <v>84.4675</v>
      </c>
      <c r="K1665" s="284"/>
      <c r="L1665" s="287">
        <f t="shared" si="83"/>
        <v>43770</v>
      </c>
      <c r="M1665" s="289">
        <f t="shared" si="80"/>
        <v>475</v>
      </c>
      <c r="N1665" s="289">
        <f t="shared" si="81"/>
        <v>839.5088</v>
      </c>
    </row>
    <row r="1666" spans="2:14" s="286" customFormat="1" ht="12.75">
      <c r="B1666" s="287">
        <f>+B221</f>
        <v>43800</v>
      </c>
      <c r="C1666" s="284"/>
      <c r="D1666" s="289">
        <f t="shared" si="84"/>
        <v>447</v>
      </c>
      <c r="E1666" s="289">
        <f t="shared" si="84"/>
        <v>766.9439</v>
      </c>
      <c r="F1666" s="291"/>
      <c r="G1666" s="287">
        <f t="shared" si="82"/>
        <v>43800</v>
      </c>
      <c r="H1666" s="288"/>
      <c r="I1666" s="289">
        <f t="shared" si="78"/>
        <v>26</v>
      </c>
      <c r="J1666" s="289">
        <f t="shared" si="79"/>
        <v>84.4375</v>
      </c>
      <c r="K1666" s="284"/>
      <c r="L1666" s="287">
        <f t="shared" si="83"/>
        <v>43800</v>
      </c>
      <c r="M1666" s="289">
        <f t="shared" si="80"/>
        <v>473</v>
      </c>
      <c r="N1666" s="289">
        <f t="shared" si="81"/>
        <v>851.3814</v>
      </c>
    </row>
    <row r="1667" spans="2:14" s="286" customFormat="1" ht="12.75">
      <c r="B1667" s="287">
        <f>+B222</f>
        <v>43831</v>
      </c>
      <c r="C1667" s="284"/>
      <c r="D1667" s="289">
        <f t="shared" si="84"/>
        <v>443</v>
      </c>
      <c r="E1667" s="289">
        <f t="shared" si="84"/>
        <v>763.8974</v>
      </c>
      <c r="F1667" s="291"/>
      <c r="G1667" s="287">
        <f t="shared" si="82"/>
        <v>43831</v>
      </c>
      <c r="H1667" s="288"/>
      <c r="I1667" s="289">
        <f t="shared" si="78"/>
        <v>28</v>
      </c>
      <c r="J1667" s="289">
        <f t="shared" si="79"/>
        <v>60.3732</v>
      </c>
      <c r="K1667" s="284"/>
      <c r="L1667" s="287">
        <f t="shared" si="83"/>
        <v>43831</v>
      </c>
      <c r="M1667" s="289">
        <f t="shared" si="80"/>
        <v>471</v>
      </c>
      <c r="N1667" s="289">
        <f t="shared" si="81"/>
        <v>824.2706</v>
      </c>
    </row>
    <row r="1668" spans="2:14" s="286" customFormat="1" ht="12.75">
      <c r="B1668" s="287">
        <f>+B223</f>
        <v>43862</v>
      </c>
      <c r="C1668" s="284"/>
      <c r="D1668" s="289">
        <f t="shared" si="84"/>
        <v>439</v>
      </c>
      <c r="E1668" s="289">
        <f t="shared" si="84"/>
        <v>766.2514</v>
      </c>
      <c r="F1668" s="291"/>
      <c r="G1668" s="287">
        <f t="shared" si="82"/>
        <v>43862</v>
      </c>
      <c r="H1668" s="288"/>
      <c r="I1668" s="289">
        <f t="shared" si="78"/>
        <v>27</v>
      </c>
      <c r="J1668" s="289">
        <f t="shared" si="79"/>
        <v>61.4132</v>
      </c>
      <c r="K1668" s="284"/>
      <c r="L1668" s="287">
        <f t="shared" si="83"/>
        <v>43862</v>
      </c>
      <c r="M1668" s="289">
        <f t="shared" si="80"/>
        <v>466</v>
      </c>
      <c r="N1668" s="289">
        <f t="shared" si="81"/>
        <v>827.6646</v>
      </c>
    </row>
    <row r="1669" spans="2:14" s="286" customFormat="1" ht="12.75">
      <c r="B1669" s="287">
        <f>+B224</f>
        <v>43891</v>
      </c>
      <c r="C1669" s="284"/>
      <c r="D1669" s="289">
        <f t="shared" si="84"/>
        <v>440</v>
      </c>
      <c r="E1669" s="289">
        <f t="shared" si="84"/>
        <v>772.5944</v>
      </c>
      <c r="F1669" s="291"/>
      <c r="G1669" s="287">
        <f t="shared" si="82"/>
        <v>43891</v>
      </c>
      <c r="H1669" s="288"/>
      <c r="I1669" s="289">
        <f t="shared" si="78"/>
        <v>27</v>
      </c>
      <c r="J1669" s="289">
        <f t="shared" si="79"/>
        <v>63.1641</v>
      </c>
      <c r="K1669" s="284"/>
      <c r="L1669" s="287">
        <f t="shared" si="83"/>
        <v>43891</v>
      </c>
      <c r="M1669" s="289">
        <f aca="true" t="shared" si="85" ref="M1669:N1671">+D1669+I1669</f>
        <v>467</v>
      </c>
      <c r="N1669" s="289">
        <f t="shared" si="85"/>
        <v>835.7584999999999</v>
      </c>
    </row>
    <row r="1670" spans="2:14" s="286" customFormat="1" ht="12.75">
      <c r="B1670" s="287">
        <f>+B225</f>
        <v>43922</v>
      </c>
      <c r="C1670" s="284"/>
      <c r="D1670" s="289">
        <f t="shared" si="84"/>
        <v>438</v>
      </c>
      <c r="E1670" s="289">
        <f t="shared" si="84"/>
        <v>786.5939</v>
      </c>
      <c r="F1670" s="291"/>
      <c r="G1670" s="287">
        <f t="shared" si="82"/>
        <v>43922</v>
      </c>
      <c r="H1670" s="288"/>
      <c r="I1670" s="289">
        <f t="shared" si="78"/>
        <v>27</v>
      </c>
      <c r="J1670" s="289">
        <f t="shared" si="79"/>
        <v>61.9341</v>
      </c>
      <c r="K1670" s="284"/>
      <c r="L1670" s="287">
        <f t="shared" si="83"/>
        <v>43922</v>
      </c>
      <c r="M1670" s="289">
        <f t="shared" si="85"/>
        <v>465</v>
      </c>
      <c r="N1670" s="289">
        <f t="shared" si="85"/>
        <v>848.528</v>
      </c>
    </row>
    <row r="1671" spans="2:14" s="286" customFormat="1" ht="12.75">
      <c r="B1671" s="287">
        <f>+B226</f>
        <v>43952</v>
      </c>
      <c r="C1671" s="284"/>
      <c r="D1671" s="289">
        <f t="shared" si="84"/>
        <v>439</v>
      </c>
      <c r="E1671" s="289">
        <f t="shared" si="84"/>
        <v>795.5424</v>
      </c>
      <c r="F1671" s="291"/>
      <c r="G1671" s="287">
        <f t="shared" si="82"/>
        <v>43952</v>
      </c>
      <c r="H1671" s="288"/>
      <c r="I1671" s="289">
        <f t="shared" si="78"/>
        <v>27</v>
      </c>
      <c r="J1671" s="289">
        <f t="shared" si="79"/>
        <v>62.4323</v>
      </c>
      <c r="K1671" s="284"/>
      <c r="L1671" s="287">
        <f t="shared" si="83"/>
        <v>43952</v>
      </c>
      <c r="M1671" s="289">
        <f t="shared" si="85"/>
        <v>466</v>
      </c>
      <c r="N1671" s="289">
        <f t="shared" si="85"/>
        <v>857.9747</v>
      </c>
    </row>
    <row r="1672" spans="2:14" s="286" customFormat="1" ht="12.75">
      <c r="B1672" s="287">
        <f>+B227</f>
        <v>43983</v>
      </c>
      <c r="C1672" s="284"/>
      <c r="D1672" s="289">
        <f t="shared" si="84"/>
        <v>438</v>
      </c>
      <c r="E1672" s="289">
        <f t="shared" si="84"/>
        <v>800.4119</v>
      </c>
      <c r="F1672" s="291"/>
      <c r="G1672" s="287">
        <f aca="true" t="shared" si="86" ref="G1672:G1678">+B1672</f>
        <v>43983</v>
      </c>
      <c r="H1672" s="288"/>
      <c r="I1672" s="289">
        <f t="shared" si="78"/>
        <v>27</v>
      </c>
      <c r="J1672" s="289">
        <f t="shared" si="79"/>
        <v>60.0993</v>
      </c>
      <c r="K1672" s="284"/>
      <c r="L1672" s="287">
        <f aca="true" t="shared" si="87" ref="L1672:L1678">+G1672</f>
        <v>43983</v>
      </c>
      <c r="M1672" s="289">
        <f aca="true" t="shared" si="88" ref="M1672:N1674">+D1672+I1672</f>
        <v>465</v>
      </c>
      <c r="N1672" s="289">
        <f t="shared" si="88"/>
        <v>860.5111999999999</v>
      </c>
    </row>
    <row r="1673" spans="2:14" s="286" customFormat="1" ht="12.75">
      <c r="B1673" s="287">
        <f>+B228</f>
        <v>44013</v>
      </c>
      <c r="C1673" s="284"/>
      <c r="D1673" s="289">
        <f t="shared" si="84"/>
        <v>437</v>
      </c>
      <c r="E1673" s="289">
        <f t="shared" si="84"/>
        <v>815.9954</v>
      </c>
      <c r="F1673" s="291"/>
      <c r="G1673" s="287">
        <f t="shared" si="86"/>
        <v>44013</v>
      </c>
      <c r="H1673" s="288"/>
      <c r="I1673" s="289">
        <f t="shared" si="78"/>
        <v>26</v>
      </c>
      <c r="J1673" s="289">
        <f t="shared" si="79"/>
        <v>61.0327</v>
      </c>
      <c r="K1673" s="284"/>
      <c r="L1673" s="287">
        <f t="shared" si="87"/>
        <v>44013</v>
      </c>
      <c r="M1673" s="289">
        <f t="shared" si="88"/>
        <v>463</v>
      </c>
      <c r="N1673" s="289">
        <f t="shared" si="88"/>
        <v>877.0281</v>
      </c>
    </row>
    <row r="1674" spans="2:14" s="286" customFormat="1" ht="12.75">
      <c r="B1674" s="287">
        <f>+B229</f>
        <v>44044</v>
      </c>
      <c r="C1674" s="284"/>
      <c r="D1674" s="289">
        <f t="shared" si="84"/>
        <v>437</v>
      </c>
      <c r="E1674" s="289">
        <f t="shared" si="84"/>
        <v>822.1491</v>
      </c>
      <c r="F1674" s="291"/>
      <c r="G1674" s="287">
        <f t="shared" si="86"/>
        <v>44044</v>
      </c>
      <c r="H1674" s="288"/>
      <c r="I1674" s="289">
        <f t="shared" si="78"/>
        <v>26</v>
      </c>
      <c r="J1674" s="289">
        <f t="shared" si="79"/>
        <v>59.8727</v>
      </c>
      <c r="K1674" s="284"/>
      <c r="L1674" s="287">
        <f t="shared" si="87"/>
        <v>44044</v>
      </c>
      <c r="M1674" s="289">
        <f t="shared" si="88"/>
        <v>463</v>
      </c>
      <c r="N1674" s="289">
        <f t="shared" si="88"/>
        <v>882.0218</v>
      </c>
    </row>
    <row r="1675" spans="2:14" s="286" customFormat="1" ht="12.75">
      <c r="B1675" s="287">
        <f>+B230</f>
        <v>44075</v>
      </c>
      <c r="C1675" s="284"/>
      <c r="D1675" s="289">
        <f t="shared" si="84"/>
        <v>437</v>
      </c>
      <c r="E1675" s="289">
        <f t="shared" si="84"/>
        <v>831.1654</v>
      </c>
      <c r="F1675" s="291"/>
      <c r="G1675" s="287">
        <f t="shared" si="86"/>
        <v>44075</v>
      </c>
      <c r="H1675" s="288"/>
      <c r="I1675" s="289">
        <f t="shared" si="78"/>
        <v>26</v>
      </c>
      <c r="J1675" s="289">
        <f t="shared" si="79"/>
        <v>59.9311</v>
      </c>
      <c r="K1675" s="284"/>
      <c r="L1675" s="287">
        <f t="shared" si="87"/>
        <v>44075</v>
      </c>
      <c r="M1675" s="289">
        <f aca="true" t="shared" si="89" ref="M1675:N1678">+D1675+I1675</f>
        <v>463</v>
      </c>
      <c r="N1675" s="289">
        <f t="shared" si="89"/>
        <v>891.0965</v>
      </c>
    </row>
    <row r="1676" spans="2:14" s="286" customFormat="1" ht="12.75">
      <c r="B1676" s="287">
        <f>+B231</f>
        <v>44105</v>
      </c>
      <c r="C1676" s="284"/>
      <c r="D1676" s="289">
        <f t="shared" si="84"/>
        <v>437</v>
      </c>
      <c r="E1676" s="289">
        <f t="shared" si="84"/>
        <v>829.7842</v>
      </c>
      <c r="F1676" s="291"/>
      <c r="G1676" s="287">
        <f t="shared" si="86"/>
        <v>44105</v>
      </c>
      <c r="H1676" s="288"/>
      <c r="I1676" s="289">
        <f t="shared" si="78"/>
        <v>26</v>
      </c>
      <c r="J1676" s="289">
        <f t="shared" si="79"/>
        <v>60.0432</v>
      </c>
      <c r="K1676" s="284"/>
      <c r="L1676" s="287">
        <f t="shared" si="87"/>
        <v>44105</v>
      </c>
      <c r="M1676" s="289">
        <f t="shared" si="89"/>
        <v>463</v>
      </c>
      <c r="N1676" s="289">
        <f t="shared" si="89"/>
        <v>889.8274</v>
      </c>
    </row>
    <row r="1677" spans="2:14" s="286" customFormat="1" ht="12.75">
      <c r="B1677" s="287">
        <f>+B232</f>
        <v>44136</v>
      </c>
      <c r="C1677" s="284"/>
      <c r="D1677" s="289">
        <f t="shared" si="84"/>
        <v>435</v>
      </c>
      <c r="E1677" s="289">
        <f t="shared" si="84"/>
        <v>861.6073</v>
      </c>
      <c r="F1677" s="291"/>
      <c r="G1677" s="287">
        <f t="shared" si="86"/>
        <v>44136</v>
      </c>
      <c r="H1677" s="288"/>
      <c r="I1677" s="289">
        <f t="shared" si="78"/>
        <v>26</v>
      </c>
      <c r="J1677" s="289">
        <f t="shared" si="79"/>
        <v>60.6845</v>
      </c>
      <c r="K1677" s="284"/>
      <c r="L1677" s="287">
        <f t="shared" si="87"/>
        <v>44136</v>
      </c>
      <c r="M1677" s="289">
        <f t="shared" si="89"/>
        <v>461</v>
      </c>
      <c r="N1677" s="289">
        <f t="shared" si="89"/>
        <v>922.2918</v>
      </c>
    </row>
    <row r="1678" spans="2:14" s="286" customFormat="1" ht="12.75">
      <c r="B1678" s="287">
        <f>+B233</f>
        <v>44166</v>
      </c>
      <c r="C1678" s="284"/>
      <c r="D1678" s="289">
        <f t="shared" si="84"/>
        <v>432</v>
      </c>
      <c r="E1678" s="289">
        <f t="shared" si="84"/>
        <v>903.0474</v>
      </c>
      <c r="F1678" s="291"/>
      <c r="G1678" s="287">
        <f t="shared" si="86"/>
        <v>44166</v>
      </c>
      <c r="H1678" s="288"/>
      <c r="I1678" s="289">
        <f t="shared" si="78"/>
        <v>26</v>
      </c>
      <c r="J1678" s="289">
        <f t="shared" si="79"/>
        <v>60.6986</v>
      </c>
      <c r="K1678" s="284"/>
      <c r="L1678" s="287">
        <f t="shared" si="87"/>
        <v>44166</v>
      </c>
      <c r="M1678" s="289">
        <f t="shared" si="89"/>
        <v>458</v>
      </c>
      <c r="N1678" s="289">
        <f t="shared" si="89"/>
        <v>963.7460000000001</v>
      </c>
    </row>
    <row r="1679" spans="2:14" s="286" customFormat="1" ht="12.75">
      <c r="B1679" s="287"/>
      <c r="C1679" s="284"/>
      <c r="D1679" s="289"/>
      <c r="E1679" s="289"/>
      <c r="F1679" s="291"/>
      <c r="G1679" s="287"/>
      <c r="H1679" s="288"/>
      <c r="I1679" s="289"/>
      <c r="J1679" s="289"/>
      <c r="K1679" s="284"/>
      <c r="L1679" s="287"/>
      <c r="M1679" s="289"/>
      <c r="N1679" s="289"/>
    </row>
    <row r="1680" spans="2:14" s="286" customFormat="1" ht="12.75">
      <c r="B1680" s="287"/>
      <c r="C1680" s="284"/>
      <c r="D1680" s="289"/>
      <c r="E1680" s="289"/>
      <c r="F1680" s="291"/>
      <c r="G1680" s="287"/>
      <c r="H1680" s="288"/>
      <c r="I1680" s="289"/>
      <c r="J1680" s="289"/>
      <c r="K1680" s="284"/>
      <c r="L1680" s="287"/>
      <c r="M1680" s="289"/>
      <c r="N1680" s="289"/>
    </row>
    <row r="1681" spans="2:14" s="286" customFormat="1" ht="12.75">
      <c r="B1681" s="287"/>
      <c r="C1681" s="284"/>
      <c r="D1681" s="289"/>
      <c r="E1681" s="289"/>
      <c r="F1681" s="291"/>
      <c r="G1681" s="287"/>
      <c r="H1681" s="288"/>
      <c r="I1681" s="289"/>
      <c r="J1681" s="289"/>
      <c r="K1681" s="284"/>
      <c r="L1681" s="287"/>
      <c r="M1681" s="289"/>
      <c r="N1681" s="289"/>
    </row>
    <row r="1682" spans="2:14" s="286" customFormat="1" ht="12.75">
      <c r="B1682" s="287"/>
      <c r="C1682" s="284"/>
      <c r="D1682" s="289"/>
      <c r="E1682" s="289"/>
      <c r="F1682" s="291"/>
      <c r="G1682" s="287"/>
      <c r="H1682" s="288"/>
      <c r="I1682" s="289"/>
      <c r="J1682" s="289"/>
      <c r="K1682" s="284"/>
      <c r="L1682" s="287"/>
      <c r="M1682" s="289"/>
      <c r="N1682" s="289"/>
    </row>
    <row r="1683" spans="2:14" s="286" customFormat="1" ht="12.75">
      <c r="B1683" s="287"/>
      <c r="C1683" s="284"/>
      <c r="D1683" s="289"/>
      <c r="E1683" s="289"/>
      <c r="F1683" s="291"/>
      <c r="G1683" s="287"/>
      <c r="H1683" s="288"/>
      <c r="I1683" s="289"/>
      <c r="J1683" s="289"/>
      <c r="K1683" s="284"/>
      <c r="L1683" s="287"/>
      <c r="M1683" s="289"/>
      <c r="N1683" s="289"/>
    </row>
    <row r="1684" spans="3:13" s="286" customFormat="1" ht="12.75">
      <c r="C1684" s="283"/>
      <c r="D1684" s="283" t="s">
        <v>25</v>
      </c>
      <c r="E1684" s="283" t="s">
        <v>0</v>
      </c>
      <c r="H1684" s="291"/>
      <c r="I1684" s="291"/>
      <c r="J1684" s="284"/>
      <c r="K1684" s="284"/>
      <c r="M1684" s="289"/>
    </row>
    <row r="1685" spans="3:11" s="286" customFormat="1" ht="12.75">
      <c r="C1685" s="285" t="s">
        <v>65</v>
      </c>
      <c r="D1685" s="292">
        <f>+AVERAGE(M1676:M1678)</f>
        <v>460.6666666666667</v>
      </c>
      <c r="E1685" s="292">
        <f>+AVERAGE(N1676:N1678)</f>
        <v>925.2884</v>
      </c>
      <c r="H1685" s="291"/>
      <c r="I1685" s="291"/>
      <c r="J1685" s="284"/>
      <c r="K1685" s="284"/>
    </row>
    <row r="1686" spans="3:11" s="286" customFormat="1" ht="12.75">
      <c r="C1686" s="285" t="s">
        <v>22</v>
      </c>
      <c r="D1686" s="293">
        <f>+AVERAGE(I1676:I1678)</f>
        <v>26</v>
      </c>
      <c r="E1686" s="293">
        <f>+AVERAGE(J1676:J1678)</f>
        <v>60.475433333333335</v>
      </c>
      <c r="H1686" s="291"/>
      <c r="I1686" s="291"/>
      <c r="J1686" s="284"/>
      <c r="K1686" s="284"/>
    </row>
    <row r="1687" spans="3:11" s="286" customFormat="1" ht="12.75">
      <c r="C1687" s="285" t="s">
        <v>26</v>
      </c>
      <c r="D1687" s="294">
        <f>AVERAGE(D1676:D1678)</f>
        <v>434.6666666666667</v>
      </c>
      <c r="E1687" s="294">
        <f>AVERAGE(E1676:E1678)</f>
        <v>864.8129666666667</v>
      </c>
      <c r="H1687" s="291"/>
      <c r="I1687" s="291"/>
      <c r="J1687" s="284"/>
      <c r="K1687" s="284"/>
    </row>
    <row r="1688" spans="3:11" s="286" customFormat="1" ht="12.75">
      <c r="C1688" s="284"/>
      <c r="D1688" s="295" t="s">
        <v>21</v>
      </c>
      <c r="E1688" s="295" t="s">
        <v>21</v>
      </c>
      <c r="F1688" s="291"/>
      <c r="G1688" s="291"/>
      <c r="H1688" s="291"/>
      <c r="I1688" s="291"/>
      <c r="J1688" s="284"/>
      <c r="K1688" s="284"/>
    </row>
    <row r="1689" spans="3:11" s="286" customFormat="1" ht="12.75">
      <c r="C1689" s="284"/>
      <c r="D1689" s="283" t="s">
        <v>25</v>
      </c>
      <c r="E1689" s="283" t="s">
        <v>0</v>
      </c>
      <c r="F1689" s="291"/>
      <c r="G1689" s="291"/>
      <c r="H1689" s="291"/>
      <c r="I1689" s="291"/>
      <c r="J1689" s="284"/>
      <c r="K1689" s="284"/>
    </row>
    <row r="1690" spans="3:11" s="286" customFormat="1" ht="12.75">
      <c r="C1690" s="285" t="s">
        <v>22</v>
      </c>
      <c r="D1690" s="296">
        <f>+D1686/D1685</f>
        <v>0.05643994211287988</v>
      </c>
      <c r="E1690" s="296">
        <f>+E1686/E1685</f>
        <v>0.0653584691360373</v>
      </c>
      <c r="F1690" s="291"/>
      <c r="G1690" s="291"/>
      <c r="H1690" s="291"/>
      <c r="I1690" s="291"/>
      <c r="J1690" s="284"/>
      <c r="K1690" s="284"/>
    </row>
    <row r="1691" spans="3:11" s="286" customFormat="1" ht="12.75">
      <c r="C1691" s="285" t="s">
        <v>26</v>
      </c>
      <c r="D1691" s="296">
        <f>+D1687/D1685</f>
        <v>0.9435600578871202</v>
      </c>
      <c r="E1691" s="296">
        <f>+E1687/E1685</f>
        <v>0.9346415308639627</v>
      </c>
      <c r="F1691" s="291"/>
      <c r="G1691" s="291"/>
      <c r="H1691" s="291"/>
      <c r="I1691" s="291"/>
      <c r="J1691" s="284"/>
      <c r="K1691" s="284"/>
    </row>
    <row r="1692" spans="3:11" s="286" customFormat="1" ht="12.75">
      <c r="C1692" s="285" t="s">
        <v>65</v>
      </c>
      <c r="D1692" s="297">
        <f>SUM(D1690:D1691)</f>
        <v>1</v>
      </c>
      <c r="E1692" s="297">
        <f>SUM(E1690:E1691)</f>
        <v>1</v>
      </c>
      <c r="F1692" s="291"/>
      <c r="G1692" s="291"/>
      <c r="H1692" s="291"/>
      <c r="I1692" s="291"/>
      <c r="J1692" s="284"/>
      <c r="K1692" s="284"/>
    </row>
    <row r="1693" spans="2:11" s="286" customFormat="1" ht="12.75">
      <c r="B1693" s="284"/>
      <c r="F1693" s="291"/>
      <c r="G1693" s="291"/>
      <c r="H1693" s="291"/>
      <c r="I1693" s="291"/>
      <c r="J1693" s="284"/>
      <c r="K1693" s="284"/>
    </row>
    <row r="1694" spans="2:11" s="286" customFormat="1" ht="12.75">
      <c r="B1694" s="284"/>
      <c r="C1694" s="284"/>
      <c r="D1694" s="291"/>
      <c r="E1694" s="291"/>
      <c r="F1694" s="291"/>
      <c r="G1694" s="291"/>
      <c r="H1694" s="291"/>
      <c r="I1694" s="291"/>
      <c r="J1694" s="284"/>
      <c r="K1694" s="284"/>
    </row>
    <row r="1695" spans="2:12" s="286" customFormat="1" ht="12.75">
      <c r="B1695" s="298" t="s">
        <v>52</v>
      </c>
      <c r="C1695" s="284"/>
      <c r="D1695" s="291"/>
      <c r="E1695" s="291"/>
      <c r="F1695" s="291"/>
      <c r="G1695" s="299" t="s">
        <v>53</v>
      </c>
      <c r="H1695" s="291"/>
      <c r="I1695" s="291"/>
      <c r="J1695" s="284"/>
      <c r="K1695" s="284"/>
      <c r="L1695" s="286" t="s">
        <v>5</v>
      </c>
    </row>
    <row r="1696" spans="2:15" s="286" customFormat="1" ht="12.75">
      <c r="B1696" s="285" t="s">
        <v>23</v>
      </c>
      <c r="C1696" s="283"/>
      <c r="D1696" s="283" t="s">
        <v>25</v>
      </c>
      <c r="E1696" s="283" t="s">
        <v>0</v>
      </c>
      <c r="F1696" s="291"/>
      <c r="G1696" s="285" t="s">
        <v>23</v>
      </c>
      <c r="H1696" s="283"/>
      <c r="I1696" s="283" t="s">
        <v>25</v>
      </c>
      <c r="J1696" s="283" t="s">
        <v>0</v>
      </c>
      <c r="K1696" s="284"/>
      <c r="L1696" s="285"/>
      <c r="M1696" s="283"/>
      <c r="N1696" s="283" t="s">
        <v>75</v>
      </c>
      <c r="O1696" s="285" t="s">
        <v>0</v>
      </c>
    </row>
    <row r="1697" spans="2:15" s="286" customFormat="1" ht="12.75">
      <c r="B1697" s="287">
        <f aca="true" t="shared" si="90" ref="B1697:B1760">+B244</f>
        <v>37653</v>
      </c>
      <c r="C1697" s="284"/>
      <c r="D1697" s="289">
        <f aca="true" t="shared" si="91" ref="D1697:E1716">+D244</f>
        <v>2502</v>
      </c>
      <c r="E1697" s="289">
        <f t="shared" si="91"/>
        <v>743.025163</v>
      </c>
      <c r="F1697" s="291"/>
      <c r="G1697" s="287">
        <f aca="true" t="shared" si="92" ref="G1697:G1760">+B921</f>
        <v>37653</v>
      </c>
      <c r="H1697" s="284"/>
      <c r="I1697" s="291">
        <f aca="true" t="shared" si="93" ref="I1697:I1760">+D921</f>
        <v>119</v>
      </c>
      <c r="J1697" s="289">
        <f aca="true" t="shared" si="94" ref="J1697:J1760">+E921</f>
        <v>234.083023</v>
      </c>
      <c r="K1697" s="284"/>
      <c r="L1697" s="287">
        <f aca="true" t="shared" si="95" ref="L1697:L1760">+B1697</f>
        <v>37653</v>
      </c>
      <c r="M1697" s="288"/>
      <c r="N1697" s="288">
        <f>+D1697+I1697</f>
        <v>2621</v>
      </c>
      <c r="O1697" s="288">
        <f>+E1697+J1697</f>
        <v>977.108186</v>
      </c>
    </row>
    <row r="1698" spans="2:15" s="286" customFormat="1" ht="12.75">
      <c r="B1698" s="287">
        <f t="shared" si="90"/>
        <v>37681</v>
      </c>
      <c r="C1698" s="284"/>
      <c r="D1698" s="289">
        <f t="shared" si="91"/>
        <v>2655</v>
      </c>
      <c r="E1698" s="289">
        <f t="shared" si="91"/>
        <v>804.910972</v>
      </c>
      <c r="F1698" s="291"/>
      <c r="G1698" s="287">
        <f t="shared" si="92"/>
        <v>37681</v>
      </c>
      <c r="H1698" s="284"/>
      <c r="I1698" s="291">
        <f t="shared" si="93"/>
        <v>128</v>
      </c>
      <c r="J1698" s="289">
        <f t="shared" si="94"/>
        <v>246.51593400000002</v>
      </c>
      <c r="K1698" s="284"/>
      <c r="L1698" s="287">
        <f t="shared" si="95"/>
        <v>37681</v>
      </c>
      <c r="M1698" s="288"/>
      <c r="N1698" s="288">
        <f aca="true" t="shared" si="96" ref="N1698:N1722">+D1698+I1698</f>
        <v>2783</v>
      </c>
      <c r="O1698" s="288">
        <f aca="true" t="shared" si="97" ref="O1698:O1722">+E1698+J1698</f>
        <v>1051.4269060000001</v>
      </c>
    </row>
    <row r="1699" spans="2:15" s="286" customFormat="1" ht="12.75">
      <c r="B1699" s="287">
        <f t="shared" si="90"/>
        <v>37712</v>
      </c>
      <c r="C1699" s="284"/>
      <c r="D1699" s="289">
        <f t="shared" si="91"/>
        <v>2812</v>
      </c>
      <c r="E1699" s="289">
        <f t="shared" si="91"/>
        <v>890.3124280000001</v>
      </c>
      <c r="F1699" s="291"/>
      <c r="G1699" s="287">
        <f t="shared" si="92"/>
        <v>37712</v>
      </c>
      <c r="H1699" s="284"/>
      <c r="I1699" s="291">
        <f t="shared" si="93"/>
        <v>134</v>
      </c>
      <c r="J1699" s="289">
        <f t="shared" si="94"/>
        <v>293.648606</v>
      </c>
      <c r="K1699" s="284"/>
      <c r="L1699" s="287">
        <f t="shared" si="95"/>
        <v>37712</v>
      </c>
      <c r="M1699" s="288"/>
      <c r="N1699" s="288">
        <f t="shared" si="96"/>
        <v>2946</v>
      </c>
      <c r="O1699" s="288">
        <f t="shared" si="97"/>
        <v>1183.961034</v>
      </c>
    </row>
    <row r="1700" spans="2:15" s="286" customFormat="1" ht="12.75">
      <c r="B1700" s="287">
        <f t="shared" si="90"/>
        <v>37742</v>
      </c>
      <c r="C1700" s="284"/>
      <c r="D1700" s="289">
        <f t="shared" si="91"/>
        <v>2902</v>
      </c>
      <c r="E1700" s="289">
        <f t="shared" si="91"/>
        <v>955.92222</v>
      </c>
      <c r="F1700" s="291"/>
      <c r="G1700" s="287">
        <f t="shared" si="92"/>
        <v>37742</v>
      </c>
      <c r="H1700" s="284"/>
      <c r="I1700" s="291">
        <f t="shared" si="93"/>
        <v>146</v>
      </c>
      <c r="J1700" s="289">
        <f t="shared" si="94"/>
        <v>297.449327</v>
      </c>
      <c r="K1700" s="284"/>
      <c r="L1700" s="287">
        <f t="shared" si="95"/>
        <v>37742</v>
      </c>
      <c r="M1700" s="288"/>
      <c r="N1700" s="288">
        <f t="shared" si="96"/>
        <v>3048</v>
      </c>
      <c r="O1700" s="288">
        <f t="shared" si="97"/>
        <v>1253.371547</v>
      </c>
    </row>
    <row r="1701" spans="2:15" s="286" customFormat="1" ht="12.75">
      <c r="B1701" s="287">
        <f t="shared" si="90"/>
        <v>37773</v>
      </c>
      <c r="C1701" s="284"/>
      <c r="D1701" s="289">
        <f t="shared" si="91"/>
        <v>3016</v>
      </c>
      <c r="E1701" s="289">
        <f t="shared" si="91"/>
        <v>1040.556049</v>
      </c>
      <c r="F1701" s="291"/>
      <c r="G1701" s="287">
        <f t="shared" si="92"/>
        <v>37773</v>
      </c>
      <c r="H1701" s="284"/>
      <c r="I1701" s="291">
        <f t="shared" si="93"/>
        <v>149</v>
      </c>
      <c r="J1701" s="289">
        <f t="shared" si="94"/>
        <v>301.017376</v>
      </c>
      <c r="K1701" s="284"/>
      <c r="L1701" s="287">
        <f t="shared" si="95"/>
        <v>37773</v>
      </c>
      <c r="M1701" s="288"/>
      <c r="N1701" s="288">
        <f t="shared" si="96"/>
        <v>3165</v>
      </c>
      <c r="O1701" s="288">
        <f t="shared" si="97"/>
        <v>1341.573425</v>
      </c>
    </row>
    <row r="1702" spans="2:15" s="286" customFormat="1" ht="12.75">
      <c r="B1702" s="287">
        <f t="shared" si="90"/>
        <v>37803</v>
      </c>
      <c r="C1702" s="284"/>
      <c r="D1702" s="289">
        <f t="shared" si="91"/>
        <v>3129</v>
      </c>
      <c r="E1702" s="289">
        <f t="shared" si="91"/>
        <v>1090.609845</v>
      </c>
      <c r="F1702" s="291"/>
      <c r="G1702" s="287">
        <f t="shared" si="92"/>
        <v>37803</v>
      </c>
      <c r="H1702" s="284"/>
      <c r="I1702" s="291">
        <f t="shared" si="93"/>
        <v>156</v>
      </c>
      <c r="J1702" s="289">
        <f t="shared" si="94"/>
        <v>305.19732100000004</v>
      </c>
      <c r="K1702" s="284"/>
      <c r="L1702" s="287">
        <f t="shared" si="95"/>
        <v>37803</v>
      </c>
      <c r="M1702" s="288"/>
      <c r="N1702" s="288">
        <f t="shared" si="96"/>
        <v>3285</v>
      </c>
      <c r="O1702" s="288">
        <f t="shared" si="97"/>
        <v>1395.807166</v>
      </c>
    </row>
    <row r="1703" spans="2:15" s="286" customFormat="1" ht="10.5" customHeight="1">
      <c r="B1703" s="287">
        <f t="shared" si="90"/>
        <v>37834</v>
      </c>
      <c r="C1703" s="284"/>
      <c r="D1703" s="289">
        <f t="shared" si="91"/>
        <v>3250</v>
      </c>
      <c r="E1703" s="289">
        <f t="shared" si="91"/>
        <v>1143.564402</v>
      </c>
      <c r="F1703" s="291"/>
      <c r="G1703" s="287">
        <f t="shared" si="92"/>
        <v>37834</v>
      </c>
      <c r="H1703" s="284"/>
      <c r="I1703" s="291">
        <f t="shared" si="93"/>
        <v>157</v>
      </c>
      <c r="J1703" s="289">
        <f t="shared" si="94"/>
        <v>311.26266</v>
      </c>
      <c r="K1703" s="284"/>
      <c r="L1703" s="287">
        <f t="shared" si="95"/>
        <v>37834</v>
      </c>
      <c r="M1703" s="288"/>
      <c r="N1703" s="288">
        <f t="shared" si="96"/>
        <v>3407</v>
      </c>
      <c r="O1703" s="288">
        <f t="shared" si="97"/>
        <v>1454.8270619999998</v>
      </c>
    </row>
    <row r="1704" spans="2:15" s="286" customFormat="1" ht="12.75">
      <c r="B1704" s="287">
        <f t="shared" si="90"/>
        <v>37865</v>
      </c>
      <c r="C1704" s="284"/>
      <c r="D1704" s="289">
        <f t="shared" si="91"/>
        <v>3357</v>
      </c>
      <c r="E1704" s="289">
        <f t="shared" si="91"/>
        <v>1165.170998</v>
      </c>
      <c r="F1704" s="291"/>
      <c r="G1704" s="287">
        <f t="shared" si="92"/>
        <v>37865</v>
      </c>
      <c r="H1704" s="284"/>
      <c r="I1704" s="291">
        <f t="shared" si="93"/>
        <v>167</v>
      </c>
      <c r="J1704" s="289">
        <f t="shared" si="94"/>
        <v>272.74976</v>
      </c>
      <c r="K1704" s="284"/>
      <c r="L1704" s="287">
        <f t="shared" si="95"/>
        <v>37865</v>
      </c>
      <c r="M1704" s="288"/>
      <c r="N1704" s="288">
        <f t="shared" si="96"/>
        <v>3524</v>
      </c>
      <c r="O1704" s="288">
        <f t="shared" si="97"/>
        <v>1437.920758</v>
      </c>
    </row>
    <row r="1705" spans="2:15" s="286" customFormat="1" ht="12.75">
      <c r="B1705" s="287">
        <f t="shared" si="90"/>
        <v>37895</v>
      </c>
      <c r="C1705" s="284"/>
      <c r="D1705" s="289">
        <f t="shared" si="91"/>
        <v>3397</v>
      </c>
      <c r="E1705" s="289">
        <f t="shared" si="91"/>
        <v>1205.107255</v>
      </c>
      <c r="F1705" s="291"/>
      <c r="G1705" s="287">
        <f t="shared" si="92"/>
        <v>37895</v>
      </c>
      <c r="H1705" s="284"/>
      <c r="I1705" s="291">
        <f t="shared" si="93"/>
        <v>170</v>
      </c>
      <c r="J1705" s="289">
        <f t="shared" si="94"/>
        <v>277.099869</v>
      </c>
      <c r="K1705" s="284"/>
      <c r="L1705" s="287">
        <f t="shared" si="95"/>
        <v>37895</v>
      </c>
      <c r="M1705" s="288"/>
      <c r="N1705" s="288">
        <f t="shared" si="96"/>
        <v>3567</v>
      </c>
      <c r="O1705" s="288">
        <f t="shared" si="97"/>
        <v>1482.207124</v>
      </c>
    </row>
    <row r="1706" spans="2:15" s="286" customFormat="1" ht="12.75">
      <c r="B1706" s="287">
        <f t="shared" si="90"/>
        <v>37926</v>
      </c>
      <c r="C1706" s="284"/>
      <c r="D1706" s="289">
        <f t="shared" si="91"/>
        <v>3488</v>
      </c>
      <c r="E1706" s="289">
        <f t="shared" si="91"/>
        <v>1244.025511</v>
      </c>
      <c r="F1706" s="291"/>
      <c r="G1706" s="287">
        <f t="shared" si="92"/>
        <v>37926</v>
      </c>
      <c r="H1706" s="284"/>
      <c r="I1706" s="291">
        <f t="shared" si="93"/>
        <v>177</v>
      </c>
      <c r="J1706" s="289">
        <f t="shared" si="94"/>
        <v>201.976397</v>
      </c>
      <c r="K1706" s="284"/>
      <c r="L1706" s="287">
        <f t="shared" si="95"/>
        <v>37926</v>
      </c>
      <c r="M1706" s="288"/>
      <c r="N1706" s="288">
        <f t="shared" si="96"/>
        <v>3665</v>
      </c>
      <c r="O1706" s="288">
        <f t="shared" si="97"/>
        <v>1446.001908</v>
      </c>
    </row>
    <row r="1707" spans="2:15" s="286" customFormat="1" ht="12.75">
      <c r="B1707" s="287">
        <f t="shared" si="90"/>
        <v>37956</v>
      </c>
      <c r="C1707" s="284"/>
      <c r="D1707" s="289">
        <f t="shared" si="91"/>
        <v>3578</v>
      </c>
      <c r="E1707" s="289">
        <f t="shared" si="91"/>
        <v>1259.137966</v>
      </c>
      <c r="F1707" s="291"/>
      <c r="G1707" s="287">
        <f t="shared" si="92"/>
        <v>37956</v>
      </c>
      <c r="H1707" s="284"/>
      <c r="I1707" s="291">
        <f t="shared" si="93"/>
        <v>184</v>
      </c>
      <c r="J1707" s="289">
        <f t="shared" si="94"/>
        <v>186.16375700000003</v>
      </c>
      <c r="K1707" s="284"/>
      <c r="L1707" s="287">
        <f t="shared" si="95"/>
        <v>37956</v>
      </c>
      <c r="M1707" s="288"/>
      <c r="N1707" s="288">
        <f t="shared" si="96"/>
        <v>3762</v>
      </c>
      <c r="O1707" s="288">
        <f t="shared" si="97"/>
        <v>1445.301723</v>
      </c>
    </row>
    <row r="1708" spans="2:15" s="286" customFormat="1" ht="12.75">
      <c r="B1708" s="287">
        <f t="shared" si="90"/>
        <v>37987</v>
      </c>
      <c r="C1708" s="284"/>
      <c r="D1708" s="289">
        <f t="shared" si="91"/>
        <v>3571</v>
      </c>
      <c r="E1708" s="289">
        <f t="shared" si="91"/>
        <v>1278.648918</v>
      </c>
      <c r="F1708" s="291"/>
      <c r="G1708" s="287">
        <f t="shared" si="92"/>
        <v>37987</v>
      </c>
      <c r="H1708" s="284"/>
      <c r="I1708" s="291">
        <f t="shared" si="93"/>
        <v>181</v>
      </c>
      <c r="J1708" s="289">
        <f t="shared" si="94"/>
        <v>138.19648200000003</v>
      </c>
      <c r="K1708" s="284"/>
      <c r="L1708" s="287">
        <f t="shared" si="95"/>
        <v>37987</v>
      </c>
      <c r="M1708" s="288"/>
      <c r="N1708" s="288">
        <f t="shared" si="96"/>
        <v>3752</v>
      </c>
      <c r="O1708" s="288">
        <f t="shared" si="97"/>
        <v>1416.8454000000002</v>
      </c>
    </row>
    <row r="1709" spans="2:15" s="286" customFormat="1" ht="12.75">
      <c r="B1709" s="287">
        <f t="shared" si="90"/>
        <v>38018</v>
      </c>
      <c r="C1709" s="284"/>
      <c r="D1709" s="289">
        <f t="shared" si="91"/>
        <v>3569</v>
      </c>
      <c r="E1709" s="289">
        <f t="shared" si="91"/>
        <v>1289.481443</v>
      </c>
      <c r="F1709" s="291"/>
      <c r="G1709" s="287">
        <f t="shared" si="92"/>
        <v>38018</v>
      </c>
      <c r="H1709" s="284"/>
      <c r="I1709" s="291">
        <f t="shared" si="93"/>
        <v>185</v>
      </c>
      <c r="J1709" s="289">
        <f t="shared" si="94"/>
        <v>133.515949</v>
      </c>
      <c r="K1709" s="284"/>
      <c r="L1709" s="287">
        <f t="shared" si="95"/>
        <v>38018</v>
      </c>
      <c r="M1709" s="288"/>
      <c r="N1709" s="288">
        <f t="shared" si="96"/>
        <v>3754</v>
      </c>
      <c r="O1709" s="288">
        <f t="shared" si="97"/>
        <v>1422.997392</v>
      </c>
    </row>
    <row r="1710" spans="2:15" s="286" customFormat="1" ht="12.75">
      <c r="B1710" s="287">
        <f t="shared" si="90"/>
        <v>38047</v>
      </c>
      <c r="C1710" s="284"/>
      <c r="D1710" s="289">
        <f t="shared" si="91"/>
        <v>3595</v>
      </c>
      <c r="E1710" s="289">
        <f t="shared" si="91"/>
        <v>1313.083489</v>
      </c>
      <c r="F1710" s="291"/>
      <c r="G1710" s="287">
        <f t="shared" si="92"/>
        <v>38047</v>
      </c>
      <c r="H1710" s="284"/>
      <c r="I1710" s="291">
        <f t="shared" si="93"/>
        <v>185</v>
      </c>
      <c r="J1710" s="289">
        <f t="shared" si="94"/>
        <v>131.57690300000002</v>
      </c>
      <c r="K1710" s="284"/>
      <c r="L1710" s="287">
        <f t="shared" si="95"/>
        <v>38047</v>
      </c>
      <c r="M1710" s="288"/>
      <c r="N1710" s="288">
        <f t="shared" si="96"/>
        <v>3780</v>
      </c>
      <c r="O1710" s="288">
        <f t="shared" si="97"/>
        <v>1444.6603920000002</v>
      </c>
    </row>
    <row r="1711" spans="2:15" s="286" customFormat="1" ht="12.75">
      <c r="B1711" s="287">
        <f t="shared" si="90"/>
        <v>38078</v>
      </c>
      <c r="C1711" s="284"/>
      <c r="D1711" s="289">
        <f t="shared" si="91"/>
        <v>3599</v>
      </c>
      <c r="E1711" s="289">
        <f t="shared" si="91"/>
        <v>1314.060781</v>
      </c>
      <c r="F1711" s="291"/>
      <c r="G1711" s="287">
        <f t="shared" si="92"/>
        <v>38078</v>
      </c>
      <c r="H1711" s="284"/>
      <c r="I1711" s="291">
        <f t="shared" si="93"/>
        <v>185</v>
      </c>
      <c r="J1711" s="289">
        <f t="shared" si="94"/>
        <v>129.811267</v>
      </c>
      <c r="K1711" s="284"/>
      <c r="L1711" s="287">
        <f t="shared" si="95"/>
        <v>38078</v>
      </c>
      <c r="M1711" s="288"/>
      <c r="N1711" s="288">
        <f t="shared" si="96"/>
        <v>3784</v>
      </c>
      <c r="O1711" s="288">
        <f t="shared" si="97"/>
        <v>1443.872048</v>
      </c>
    </row>
    <row r="1712" spans="2:15" s="286" customFormat="1" ht="12.75">
      <c r="B1712" s="287">
        <f t="shared" si="90"/>
        <v>38108</v>
      </c>
      <c r="C1712" s="284"/>
      <c r="D1712" s="289">
        <f t="shared" si="91"/>
        <v>3588</v>
      </c>
      <c r="E1712" s="289">
        <f t="shared" si="91"/>
        <v>1318.94731</v>
      </c>
      <c r="F1712" s="291"/>
      <c r="G1712" s="287">
        <f t="shared" si="92"/>
        <v>38108</v>
      </c>
      <c r="H1712" s="284"/>
      <c r="I1712" s="291">
        <f t="shared" si="93"/>
        <v>194</v>
      </c>
      <c r="J1712" s="289">
        <f t="shared" si="94"/>
        <v>125.94506700000001</v>
      </c>
      <c r="K1712" s="284"/>
      <c r="L1712" s="287">
        <f t="shared" si="95"/>
        <v>38108</v>
      </c>
      <c r="M1712" s="288"/>
      <c r="N1712" s="288">
        <f t="shared" si="96"/>
        <v>3782</v>
      </c>
      <c r="O1712" s="288">
        <f t="shared" si="97"/>
        <v>1444.8923770000001</v>
      </c>
    </row>
    <row r="1713" spans="2:15" s="286" customFormat="1" ht="12.75">
      <c r="B1713" s="287">
        <f t="shared" si="90"/>
        <v>38139</v>
      </c>
      <c r="C1713" s="284"/>
      <c r="D1713" s="289">
        <f t="shared" si="91"/>
        <v>3602</v>
      </c>
      <c r="E1713" s="289">
        <f t="shared" si="91"/>
        <v>1336.8626180000003</v>
      </c>
      <c r="F1713" s="291"/>
      <c r="G1713" s="287">
        <f t="shared" si="92"/>
        <v>38139</v>
      </c>
      <c r="H1713" s="284"/>
      <c r="I1713" s="291">
        <f t="shared" si="93"/>
        <v>193</v>
      </c>
      <c r="J1713" s="289">
        <f t="shared" si="94"/>
        <v>56.942146</v>
      </c>
      <c r="K1713" s="284"/>
      <c r="L1713" s="287">
        <f t="shared" si="95"/>
        <v>38139</v>
      </c>
      <c r="M1713" s="288"/>
      <c r="N1713" s="288">
        <f t="shared" si="96"/>
        <v>3795</v>
      </c>
      <c r="O1713" s="288">
        <f t="shared" si="97"/>
        <v>1393.8047640000004</v>
      </c>
    </row>
    <row r="1714" spans="2:15" s="286" customFormat="1" ht="12.75">
      <c r="B1714" s="287">
        <f t="shared" si="90"/>
        <v>38169</v>
      </c>
      <c r="C1714" s="284"/>
      <c r="D1714" s="289">
        <f t="shared" si="91"/>
        <v>3567</v>
      </c>
      <c r="E1714" s="289">
        <f t="shared" si="91"/>
        <v>1359.45135</v>
      </c>
      <c r="F1714" s="291"/>
      <c r="G1714" s="287">
        <f t="shared" si="92"/>
        <v>38169</v>
      </c>
      <c r="H1714" s="284"/>
      <c r="I1714" s="291">
        <f t="shared" si="93"/>
        <v>192</v>
      </c>
      <c r="J1714" s="289">
        <f t="shared" si="94"/>
        <v>59</v>
      </c>
      <c r="K1714" s="284"/>
      <c r="L1714" s="287">
        <f t="shared" si="95"/>
        <v>38169</v>
      </c>
      <c r="M1714" s="288"/>
      <c r="N1714" s="288">
        <f t="shared" si="96"/>
        <v>3759</v>
      </c>
      <c r="O1714" s="288">
        <f t="shared" si="97"/>
        <v>1418.45135</v>
      </c>
    </row>
    <row r="1715" spans="2:15" s="286" customFormat="1" ht="12.75">
      <c r="B1715" s="287">
        <f t="shared" si="90"/>
        <v>38200</v>
      </c>
      <c r="C1715" s="284"/>
      <c r="D1715" s="289">
        <f t="shared" si="91"/>
        <v>3529</v>
      </c>
      <c r="E1715" s="289">
        <f t="shared" si="91"/>
        <v>1335.742656</v>
      </c>
      <c r="F1715" s="291"/>
      <c r="G1715" s="287">
        <f t="shared" si="92"/>
        <v>38200</v>
      </c>
      <c r="H1715" s="284"/>
      <c r="I1715" s="291">
        <f t="shared" si="93"/>
        <v>189</v>
      </c>
      <c r="J1715" s="289">
        <f t="shared" si="94"/>
        <v>60</v>
      </c>
      <c r="K1715" s="284"/>
      <c r="L1715" s="287">
        <f t="shared" si="95"/>
        <v>38200</v>
      </c>
      <c r="M1715" s="288"/>
      <c r="N1715" s="288">
        <f t="shared" si="96"/>
        <v>3718</v>
      </c>
      <c r="O1715" s="288">
        <f t="shared" si="97"/>
        <v>1395.742656</v>
      </c>
    </row>
    <row r="1716" spans="2:15" s="286" customFormat="1" ht="12.75">
      <c r="B1716" s="287">
        <f t="shared" si="90"/>
        <v>38231</v>
      </c>
      <c r="C1716" s="284"/>
      <c r="D1716" s="289">
        <f t="shared" si="91"/>
        <v>3474</v>
      </c>
      <c r="E1716" s="289">
        <f t="shared" si="91"/>
        <v>1266.946321</v>
      </c>
      <c r="F1716" s="291"/>
      <c r="G1716" s="287">
        <f t="shared" si="92"/>
        <v>38231</v>
      </c>
      <c r="H1716" s="284"/>
      <c r="I1716" s="291">
        <f t="shared" si="93"/>
        <v>188</v>
      </c>
      <c r="J1716" s="289">
        <f t="shared" si="94"/>
        <v>60</v>
      </c>
      <c r="K1716" s="284"/>
      <c r="L1716" s="287">
        <f t="shared" si="95"/>
        <v>38231</v>
      </c>
      <c r="M1716" s="288"/>
      <c r="N1716" s="288">
        <f t="shared" si="96"/>
        <v>3662</v>
      </c>
      <c r="O1716" s="288">
        <f t="shared" si="97"/>
        <v>1326.946321</v>
      </c>
    </row>
    <row r="1717" spans="2:15" s="286" customFormat="1" ht="12.75">
      <c r="B1717" s="287">
        <f t="shared" si="90"/>
        <v>38261</v>
      </c>
      <c r="C1717" s="284"/>
      <c r="D1717" s="289">
        <f aca="true" t="shared" si="98" ref="D1717:E1736">+D264</f>
        <v>3458</v>
      </c>
      <c r="E1717" s="289">
        <f t="shared" si="98"/>
        <v>1360.012764</v>
      </c>
      <c r="F1717" s="291"/>
      <c r="G1717" s="287">
        <f t="shared" si="92"/>
        <v>38261</v>
      </c>
      <c r="H1717" s="284"/>
      <c r="I1717" s="291">
        <f t="shared" si="93"/>
        <v>185</v>
      </c>
      <c r="J1717" s="289">
        <f t="shared" si="94"/>
        <v>61.891309</v>
      </c>
      <c r="K1717" s="284"/>
      <c r="L1717" s="287">
        <f t="shared" si="95"/>
        <v>38261</v>
      </c>
      <c r="M1717" s="288"/>
      <c r="N1717" s="288">
        <f t="shared" si="96"/>
        <v>3643</v>
      </c>
      <c r="O1717" s="288">
        <f t="shared" si="97"/>
        <v>1421.9040730000002</v>
      </c>
    </row>
    <row r="1718" spans="2:15" s="286" customFormat="1" ht="12.75">
      <c r="B1718" s="287">
        <f t="shared" si="90"/>
        <v>38292</v>
      </c>
      <c r="C1718" s="284"/>
      <c r="D1718" s="289">
        <f t="shared" si="98"/>
        <v>3409</v>
      </c>
      <c r="E1718" s="289">
        <f t="shared" si="98"/>
        <v>1373.463601</v>
      </c>
      <c r="F1718" s="291"/>
      <c r="G1718" s="287">
        <f t="shared" si="92"/>
        <v>38292</v>
      </c>
      <c r="H1718" s="284"/>
      <c r="I1718" s="291">
        <f t="shared" si="93"/>
        <v>185</v>
      </c>
      <c r="J1718" s="289">
        <f t="shared" si="94"/>
        <v>58.338222</v>
      </c>
      <c r="K1718" s="284"/>
      <c r="L1718" s="287">
        <f t="shared" si="95"/>
        <v>38292</v>
      </c>
      <c r="M1718" s="288"/>
      <c r="N1718" s="288">
        <f t="shared" si="96"/>
        <v>3594</v>
      </c>
      <c r="O1718" s="288">
        <f t="shared" si="97"/>
        <v>1431.801823</v>
      </c>
    </row>
    <row r="1719" spans="2:15" s="286" customFormat="1" ht="12.75">
      <c r="B1719" s="287">
        <f t="shared" si="90"/>
        <v>38322</v>
      </c>
      <c r="C1719" s="284"/>
      <c r="D1719" s="289">
        <f t="shared" si="98"/>
        <v>3364</v>
      </c>
      <c r="E1719" s="289">
        <f t="shared" si="98"/>
        <v>1403.17689</v>
      </c>
      <c r="F1719" s="291"/>
      <c r="G1719" s="287">
        <f t="shared" si="92"/>
        <v>38322</v>
      </c>
      <c r="H1719" s="284"/>
      <c r="I1719" s="291">
        <f t="shared" si="93"/>
        <v>184</v>
      </c>
      <c r="J1719" s="289">
        <f t="shared" si="94"/>
        <v>58.889211</v>
      </c>
      <c r="K1719" s="284"/>
      <c r="L1719" s="287">
        <f t="shared" si="95"/>
        <v>38322</v>
      </c>
      <c r="M1719" s="288"/>
      <c r="N1719" s="288">
        <f t="shared" si="96"/>
        <v>3548</v>
      </c>
      <c r="O1719" s="288">
        <f t="shared" si="97"/>
        <v>1462.066101</v>
      </c>
    </row>
    <row r="1720" spans="2:15" s="286" customFormat="1" ht="12.75">
      <c r="B1720" s="287">
        <f t="shared" si="90"/>
        <v>38353</v>
      </c>
      <c r="C1720" s="284"/>
      <c r="D1720" s="289">
        <f t="shared" si="98"/>
        <v>3335</v>
      </c>
      <c r="E1720" s="289">
        <f t="shared" si="98"/>
        <v>1385.514815</v>
      </c>
      <c r="F1720" s="291"/>
      <c r="G1720" s="287">
        <f t="shared" si="92"/>
        <v>38353</v>
      </c>
      <c r="H1720" s="284"/>
      <c r="I1720" s="291">
        <f t="shared" si="93"/>
        <v>183</v>
      </c>
      <c r="J1720" s="289">
        <f t="shared" si="94"/>
        <v>48.068175</v>
      </c>
      <c r="K1720" s="284"/>
      <c r="L1720" s="287">
        <f t="shared" si="95"/>
        <v>38353</v>
      </c>
      <c r="M1720" s="288"/>
      <c r="N1720" s="288">
        <f t="shared" si="96"/>
        <v>3518</v>
      </c>
      <c r="O1720" s="288">
        <f t="shared" si="97"/>
        <v>1433.5829899999999</v>
      </c>
    </row>
    <row r="1721" spans="2:15" s="286" customFormat="1" ht="12.75">
      <c r="B1721" s="287">
        <f t="shared" si="90"/>
        <v>38384</v>
      </c>
      <c r="C1721" s="284"/>
      <c r="D1721" s="289">
        <f t="shared" si="98"/>
        <v>3302</v>
      </c>
      <c r="E1721" s="289">
        <f t="shared" si="98"/>
        <v>1392.52672</v>
      </c>
      <c r="F1721" s="291"/>
      <c r="G1721" s="287">
        <f t="shared" si="92"/>
        <v>38384</v>
      </c>
      <c r="H1721" s="284"/>
      <c r="I1721" s="291">
        <f t="shared" si="93"/>
        <v>179</v>
      </c>
      <c r="J1721" s="289">
        <f t="shared" si="94"/>
        <v>48.412014</v>
      </c>
      <c r="K1721" s="284"/>
      <c r="L1721" s="287">
        <f t="shared" si="95"/>
        <v>38384</v>
      </c>
      <c r="M1721" s="288"/>
      <c r="N1721" s="288">
        <f t="shared" si="96"/>
        <v>3481</v>
      </c>
      <c r="O1721" s="288">
        <f t="shared" si="97"/>
        <v>1440.938734</v>
      </c>
    </row>
    <row r="1722" spans="2:15" s="286" customFormat="1" ht="12.75">
      <c r="B1722" s="287">
        <f t="shared" si="90"/>
        <v>38412</v>
      </c>
      <c r="C1722" s="284"/>
      <c r="D1722" s="289">
        <f t="shared" si="98"/>
        <v>3264</v>
      </c>
      <c r="E1722" s="289">
        <f t="shared" si="98"/>
        <v>1405.047539</v>
      </c>
      <c r="F1722" s="291"/>
      <c r="G1722" s="287">
        <f t="shared" si="92"/>
        <v>38412</v>
      </c>
      <c r="H1722" s="284"/>
      <c r="I1722" s="291">
        <f t="shared" si="93"/>
        <v>177</v>
      </c>
      <c r="J1722" s="289">
        <f t="shared" si="94"/>
        <v>50.006316</v>
      </c>
      <c r="K1722" s="284"/>
      <c r="L1722" s="287">
        <f t="shared" si="95"/>
        <v>38412</v>
      </c>
      <c r="M1722" s="288"/>
      <c r="N1722" s="288">
        <f t="shared" si="96"/>
        <v>3441</v>
      </c>
      <c r="O1722" s="288">
        <f t="shared" si="97"/>
        <v>1455.0538549999999</v>
      </c>
    </row>
    <row r="1723" spans="2:15" s="286" customFormat="1" ht="12.75">
      <c r="B1723" s="287">
        <f t="shared" si="90"/>
        <v>38443</v>
      </c>
      <c r="C1723" s="284"/>
      <c r="D1723" s="289">
        <f t="shared" si="98"/>
        <v>3231</v>
      </c>
      <c r="E1723" s="289">
        <f t="shared" si="98"/>
        <v>1408.974754</v>
      </c>
      <c r="F1723" s="291"/>
      <c r="G1723" s="287">
        <f t="shared" si="92"/>
        <v>38443</v>
      </c>
      <c r="H1723" s="284"/>
      <c r="I1723" s="291">
        <f t="shared" si="93"/>
        <v>176</v>
      </c>
      <c r="J1723" s="289">
        <f t="shared" si="94"/>
        <v>53.402138</v>
      </c>
      <c r="K1723" s="284"/>
      <c r="L1723" s="287">
        <f t="shared" si="95"/>
        <v>38443</v>
      </c>
      <c r="M1723" s="288"/>
      <c r="N1723" s="288">
        <f aca="true" t="shared" si="99" ref="N1723:O1725">+D1723+I1723</f>
        <v>3407</v>
      </c>
      <c r="O1723" s="288">
        <f t="shared" si="99"/>
        <v>1462.376892</v>
      </c>
    </row>
    <row r="1724" spans="2:15" s="286" customFormat="1" ht="12.75">
      <c r="B1724" s="287">
        <f t="shared" si="90"/>
        <v>38473</v>
      </c>
      <c r="C1724" s="284"/>
      <c r="D1724" s="289">
        <f t="shared" si="98"/>
        <v>3204</v>
      </c>
      <c r="E1724" s="289">
        <f t="shared" si="98"/>
        <v>1407.278923</v>
      </c>
      <c r="F1724" s="291"/>
      <c r="G1724" s="287">
        <f t="shared" si="92"/>
        <v>38473</v>
      </c>
      <c r="H1724" s="284"/>
      <c r="I1724" s="291">
        <f t="shared" si="93"/>
        <v>174</v>
      </c>
      <c r="J1724" s="289">
        <f t="shared" si="94"/>
        <v>53.017184</v>
      </c>
      <c r="K1724" s="284"/>
      <c r="L1724" s="287">
        <f t="shared" si="95"/>
        <v>38473</v>
      </c>
      <c r="M1724" s="288"/>
      <c r="N1724" s="288">
        <f t="shared" si="99"/>
        <v>3378</v>
      </c>
      <c r="O1724" s="288">
        <f t="shared" si="99"/>
        <v>1460.2961070000001</v>
      </c>
    </row>
    <row r="1725" spans="2:15" s="286" customFormat="1" ht="12.75">
      <c r="B1725" s="287">
        <f t="shared" si="90"/>
        <v>38504</v>
      </c>
      <c r="C1725" s="284"/>
      <c r="D1725" s="289">
        <f t="shared" si="98"/>
        <v>3178</v>
      </c>
      <c r="E1725" s="289">
        <f t="shared" si="98"/>
        <v>1413.024352</v>
      </c>
      <c r="F1725" s="291"/>
      <c r="G1725" s="287">
        <f t="shared" si="92"/>
        <v>38504</v>
      </c>
      <c r="H1725" s="284"/>
      <c r="I1725" s="291">
        <f t="shared" si="93"/>
        <v>173</v>
      </c>
      <c r="J1725" s="289">
        <f t="shared" si="94"/>
        <v>53.509863</v>
      </c>
      <c r="K1725" s="284"/>
      <c r="L1725" s="287">
        <f t="shared" si="95"/>
        <v>38504</v>
      </c>
      <c r="M1725" s="288"/>
      <c r="N1725" s="288">
        <f t="shared" si="99"/>
        <v>3351</v>
      </c>
      <c r="O1725" s="288">
        <f t="shared" si="99"/>
        <v>1466.534215</v>
      </c>
    </row>
    <row r="1726" spans="2:15" s="286" customFormat="1" ht="12.75">
      <c r="B1726" s="287">
        <f t="shared" si="90"/>
        <v>38534</v>
      </c>
      <c r="C1726" s="284"/>
      <c r="D1726" s="289">
        <f t="shared" si="98"/>
        <v>3158</v>
      </c>
      <c r="E1726" s="289">
        <f t="shared" si="98"/>
        <v>1409.820126</v>
      </c>
      <c r="F1726" s="291"/>
      <c r="G1726" s="287">
        <f t="shared" si="92"/>
        <v>38534</v>
      </c>
      <c r="H1726" s="284"/>
      <c r="I1726" s="291">
        <f t="shared" si="93"/>
        <v>172</v>
      </c>
      <c r="J1726" s="289">
        <f t="shared" si="94"/>
        <v>52.501708</v>
      </c>
      <c r="K1726" s="284"/>
      <c r="L1726" s="287">
        <f t="shared" si="95"/>
        <v>38534</v>
      </c>
      <c r="M1726" s="288"/>
      <c r="N1726" s="288">
        <f aca="true" t="shared" si="100" ref="N1726:N1731">+D1726+I1726</f>
        <v>3330</v>
      </c>
      <c r="O1726" s="288">
        <f aca="true" t="shared" si="101" ref="O1726:O1731">+E1726+J1726</f>
        <v>1462.321834</v>
      </c>
    </row>
    <row r="1727" spans="2:15" s="286" customFormat="1" ht="12.75">
      <c r="B1727" s="287">
        <f t="shared" si="90"/>
        <v>38565</v>
      </c>
      <c r="C1727" s="284"/>
      <c r="D1727" s="289">
        <f t="shared" si="98"/>
        <v>3140</v>
      </c>
      <c r="E1727" s="289">
        <f t="shared" si="98"/>
        <v>1378.475009</v>
      </c>
      <c r="F1727" s="291"/>
      <c r="G1727" s="287">
        <f t="shared" si="92"/>
        <v>38565</v>
      </c>
      <c r="H1727" s="284"/>
      <c r="I1727" s="291">
        <f t="shared" si="93"/>
        <v>172</v>
      </c>
      <c r="J1727" s="289">
        <f t="shared" si="94"/>
        <v>53.536135</v>
      </c>
      <c r="K1727" s="284"/>
      <c r="L1727" s="287">
        <f t="shared" si="95"/>
        <v>38565</v>
      </c>
      <c r="M1727" s="288"/>
      <c r="N1727" s="288">
        <f t="shared" si="100"/>
        <v>3312</v>
      </c>
      <c r="O1727" s="288">
        <f t="shared" si="101"/>
        <v>1432.011144</v>
      </c>
    </row>
    <row r="1728" spans="2:15" s="286" customFormat="1" ht="12.75">
      <c r="B1728" s="287">
        <f t="shared" si="90"/>
        <v>38596</v>
      </c>
      <c r="C1728" s="284"/>
      <c r="D1728" s="289">
        <f t="shared" si="98"/>
        <v>3118</v>
      </c>
      <c r="E1728" s="289">
        <f t="shared" si="98"/>
        <v>1323.807032</v>
      </c>
      <c r="F1728" s="291"/>
      <c r="G1728" s="287">
        <f t="shared" si="92"/>
        <v>38596</v>
      </c>
      <c r="H1728" s="284"/>
      <c r="I1728" s="291">
        <f t="shared" si="93"/>
        <v>171</v>
      </c>
      <c r="J1728" s="289">
        <f t="shared" si="94"/>
        <v>51.095063</v>
      </c>
      <c r="K1728" s="284"/>
      <c r="L1728" s="287">
        <f t="shared" si="95"/>
        <v>38596</v>
      </c>
      <c r="M1728" s="288"/>
      <c r="N1728" s="288">
        <f t="shared" si="100"/>
        <v>3289</v>
      </c>
      <c r="O1728" s="288">
        <f t="shared" si="101"/>
        <v>1374.902095</v>
      </c>
    </row>
    <row r="1729" spans="2:15" s="286" customFormat="1" ht="12.75">
      <c r="B1729" s="287">
        <f t="shared" si="90"/>
        <v>38626</v>
      </c>
      <c r="C1729" s="284"/>
      <c r="D1729" s="289">
        <f t="shared" si="98"/>
        <v>3096</v>
      </c>
      <c r="E1729" s="289">
        <f t="shared" si="98"/>
        <v>1325.165218</v>
      </c>
      <c r="F1729" s="291"/>
      <c r="G1729" s="287">
        <f t="shared" si="92"/>
        <v>38626</v>
      </c>
      <c r="H1729" s="284"/>
      <c r="I1729" s="291">
        <f t="shared" si="93"/>
        <v>171</v>
      </c>
      <c r="J1729" s="289">
        <f t="shared" si="94"/>
        <v>51.37123</v>
      </c>
      <c r="K1729" s="284"/>
      <c r="L1729" s="287">
        <f t="shared" si="95"/>
        <v>38626</v>
      </c>
      <c r="M1729" s="288"/>
      <c r="N1729" s="288">
        <f t="shared" si="100"/>
        <v>3267</v>
      </c>
      <c r="O1729" s="288">
        <f t="shared" si="101"/>
        <v>1376.536448</v>
      </c>
    </row>
    <row r="1730" spans="2:15" s="286" customFormat="1" ht="12.75">
      <c r="B1730" s="287">
        <f t="shared" si="90"/>
        <v>38657</v>
      </c>
      <c r="C1730" s="284"/>
      <c r="D1730" s="289">
        <f t="shared" si="98"/>
        <v>3078</v>
      </c>
      <c r="E1730" s="289">
        <f t="shared" si="98"/>
        <v>1288.275346</v>
      </c>
      <c r="F1730" s="291"/>
      <c r="G1730" s="287">
        <f t="shared" si="92"/>
        <v>38657</v>
      </c>
      <c r="H1730" s="284"/>
      <c r="I1730" s="291">
        <f t="shared" si="93"/>
        <v>169</v>
      </c>
      <c r="J1730" s="289">
        <f t="shared" si="94"/>
        <v>51.133171</v>
      </c>
      <c r="K1730" s="284"/>
      <c r="L1730" s="287">
        <f t="shared" si="95"/>
        <v>38657</v>
      </c>
      <c r="M1730" s="288"/>
      <c r="N1730" s="288">
        <f t="shared" si="100"/>
        <v>3247</v>
      </c>
      <c r="O1730" s="288">
        <f t="shared" si="101"/>
        <v>1339.4085169999998</v>
      </c>
    </row>
    <row r="1731" spans="2:15" s="286" customFormat="1" ht="12.75">
      <c r="B1731" s="287">
        <f t="shared" si="90"/>
        <v>38687</v>
      </c>
      <c r="C1731" s="284"/>
      <c r="D1731" s="289">
        <f t="shared" si="98"/>
        <v>3058</v>
      </c>
      <c r="E1731" s="289">
        <f t="shared" si="98"/>
        <v>1299.633277</v>
      </c>
      <c r="F1731" s="291"/>
      <c r="G1731" s="287">
        <f t="shared" si="92"/>
        <v>38687</v>
      </c>
      <c r="H1731" s="284"/>
      <c r="I1731" s="291">
        <f t="shared" si="93"/>
        <v>169</v>
      </c>
      <c r="J1731" s="289">
        <f t="shared" si="94"/>
        <v>49.487233</v>
      </c>
      <c r="K1731" s="284"/>
      <c r="L1731" s="287">
        <f t="shared" si="95"/>
        <v>38687</v>
      </c>
      <c r="M1731" s="288"/>
      <c r="N1731" s="288">
        <f t="shared" si="100"/>
        <v>3227</v>
      </c>
      <c r="O1731" s="288">
        <f t="shared" si="101"/>
        <v>1349.12051</v>
      </c>
    </row>
    <row r="1732" spans="2:15" s="286" customFormat="1" ht="12.75">
      <c r="B1732" s="287">
        <f t="shared" si="90"/>
        <v>38718</v>
      </c>
      <c r="C1732" s="284"/>
      <c r="D1732" s="289">
        <f t="shared" si="98"/>
        <v>3035</v>
      </c>
      <c r="E1732" s="289">
        <f t="shared" si="98"/>
        <v>1300.3387</v>
      </c>
      <c r="F1732" s="291"/>
      <c r="G1732" s="287">
        <f t="shared" si="92"/>
        <v>38718</v>
      </c>
      <c r="H1732" s="284"/>
      <c r="I1732" s="291">
        <f t="shared" si="93"/>
        <v>168</v>
      </c>
      <c r="J1732" s="289">
        <f t="shared" si="94"/>
        <v>50.196109</v>
      </c>
      <c r="K1732" s="284"/>
      <c r="L1732" s="287">
        <f t="shared" si="95"/>
        <v>38718</v>
      </c>
      <c r="M1732" s="288"/>
      <c r="N1732" s="288">
        <f aca="true" t="shared" si="102" ref="N1732:O1740">+D1732+I1732</f>
        <v>3203</v>
      </c>
      <c r="O1732" s="288">
        <f t="shared" si="102"/>
        <v>1350.534809</v>
      </c>
    </row>
    <row r="1733" spans="2:15" s="286" customFormat="1" ht="12.75">
      <c r="B1733" s="287">
        <f t="shared" si="90"/>
        <v>38749</v>
      </c>
      <c r="C1733" s="284"/>
      <c r="D1733" s="289">
        <f t="shared" si="98"/>
        <v>3004</v>
      </c>
      <c r="E1733" s="289">
        <f t="shared" si="98"/>
        <v>1286.068066</v>
      </c>
      <c r="F1733" s="291"/>
      <c r="G1733" s="287">
        <f t="shared" si="92"/>
        <v>38749</v>
      </c>
      <c r="H1733" s="284"/>
      <c r="I1733" s="291">
        <f t="shared" si="93"/>
        <v>168</v>
      </c>
      <c r="J1733" s="289">
        <f t="shared" si="94"/>
        <v>50.720714</v>
      </c>
      <c r="K1733" s="284"/>
      <c r="L1733" s="287">
        <f t="shared" si="95"/>
        <v>38749</v>
      </c>
      <c r="M1733" s="288"/>
      <c r="N1733" s="288">
        <f t="shared" si="102"/>
        <v>3172</v>
      </c>
      <c r="O1733" s="288">
        <f t="shared" si="102"/>
        <v>1336.78878</v>
      </c>
    </row>
    <row r="1734" spans="2:15" s="286" customFormat="1" ht="12.75">
      <c r="B1734" s="287">
        <f t="shared" si="90"/>
        <v>38777</v>
      </c>
      <c r="C1734" s="284"/>
      <c r="D1734" s="289">
        <f t="shared" si="98"/>
        <v>2988</v>
      </c>
      <c r="E1734" s="289">
        <f t="shared" si="98"/>
        <v>1302.770259</v>
      </c>
      <c r="F1734" s="291"/>
      <c r="G1734" s="287">
        <f t="shared" si="92"/>
        <v>38777</v>
      </c>
      <c r="H1734" s="284"/>
      <c r="I1734" s="291">
        <f t="shared" si="93"/>
        <v>168</v>
      </c>
      <c r="J1734" s="289">
        <f t="shared" si="94"/>
        <v>52.246136</v>
      </c>
      <c r="K1734" s="284"/>
      <c r="L1734" s="287">
        <f t="shared" si="95"/>
        <v>38777</v>
      </c>
      <c r="M1734" s="288"/>
      <c r="N1734" s="288">
        <f t="shared" si="102"/>
        <v>3156</v>
      </c>
      <c r="O1734" s="288">
        <f t="shared" si="102"/>
        <v>1355.0163949999999</v>
      </c>
    </row>
    <row r="1735" spans="2:15" s="286" customFormat="1" ht="12.75">
      <c r="B1735" s="287">
        <f t="shared" si="90"/>
        <v>38808</v>
      </c>
      <c r="C1735" s="284"/>
      <c r="D1735" s="289">
        <f t="shared" si="98"/>
        <v>2969</v>
      </c>
      <c r="E1735" s="289">
        <f t="shared" si="98"/>
        <v>1323.67509</v>
      </c>
      <c r="F1735" s="291"/>
      <c r="G1735" s="287">
        <f t="shared" si="92"/>
        <v>38808</v>
      </c>
      <c r="H1735" s="284"/>
      <c r="I1735" s="291">
        <f t="shared" si="93"/>
        <v>168</v>
      </c>
      <c r="J1735" s="289">
        <f t="shared" si="94"/>
        <v>54.222673</v>
      </c>
      <c r="K1735" s="284"/>
      <c r="L1735" s="287">
        <f t="shared" si="95"/>
        <v>38808</v>
      </c>
      <c r="M1735" s="288"/>
      <c r="N1735" s="288">
        <f t="shared" si="102"/>
        <v>3137</v>
      </c>
      <c r="O1735" s="288">
        <f t="shared" si="102"/>
        <v>1377.897763</v>
      </c>
    </row>
    <row r="1736" spans="2:15" s="286" customFormat="1" ht="12.75">
      <c r="B1736" s="287">
        <f t="shared" si="90"/>
        <v>38838</v>
      </c>
      <c r="C1736" s="284"/>
      <c r="D1736" s="289">
        <f t="shared" si="98"/>
        <v>2939</v>
      </c>
      <c r="E1736" s="289">
        <f t="shared" si="98"/>
        <v>1294.217503</v>
      </c>
      <c r="F1736" s="291"/>
      <c r="G1736" s="287">
        <f t="shared" si="92"/>
        <v>38838</v>
      </c>
      <c r="H1736" s="284"/>
      <c r="I1736" s="291">
        <f t="shared" si="93"/>
        <v>167</v>
      </c>
      <c r="J1736" s="289">
        <f t="shared" si="94"/>
        <v>54.723964</v>
      </c>
      <c r="K1736" s="284"/>
      <c r="L1736" s="287">
        <f t="shared" si="95"/>
        <v>38838</v>
      </c>
      <c r="M1736" s="288"/>
      <c r="N1736" s="288">
        <f t="shared" si="102"/>
        <v>3106</v>
      </c>
      <c r="O1736" s="288">
        <f t="shared" si="102"/>
        <v>1348.941467</v>
      </c>
    </row>
    <row r="1737" spans="2:15" s="286" customFormat="1" ht="12.75">
      <c r="B1737" s="287">
        <f t="shared" si="90"/>
        <v>38869</v>
      </c>
      <c r="C1737" s="284"/>
      <c r="D1737" s="289">
        <f aca="true" t="shared" si="103" ref="D1737:E1756">+D284</f>
        <v>2925</v>
      </c>
      <c r="E1737" s="289">
        <f t="shared" si="103"/>
        <v>1284.832714</v>
      </c>
      <c r="F1737" s="291"/>
      <c r="G1737" s="287">
        <f t="shared" si="92"/>
        <v>38869</v>
      </c>
      <c r="H1737" s="284"/>
      <c r="I1737" s="291">
        <f t="shared" si="93"/>
        <v>166</v>
      </c>
      <c r="J1737" s="289">
        <f t="shared" si="94"/>
        <v>55.872149</v>
      </c>
      <c r="K1737" s="284"/>
      <c r="L1737" s="287">
        <f t="shared" si="95"/>
        <v>38869</v>
      </c>
      <c r="M1737" s="288"/>
      <c r="N1737" s="288">
        <f t="shared" si="102"/>
        <v>3091</v>
      </c>
      <c r="O1737" s="288">
        <f t="shared" si="102"/>
        <v>1340.704863</v>
      </c>
    </row>
    <row r="1738" spans="2:15" s="286" customFormat="1" ht="12.75">
      <c r="B1738" s="287">
        <f t="shared" si="90"/>
        <v>38899</v>
      </c>
      <c r="C1738" s="284"/>
      <c r="D1738" s="289">
        <f t="shared" si="103"/>
        <v>2903</v>
      </c>
      <c r="E1738" s="289">
        <f t="shared" si="103"/>
        <v>1279.290982</v>
      </c>
      <c r="F1738" s="291"/>
      <c r="G1738" s="287">
        <f t="shared" si="92"/>
        <v>38899</v>
      </c>
      <c r="H1738" s="284"/>
      <c r="I1738" s="291">
        <f t="shared" si="93"/>
        <v>165</v>
      </c>
      <c r="J1738" s="289">
        <f t="shared" si="94"/>
        <v>57.210332</v>
      </c>
      <c r="K1738" s="284"/>
      <c r="L1738" s="287">
        <f t="shared" si="95"/>
        <v>38899</v>
      </c>
      <c r="M1738" s="288"/>
      <c r="N1738" s="288">
        <f t="shared" si="102"/>
        <v>3068</v>
      </c>
      <c r="O1738" s="288">
        <f t="shared" si="102"/>
        <v>1336.501314</v>
      </c>
    </row>
    <row r="1739" spans="2:15" s="286" customFormat="1" ht="12.75">
      <c r="B1739" s="287">
        <f t="shared" si="90"/>
        <v>38930</v>
      </c>
      <c r="C1739" s="284"/>
      <c r="D1739" s="289">
        <f t="shared" si="103"/>
        <v>2881</v>
      </c>
      <c r="E1739" s="289">
        <f t="shared" si="103"/>
        <v>1277.331456</v>
      </c>
      <c r="F1739" s="291"/>
      <c r="G1739" s="287">
        <f t="shared" si="92"/>
        <v>38930</v>
      </c>
      <c r="H1739" s="284"/>
      <c r="I1739" s="291">
        <f t="shared" si="93"/>
        <v>165</v>
      </c>
      <c r="J1739" s="289">
        <f t="shared" si="94"/>
        <v>58.011826</v>
      </c>
      <c r="K1739" s="284"/>
      <c r="L1739" s="287">
        <f t="shared" si="95"/>
        <v>38930</v>
      </c>
      <c r="M1739" s="288"/>
      <c r="N1739" s="288">
        <f t="shared" si="102"/>
        <v>3046</v>
      </c>
      <c r="O1739" s="288">
        <f t="shared" si="102"/>
        <v>1335.3432819999998</v>
      </c>
    </row>
    <row r="1740" spans="2:15" s="286" customFormat="1" ht="12.75">
      <c r="B1740" s="287">
        <f t="shared" si="90"/>
        <v>38961</v>
      </c>
      <c r="C1740" s="284"/>
      <c r="D1740" s="289">
        <f t="shared" si="103"/>
        <v>2865</v>
      </c>
      <c r="E1740" s="289">
        <f t="shared" si="103"/>
        <v>1263.10675</v>
      </c>
      <c r="F1740" s="291"/>
      <c r="G1740" s="287">
        <f t="shared" si="92"/>
        <v>38961</v>
      </c>
      <c r="H1740" s="284"/>
      <c r="I1740" s="291">
        <f t="shared" si="93"/>
        <v>164</v>
      </c>
      <c r="J1740" s="289">
        <f t="shared" si="94"/>
        <v>58.623474</v>
      </c>
      <c r="K1740" s="284"/>
      <c r="L1740" s="287">
        <f t="shared" si="95"/>
        <v>38961</v>
      </c>
      <c r="M1740" s="288"/>
      <c r="N1740" s="288">
        <f t="shared" si="102"/>
        <v>3029</v>
      </c>
      <c r="O1740" s="288">
        <f t="shared" si="102"/>
        <v>1321.730224</v>
      </c>
    </row>
    <row r="1741" spans="2:15" s="286" customFormat="1" ht="12.75">
      <c r="B1741" s="287">
        <f t="shared" si="90"/>
        <v>38991</v>
      </c>
      <c r="C1741" s="284"/>
      <c r="D1741" s="289">
        <f t="shared" si="103"/>
        <v>2846</v>
      </c>
      <c r="E1741" s="289">
        <f t="shared" si="103"/>
        <v>1252.7629160000001</v>
      </c>
      <c r="F1741" s="291"/>
      <c r="G1741" s="287">
        <f t="shared" si="92"/>
        <v>38991</v>
      </c>
      <c r="H1741" s="284"/>
      <c r="I1741" s="291">
        <f t="shared" si="93"/>
        <v>164</v>
      </c>
      <c r="J1741" s="289">
        <f t="shared" si="94"/>
        <v>59.59472100000001</v>
      </c>
      <c r="K1741" s="284"/>
      <c r="L1741" s="287">
        <f t="shared" si="95"/>
        <v>38991</v>
      </c>
      <c r="M1741" s="288"/>
      <c r="N1741" s="288">
        <f aca="true" t="shared" si="104" ref="N1741:N1746">+D1741+I1741</f>
        <v>3010</v>
      </c>
      <c r="O1741" s="288">
        <f aca="true" t="shared" si="105" ref="O1741:O1746">+E1741+J1741</f>
        <v>1312.357637</v>
      </c>
    </row>
    <row r="1742" spans="2:15" s="286" customFormat="1" ht="12.75">
      <c r="B1742" s="287">
        <f t="shared" si="90"/>
        <v>39022</v>
      </c>
      <c r="C1742" s="284"/>
      <c r="D1742" s="289">
        <f t="shared" si="103"/>
        <v>2828</v>
      </c>
      <c r="E1742" s="289">
        <f t="shared" si="103"/>
        <v>1213.4061669999999</v>
      </c>
      <c r="F1742" s="291"/>
      <c r="G1742" s="287">
        <f t="shared" si="92"/>
        <v>39022</v>
      </c>
      <c r="H1742" s="284"/>
      <c r="I1742" s="291">
        <f t="shared" si="93"/>
        <v>164</v>
      </c>
      <c r="J1742" s="289">
        <f t="shared" si="94"/>
        <v>58.817665000000005</v>
      </c>
      <c r="K1742" s="284"/>
      <c r="L1742" s="287">
        <f t="shared" si="95"/>
        <v>39022</v>
      </c>
      <c r="M1742" s="288"/>
      <c r="N1742" s="288">
        <f t="shared" si="104"/>
        <v>2992</v>
      </c>
      <c r="O1742" s="288">
        <f t="shared" si="105"/>
        <v>1272.223832</v>
      </c>
    </row>
    <row r="1743" spans="2:15" s="286" customFormat="1" ht="12.75">
      <c r="B1743" s="287">
        <f t="shared" si="90"/>
        <v>39052</v>
      </c>
      <c r="C1743" s="284"/>
      <c r="D1743" s="289">
        <f t="shared" si="103"/>
        <v>2811</v>
      </c>
      <c r="E1743" s="289">
        <f t="shared" si="103"/>
        <v>1183.440715</v>
      </c>
      <c r="F1743" s="291"/>
      <c r="G1743" s="287">
        <f t="shared" si="92"/>
        <v>39052</v>
      </c>
      <c r="H1743" s="284"/>
      <c r="I1743" s="291">
        <f t="shared" si="93"/>
        <v>164</v>
      </c>
      <c r="J1743" s="289">
        <f t="shared" si="94"/>
        <v>59.002263</v>
      </c>
      <c r="K1743" s="284"/>
      <c r="L1743" s="287">
        <f t="shared" si="95"/>
        <v>39052</v>
      </c>
      <c r="M1743" s="288"/>
      <c r="N1743" s="288">
        <f t="shared" si="104"/>
        <v>2975</v>
      </c>
      <c r="O1743" s="288">
        <f t="shared" si="105"/>
        <v>1242.442978</v>
      </c>
    </row>
    <row r="1744" spans="2:15" s="286" customFormat="1" ht="12.75">
      <c r="B1744" s="287">
        <f t="shared" si="90"/>
        <v>39083</v>
      </c>
      <c r="C1744" s="284"/>
      <c r="D1744" s="289">
        <f t="shared" si="103"/>
        <v>2802</v>
      </c>
      <c r="E1744" s="289">
        <f t="shared" si="103"/>
        <v>1173.336837</v>
      </c>
      <c r="F1744" s="291"/>
      <c r="G1744" s="287">
        <f t="shared" si="92"/>
        <v>39083</v>
      </c>
      <c r="H1744" s="284"/>
      <c r="I1744" s="291">
        <f t="shared" si="93"/>
        <v>163</v>
      </c>
      <c r="J1744" s="289">
        <f t="shared" si="94"/>
        <v>53.461423</v>
      </c>
      <c r="K1744" s="284"/>
      <c r="L1744" s="287">
        <f t="shared" si="95"/>
        <v>39083</v>
      </c>
      <c r="M1744" s="288"/>
      <c r="N1744" s="288">
        <f t="shared" si="104"/>
        <v>2965</v>
      </c>
      <c r="O1744" s="288">
        <f t="shared" si="105"/>
        <v>1226.79826</v>
      </c>
    </row>
    <row r="1745" spans="2:15" s="286" customFormat="1" ht="12.75">
      <c r="B1745" s="287">
        <f t="shared" si="90"/>
        <v>39114</v>
      </c>
      <c r="C1745" s="284"/>
      <c r="D1745" s="289">
        <f t="shared" si="103"/>
        <v>2795</v>
      </c>
      <c r="E1745" s="289">
        <f t="shared" si="103"/>
        <v>1171.027029</v>
      </c>
      <c r="F1745" s="291"/>
      <c r="G1745" s="287">
        <f t="shared" si="92"/>
        <v>39114</v>
      </c>
      <c r="H1745" s="284"/>
      <c r="I1745" s="291">
        <f t="shared" si="93"/>
        <v>163</v>
      </c>
      <c r="J1745" s="289">
        <f t="shared" si="94"/>
        <v>54.247681</v>
      </c>
      <c r="K1745" s="284"/>
      <c r="L1745" s="287">
        <f t="shared" si="95"/>
        <v>39114</v>
      </c>
      <c r="M1745" s="288"/>
      <c r="N1745" s="288">
        <f t="shared" si="104"/>
        <v>2958</v>
      </c>
      <c r="O1745" s="288">
        <f t="shared" si="105"/>
        <v>1225.2747100000001</v>
      </c>
    </row>
    <row r="1746" spans="2:15" s="286" customFormat="1" ht="12.75">
      <c r="B1746" s="287">
        <f t="shared" si="90"/>
        <v>39142</v>
      </c>
      <c r="C1746" s="284"/>
      <c r="D1746" s="289">
        <f t="shared" si="103"/>
        <v>2766</v>
      </c>
      <c r="E1746" s="289">
        <f t="shared" si="103"/>
        <v>1167.603962</v>
      </c>
      <c r="F1746" s="291"/>
      <c r="G1746" s="287">
        <f t="shared" si="92"/>
        <v>39142</v>
      </c>
      <c r="H1746" s="284"/>
      <c r="I1746" s="291">
        <f t="shared" si="93"/>
        <v>161</v>
      </c>
      <c r="J1746" s="289">
        <f t="shared" si="94"/>
        <v>53.38316</v>
      </c>
      <c r="K1746" s="284"/>
      <c r="L1746" s="287">
        <f t="shared" si="95"/>
        <v>39142</v>
      </c>
      <c r="M1746" s="288"/>
      <c r="N1746" s="288">
        <f t="shared" si="104"/>
        <v>2927</v>
      </c>
      <c r="O1746" s="288">
        <f t="shared" si="105"/>
        <v>1220.987122</v>
      </c>
    </row>
    <row r="1747" spans="2:15" s="286" customFormat="1" ht="12.75">
      <c r="B1747" s="287">
        <f t="shared" si="90"/>
        <v>39173</v>
      </c>
      <c r="C1747" s="284"/>
      <c r="D1747" s="289">
        <f t="shared" si="103"/>
        <v>2758</v>
      </c>
      <c r="E1747" s="289">
        <f t="shared" si="103"/>
        <v>1177.854849</v>
      </c>
      <c r="F1747" s="291"/>
      <c r="G1747" s="287">
        <f t="shared" si="92"/>
        <v>39173</v>
      </c>
      <c r="H1747" s="284"/>
      <c r="I1747" s="291">
        <f t="shared" si="93"/>
        <v>160</v>
      </c>
      <c r="J1747" s="289">
        <f t="shared" si="94"/>
        <v>56.724635</v>
      </c>
      <c r="K1747" s="284"/>
      <c r="L1747" s="287">
        <f t="shared" si="95"/>
        <v>39173</v>
      </c>
      <c r="M1747" s="288"/>
      <c r="N1747" s="288">
        <f aca="true" t="shared" si="106" ref="N1747:O1749">+D1747+I1747</f>
        <v>2918</v>
      </c>
      <c r="O1747" s="288">
        <f t="shared" si="106"/>
        <v>1234.579484</v>
      </c>
    </row>
    <row r="1748" spans="2:15" s="286" customFormat="1" ht="12.75">
      <c r="B1748" s="287">
        <f t="shared" si="90"/>
        <v>39203</v>
      </c>
      <c r="C1748" s="284"/>
      <c r="D1748" s="289">
        <f t="shared" si="103"/>
        <v>2752</v>
      </c>
      <c r="E1748" s="289">
        <f t="shared" si="103"/>
        <v>1175.323744</v>
      </c>
      <c r="F1748" s="291"/>
      <c r="G1748" s="287">
        <f t="shared" si="92"/>
        <v>39203</v>
      </c>
      <c r="H1748" s="284"/>
      <c r="I1748" s="291">
        <f t="shared" si="93"/>
        <v>160</v>
      </c>
      <c r="J1748" s="289">
        <f t="shared" si="94"/>
        <v>57.185895</v>
      </c>
      <c r="K1748" s="284"/>
      <c r="L1748" s="287">
        <f t="shared" si="95"/>
        <v>39203</v>
      </c>
      <c r="M1748" s="288"/>
      <c r="N1748" s="288">
        <f t="shared" si="106"/>
        <v>2912</v>
      </c>
      <c r="O1748" s="288">
        <f t="shared" si="106"/>
        <v>1232.509639</v>
      </c>
    </row>
    <row r="1749" spans="2:15" s="286" customFormat="1" ht="12.75">
      <c r="B1749" s="287">
        <f t="shared" si="90"/>
        <v>39234</v>
      </c>
      <c r="C1749" s="284"/>
      <c r="D1749" s="289">
        <f t="shared" si="103"/>
        <v>2739</v>
      </c>
      <c r="E1749" s="289">
        <f t="shared" si="103"/>
        <v>1172.558732</v>
      </c>
      <c r="F1749" s="291"/>
      <c r="G1749" s="287">
        <f t="shared" si="92"/>
        <v>39234</v>
      </c>
      <c r="H1749" s="284"/>
      <c r="I1749" s="291">
        <f t="shared" si="93"/>
        <v>160</v>
      </c>
      <c r="J1749" s="289">
        <f t="shared" si="94"/>
        <v>56.847848</v>
      </c>
      <c r="K1749" s="284"/>
      <c r="L1749" s="287">
        <f t="shared" si="95"/>
        <v>39234</v>
      </c>
      <c r="M1749" s="284"/>
      <c r="N1749" s="288">
        <f t="shared" si="106"/>
        <v>2899</v>
      </c>
      <c r="O1749" s="288">
        <f t="shared" si="106"/>
        <v>1229.4065799999998</v>
      </c>
    </row>
    <row r="1750" spans="2:15" s="286" customFormat="1" ht="12.75">
      <c r="B1750" s="287">
        <f t="shared" si="90"/>
        <v>39264</v>
      </c>
      <c r="C1750" s="284"/>
      <c r="D1750" s="289">
        <f t="shared" si="103"/>
        <v>2732</v>
      </c>
      <c r="E1750" s="289">
        <f t="shared" si="103"/>
        <v>1152.894937</v>
      </c>
      <c r="F1750" s="291"/>
      <c r="G1750" s="287">
        <f t="shared" si="92"/>
        <v>39264</v>
      </c>
      <c r="H1750" s="284"/>
      <c r="I1750" s="291">
        <f t="shared" si="93"/>
        <v>159</v>
      </c>
      <c r="J1750" s="289">
        <f t="shared" si="94"/>
        <v>57.927463</v>
      </c>
      <c r="K1750" s="284"/>
      <c r="L1750" s="287">
        <f t="shared" si="95"/>
        <v>39264</v>
      </c>
      <c r="M1750" s="284"/>
      <c r="N1750" s="288">
        <f aca="true" t="shared" si="107" ref="N1750:O1752">+D1750+I1750</f>
        <v>2891</v>
      </c>
      <c r="O1750" s="288">
        <f t="shared" si="107"/>
        <v>1210.8224</v>
      </c>
    </row>
    <row r="1751" spans="2:15" s="286" customFormat="1" ht="12.75">
      <c r="B1751" s="287">
        <f t="shared" si="90"/>
        <v>39295</v>
      </c>
      <c r="C1751" s="284"/>
      <c r="D1751" s="289">
        <f t="shared" si="103"/>
        <v>2728</v>
      </c>
      <c r="E1751" s="289">
        <f t="shared" si="103"/>
        <v>1152.812341</v>
      </c>
      <c r="F1751" s="291"/>
      <c r="G1751" s="287">
        <f t="shared" si="92"/>
        <v>39295</v>
      </c>
      <c r="H1751" s="284"/>
      <c r="I1751" s="291">
        <f t="shared" si="93"/>
        <v>158</v>
      </c>
      <c r="J1751" s="289">
        <f t="shared" si="94"/>
        <v>58.725212</v>
      </c>
      <c r="K1751" s="284"/>
      <c r="L1751" s="287">
        <f t="shared" si="95"/>
        <v>39295</v>
      </c>
      <c r="M1751" s="284"/>
      <c r="N1751" s="288">
        <f t="shared" si="107"/>
        <v>2886</v>
      </c>
      <c r="O1751" s="288">
        <f t="shared" si="107"/>
        <v>1211.5375530000001</v>
      </c>
    </row>
    <row r="1752" spans="2:15" s="286" customFormat="1" ht="12.75">
      <c r="B1752" s="287">
        <f t="shared" si="90"/>
        <v>39326</v>
      </c>
      <c r="C1752" s="284"/>
      <c r="D1752" s="289">
        <f t="shared" si="103"/>
        <v>2718</v>
      </c>
      <c r="E1752" s="289">
        <f t="shared" si="103"/>
        <v>1157.37835</v>
      </c>
      <c r="F1752" s="291"/>
      <c r="G1752" s="287">
        <f t="shared" si="92"/>
        <v>39326</v>
      </c>
      <c r="H1752" s="284"/>
      <c r="I1752" s="291">
        <f t="shared" si="93"/>
        <v>158</v>
      </c>
      <c r="J1752" s="289">
        <f t="shared" si="94"/>
        <v>58.457601</v>
      </c>
      <c r="K1752" s="284"/>
      <c r="L1752" s="287">
        <f t="shared" si="95"/>
        <v>39326</v>
      </c>
      <c r="M1752" s="284"/>
      <c r="N1752" s="288">
        <f t="shared" si="107"/>
        <v>2876</v>
      </c>
      <c r="O1752" s="288">
        <f t="shared" si="107"/>
        <v>1215.835951</v>
      </c>
    </row>
    <row r="1753" spans="2:15" s="286" customFormat="1" ht="12.75">
      <c r="B1753" s="287">
        <f t="shared" si="90"/>
        <v>39356</v>
      </c>
      <c r="C1753" s="284"/>
      <c r="D1753" s="289">
        <f t="shared" si="103"/>
        <v>2709</v>
      </c>
      <c r="E1753" s="289">
        <f t="shared" si="103"/>
        <v>1162.980565</v>
      </c>
      <c r="F1753" s="291"/>
      <c r="G1753" s="287">
        <f t="shared" si="92"/>
        <v>39356</v>
      </c>
      <c r="H1753" s="284"/>
      <c r="I1753" s="291">
        <f t="shared" si="93"/>
        <v>158</v>
      </c>
      <c r="J1753" s="289">
        <f t="shared" si="94"/>
        <v>58.882762</v>
      </c>
      <c r="K1753" s="284"/>
      <c r="L1753" s="287">
        <f t="shared" si="95"/>
        <v>39356</v>
      </c>
      <c r="M1753" s="284"/>
      <c r="N1753" s="288">
        <f aca="true" t="shared" si="108" ref="N1753:O1758">+D1753+I1753</f>
        <v>2867</v>
      </c>
      <c r="O1753" s="288">
        <f t="shared" si="108"/>
        <v>1221.863327</v>
      </c>
    </row>
    <row r="1754" spans="2:15" s="286" customFormat="1" ht="12.75">
      <c r="B1754" s="287">
        <f t="shared" si="90"/>
        <v>39387</v>
      </c>
      <c r="C1754" s="284"/>
      <c r="D1754" s="289">
        <f t="shared" si="103"/>
        <v>2694</v>
      </c>
      <c r="E1754" s="289">
        <f t="shared" si="103"/>
        <v>1153.70659</v>
      </c>
      <c r="F1754" s="291"/>
      <c r="G1754" s="287">
        <f t="shared" si="92"/>
        <v>39387</v>
      </c>
      <c r="H1754" s="284"/>
      <c r="I1754" s="291">
        <f t="shared" si="93"/>
        <v>157</v>
      </c>
      <c r="J1754" s="289">
        <f t="shared" si="94"/>
        <v>54.662512</v>
      </c>
      <c r="K1754" s="284"/>
      <c r="L1754" s="287">
        <f t="shared" si="95"/>
        <v>39387</v>
      </c>
      <c r="M1754" s="284"/>
      <c r="N1754" s="288">
        <f t="shared" si="108"/>
        <v>2851</v>
      </c>
      <c r="O1754" s="288">
        <f t="shared" si="108"/>
        <v>1208.369102</v>
      </c>
    </row>
    <row r="1755" spans="2:15" s="286" customFormat="1" ht="12.75">
      <c r="B1755" s="287">
        <f t="shared" si="90"/>
        <v>39417</v>
      </c>
      <c r="C1755" s="284"/>
      <c r="D1755" s="289">
        <f t="shared" si="103"/>
        <v>2685</v>
      </c>
      <c r="E1755" s="289">
        <f t="shared" si="103"/>
        <v>1168.128834</v>
      </c>
      <c r="F1755" s="291"/>
      <c r="G1755" s="287">
        <f t="shared" si="92"/>
        <v>39417</v>
      </c>
      <c r="H1755" s="284"/>
      <c r="I1755" s="291">
        <f t="shared" si="93"/>
        <v>157</v>
      </c>
      <c r="J1755" s="289">
        <f t="shared" si="94"/>
        <v>55.173668</v>
      </c>
      <c r="K1755" s="284"/>
      <c r="L1755" s="287">
        <f t="shared" si="95"/>
        <v>39417</v>
      </c>
      <c r="M1755" s="284"/>
      <c r="N1755" s="288">
        <f t="shared" si="108"/>
        <v>2842</v>
      </c>
      <c r="O1755" s="288">
        <f t="shared" si="108"/>
        <v>1223.302502</v>
      </c>
    </row>
    <row r="1756" spans="2:15" s="286" customFormat="1" ht="12.75">
      <c r="B1756" s="287">
        <f t="shared" si="90"/>
        <v>39448</v>
      </c>
      <c r="C1756" s="284"/>
      <c r="D1756" s="289">
        <f t="shared" si="103"/>
        <v>2672</v>
      </c>
      <c r="E1756" s="289">
        <f t="shared" si="103"/>
        <v>1157.682424</v>
      </c>
      <c r="F1756" s="291"/>
      <c r="G1756" s="287">
        <f t="shared" si="92"/>
        <v>39448</v>
      </c>
      <c r="H1756" s="284"/>
      <c r="I1756" s="291">
        <f t="shared" si="93"/>
        <v>157</v>
      </c>
      <c r="J1756" s="289">
        <f t="shared" si="94"/>
        <v>54.977854</v>
      </c>
      <c r="K1756" s="284"/>
      <c r="L1756" s="287">
        <f t="shared" si="95"/>
        <v>39448</v>
      </c>
      <c r="M1756" s="284"/>
      <c r="N1756" s="288">
        <f t="shared" si="108"/>
        <v>2829</v>
      </c>
      <c r="O1756" s="288">
        <f t="shared" si="108"/>
        <v>1212.660278</v>
      </c>
    </row>
    <row r="1757" spans="2:15" s="286" customFormat="1" ht="12.75">
      <c r="B1757" s="287">
        <f t="shared" si="90"/>
        <v>39479</v>
      </c>
      <c r="C1757" s="284"/>
      <c r="D1757" s="289">
        <f aca="true" t="shared" si="109" ref="D1757:E1776">+D304</f>
        <v>2664</v>
      </c>
      <c r="E1757" s="289">
        <f t="shared" si="109"/>
        <v>1168.685835</v>
      </c>
      <c r="F1757" s="291"/>
      <c r="G1757" s="287">
        <f t="shared" si="92"/>
        <v>39479</v>
      </c>
      <c r="H1757" s="284"/>
      <c r="I1757" s="291">
        <f t="shared" si="93"/>
        <v>157</v>
      </c>
      <c r="J1757" s="289">
        <f t="shared" si="94"/>
        <v>55.598658</v>
      </c>
      <c r="K1757" s="284"/>
      <c r="L1757" s="287">
        <f t="shared" si="95"/>
        <v>39479</v>
      </c>
      <c r="M1757" s="284"/>
      <c r="N1757" s="288">
        <f t="shared" si="108"/>
        <v>2821</v>
      </c>
      <c r="O1757" s="288">
        <f t="shared" si="108"/>
        <v>1224.284493</v>
      </c>
    </row>
    <row r="1758" spans="2:15" s="286" customFormat="1" ht="12.75">
      <c r="B1758" s="287">
        <f t="shared" si="90"/>
        <v>39508</v>
      </c>
      <c r="C1758" s="284"/>
      <c r="D1758" s="289">
        <f t="shared" si="109"/>
        <v>2659</v>
      </c>
      <c r="E1758" s="289">
        <f t="shared" si="109"/>
        <v>1179.312978</v>
      </c>
      <c r="F1758" s="291"/>
      <c r="G1758" s="287">
        <f t="shared" si="92"/>
        <v>39508</v>
      </c>
      <c r="H1758" s="284"/>
      <c r="I1758" s="291">
        <f t="shared" si="93"/>
        <v>157</v>
      </c>
      <c r="J1758" s="289">
        <f t="shared" si="94"/>
        <v>57.12345</v>
      </c>
      <c r="K1758" s="284"/>
      <c r="L1758" s="287">
        <f t="shared" si="95"/>
        <v>39508</v>
      </c>
      <c r="M1758" s="284"/>
      <c r="N1758" s="288">
        <f t="shared" si="108"/>
        <v>2816</v>
      </c>
      <c r="O1758" s="288">
        <f t="shared" si="108"/>
        <v>1236.436428</v>
      </c>
    </row>
    <row r="1759" spans="2:15" s="286" customFormat="1" ht="12.75">
      <c r="B1759" s="287">
        <f t="shared" si="90"/>
        <v>39539</v>
      </c>
      <c r="C1759" s="284"/>
      <c r="D1759" s="289">
        <f t="shared" si="109"/>
        <v>2654</v>
      </c>
      <c r="E1759" s="289">
        <f t="shared" si="109"/>
        <v>1211.525697</v>
      </c>
      <c r="F1759" s="291"/>
      <c r="G1759" s="287">
        <f t="shared" si="92"/>
        <v>39539</v>
      </c>
      <c r="H1759" s="284"/>
      <c r="I1759" s="291">
        <f t="shared" si="93"/>
        <v>156</v>
      </c>
      <c r="J1759" s="289">
        <f t="shared" si="94"/>
        <v>60.819855</v>
      </c>
      <c r="K1759" s="284"/>
      <c r="L1759" s="287">
        <f t="shared" si="95"/>
        <v>39539</v>
      </c>
      <c r="M1759" s="284"/>
      <c r="N1759" s="288">
        <f aca="true" t="shared" si="110" ref="N1759:O1761">+D1759+I1759</f>
        <v>2810</v>
      </c>
      <c r="O1759" s="288">
        <f t="shared" si="110"/>
        <v>1272.345552</v>
      </c>
    </row>
    <row r="1760" spans="2:15" s="286" customFormat="1" ht="12.75">
      <c r="B1760" s="287">
        <f t="shared" si="90"/>
        <v>39569</v>
      </c>
      <c r="C1760" s="284"/>
      <c r="D1760" s="289">
        <f t="shared" si="109"/>
        <v>2648</v>
      </c>
      <c r="E1760" s="289">
        <f t="shared" si="109"/>
        <v>1233.086849</v>
      </c>
      <c r="F1760" s="291"/>
      <c r="G1760" s="287">
        <f t="shared" si="92"/>
        <v>39569</v>
      </c>
      <c r="H1760" s="284"/>
      <c r="I1760" s="291">
        <f t="shared" si="93"/>
        <v>156</v>
      </c>
      <c r="J1760" s="289">
        <f t="shared" si="94"/>
        <v>62.546869</v>
      </c>
      <c r="K1760" s="284"/>
      <c r="L1760" s="287">
        <f t="shared" si="95"/>
        <v>39569</v>
      </c>
      <c r="M1760" s="284"/>
      <c r="N1760" s="288">
        <f t="shared" si="110"/>
        <v>2804</v>
      </c>
      <c r="O1760" s="288">
        <f t="shared" si="110"/>
        <v>1295.633718</v>
      </c>
    </row>
    <row r="1761" spans="2:15" s="286" customFormat="1" ht="12.75">
      <c r="B1761" s="287">
        <f aca="true" t="shared" si="111" ref="B1761:B1824">+B308</f>
        <v>39600</v>
      </c>
      <c r="C1761" s="284"/>
      <c r="D1761" s="289">
        <f t="shared" si="109"/>
        <v>2641</v>
      </c>
      <c r="E1761" s="289">
        <f t="shared" si="109"/>
        <v>1176.134822</v>
      </c>
      <c r="F1761" s="291"/>
      <c r="G1761" s="287">
        <f aca="true" t="shared" si="112" ref="G1761:G1824">+B985</f>
        <v>39600</v>
      </c>
      <c r="H1761" s="284"/>
      <c r="I1761" s="291">
        <f aca="true" t="shared" si="113" ref="I1761:I1824">+D985</f>
        <v>156</v>
      </c>
      <c r="J1761" s="289">
        <f aca="true" t="shared" si="114" ref="J1761:J1824">+E985</f>
        <v>63.089764</v>
      </c>
      <c r="K1761" s="284"/>
      <c r="L1761" s="287">
        <f aca="true" t="shared" si="115" ref="L1761:L1824">+B1761</f>
        <v>39600</v>
      </c>
      <c r="M1761" s="284"/>
      <c r="N1761" s="288">
        <f t="shared" si="110"/>
        <v>2797</v>
      </c>
      <c r="O1761" s="288">
        <f t="shared" si="110"/>
        <v>1239.224586</v>
      </c>
    </row>
    <row r="1762" spans="2:15" s="286" customFormat="1" ht="12.75">
      <c r="B1762" s="287">
        <f t="shared" si="111"/>
        <v>39630</v>
      </c>
      <c r="C1762" s="284"/>
      <c r="D1762" s="289">
        <f t="shared" si="109"/>
        <v>2632</v>
      </c>
      <c r="E1762" s="289">
        <f t="shared" si="109"/>
        <v>1194.878932</v>
      </c>
      <c r="F1762" s="291"/>
      <c r="G1762" s="287">
        <f t="shared" si="112"/>
        <v>39630</v>
      </c>
      <c r="H1762" s="284"/>
      <c r="I1762" s="291">
        <f t="shared" si="113"/>
        <v>154</v>
      </c>
      <c r="J1762" s="289">
        <f t="shared" si="114"/>
        <v>65.20128</v>
      </c>
      <c r="K1762" s="284"/>
      <c r="L1762" s="287">
        <f t="shared" si="115"/>
        <v>39630</v>
      </c>
      <c r="M1762" s="284"/>
      <c r="N1762" s="288">
        <f aca="true" t="shared" si="116" ref="N1762:O1764">+D1762+I1762</f>
        <v>2786</v>
      </c>
      <c r="O1762" s="288">
        <f t="shared" si="116"/>
        <v>1260.080212</v>
      </c>
    </row>
    <row r="1763" spans="2:15" s="286" customFormat="1" ht="12.75">
      <c r="B1763" s="287">
        <f t="shared" si="111"/>
        <v>39661</v>
      </c>
      <c r="C1763" s="284"/>
      <c r="D1763" s="289">
        <f t="shared" si="109"/>
        <v>2625</v>
      </c>
      <c r="E1763" s="289">
        <f t="shared" si="109"/>
        <v>1198.888109</v>
      </c>
      <c r="F1763" s="291"/>
      <c r="G1763" s="287">
        <f t="shared" si="112"/>
        <v>39661</v>
      </c>
      <c r="H1763" s="284"/>
      <c r="I1763" s="291">
        <f t="shared" si="113"/>
        <v>154</v>
      </c>
      <c r="J1763" s="289">
        <f t="shared" si="114"/>
        <v>64.361008</v>
      </c>
      <c r="K1763" s="284"/>
      <c r="L1763" s="287">
        <f t="shared" si="115"/>
        <v>39661</v>
      </c>
      <c r="M1763" s="284"/>
      <c r="N1763" s="288">
        <f t="shared" si="116"/>
        <v>2779</v>
      </c>
      <c r="O1763" s="288">
        <f t="shared" si="116"/>
        <v>1263.249117</v>
      </c>
    </row>
    <row r="1764" spans="2:15" s="286" customFormat="1" ht="12.75">
      <c r="B1764" s="287">
        <f t="shared" si="111"/>
        <v>39692</v>
      </c>
      <c r="C1764" s="284"/>
      <c r="D1764" s="289">
        <f t="shared" si="109"/>
        <v>2621</v>
      </c>
      <c r="E1764" s="289">
        <f t="shared" si="109"/>
        <v>1202.990507</v>
      </c>
      <c r="F1764" s="291"/>
      <c r="G1764" s="287">
        <f t="shared" si="112"/>
        <v>39692</v>
      </c>
      <c r="H1764" s="284"/>
      <c r="I1764" s="291">
        <f t="shared" si="113"/>
        <v>154</v>
      </c>
      <c r="J1764" s="289">
        <f t="shared" si="114"/>
        <v>64.961378</v>
      </c>
      <c r="K1764" s="284"/>
      <c r="L1764" s="287">
        <f t="shared" si="115"/>
        <v>39692</v>
      </c>
      <c r="M1764" s="284"/>
      <c r="N1764" s="288">
        <f t="shared" si="116"/>
        <v>2775</v>
      </c>
      <c r="O1764" s="288">
        <f t="shared" si="116"/>
        <v>1267.951885</v>
      </c>
    </row>
    <row r="1765" spans="2:15" s="286" customFormat="1" ht="12.75">
      <c r="B1765" s="287">
        <f t="shared" si="111"/>
        <v>39722</v>
      </c>
      <c r="C1765" s="284"/>
      <c r="D1765" s="289">
        <f t="shared" si="109"/>
        <v>2613</v>
      </c>
      <c r="E1765" s="289">
        <f t="shared" si="109"/>
        <v>1221.626144</v>
      </c>
      <c r="F1765" s="291"/>
      <c r="G1765" s="287">
        <f t="shared" si="112"/>
        <v>39722</v>
      </c>
      <c r="H1765" s="284"/>
      <c r="I1765" s="291">
        <f t="shared" si="113"/>
        <v>154</v>
      </c>
      <c r="J1765" s="289">
        <f t="shared" si="114"/>
        <v>66.354655</v>
      </c>
      <c r="K1765" s="284"/>
      <c r="L1765" s="287">
        <f t="shared" si="115"/>
        <v>39722</v>
      </c>
      <c r="M1765" s="284"/>
      <c r="N1765" s="288">
        <f aca="true" t="shared" si="117" ref="N1765:O1767">+D1765+I1765</f>
        <v>2767</v>
      </c>
      <c r="O1765" s="288">
        <f t="shared" si="117"/>
        <v>1287.9807990000002</v>
      </c>
    </row>
    <row r="1766" spans="2:15" s="286" customFormat="1" ht="12.75">
      <c r="B1766" s="287">
        <f t="shared" si="111"/>
        <v>39753</v>
      </c>
      <c r="C1766" s="284"/>
      <c r="D1766" s="289">
        <f t="shared" si="109"/>
        <v>2609</v>
      </c>
      <c r="E1766" s="289">
        <f t="shared" si="109"/>
        <v>1228.564094</v>
      </c>
      <c r="F1766" s="291"/>
      <c r="G1766" s="287">
        <f t="shared" si="112"/>
        <v>39753</v>
      </c>
      <c r="H1766" s="284"/>
      <c r="I1766" s="291">
        <f t="shared" si="113"/>
        <v>154</v>
      </c>
      <c r="J1766" s="289">
        <f t="shared" si="114"/>
        <v>65.247185</v>
      </c>
      <c r="K1766" s="284"/>
      <c r="L1766" s="287">
        <f t="shared" si="115"/>
        <v>39753</v>
      </c>
      <c r="M1766" s="284"/>
      <c r="N1766" s="288">
        <f t="shared" si="117"/>
        <v>2763</v>
      </c>
      <c r="O1766" s="288">
        <f t="shared" si="117"/>
        <v>1293.811279</v>
      </c>
    </row>
    <row r="1767" spans="2:15" s="286" customFormat="1" ht="12.75">
      <c r="B1767" s="287">
        <f t="shared" si="111"/>
        <v>39783</v>
      </c>
      <c r="C1767" s="284"/>
      <c r="D1767" s="289">
        <f t="shared" si="109"/>
        <v>2592</v>
      </c>
      <c r="E1767" s="289">
        <f t="shared" si="109"/>
        <v>1225.821481</v>
      </c>
      <c r="F1767" s="291"/>
      <c r="G1767" s="287">
        <f t="shared" si="112"/>
        <v>39783</v>
      </c>
      <c r="H1767" s="284"/>
      <c r="I1767" s="291">
        <f t="shared" si="113"/>
        <v>153</v>
      </c>
      <c r="J1767" s="289">
        <f t="shared" si="114"/>
        <v>65.707491</v>
      </c>
      <c r="K1767" s="284"/>
      <c r="L1767" s="287">
        <f t="shared" si="115"/>
        <v>39783</v>
      </c>
      <c r="M1767" s="284"/>
      <c r="N1767" s="288">
        <f t="shared" si="117"/>
        <v>2745</v>
      </c>
      <c r="O1767" s="288">
        <f t="shared" si="117"/>
        <v>1291.528972</v>
      </c>
    </row>
    <row r="1768" spans="2:15" s="286" customFormat="1" ht="12.75">
      <c r="B1768" s="287">
        <f t="shared" si="111"/>
        <v>39814</v>
      </c>
      <c r="C1768" s="284"/>
      <c r="D1768" s="289">
        <f t="shared" si="109"/>
        <v>2589</v>
      </c>
      <c r="E1768" s="289">
        <f t="shared" si="109"/>
        <v>1232.490813</v>
      </c>
      <c r="F1768" s="291"/>
      <c r="G1768" s="287">
        <f t="shared" si="112"/>
        <v>39814</v>
      </c>
      <c r="H1768" s="284"/>
      <c r="I1768" s="291">
        <f t="shared" si="113"/>
        <v>153</v>
      </c>
      <c r="J1768" s="289">
        <f t="shared" si="114"/>
        <v>66.352831</v>
      </c>
      <c r="K1768" s="284"/>
      <c r="L1768" s="287">
        <f t="shared" si="115"/>
        <v>39814</v>
      </c>
      <c r="M1768" s="284"/>
      <c r="N1768" s="288">
        <f aca="true" t="shared" si="118" ref="N1768:O1770">+D1768+I1768</f>
        <v>2742</v>
      </c>
      <c r="O1768" s="288">
        <f t="shared" si="118"/>
        <v>1298.8436439999998</v>
      </c>
    </row>
    <row r="1769" spans="2:15" s="286" customFormat="1" ht="12.75">
      <c r="B1769" s="287">
        <f t="shared" si="111"/>
        <v>39845</v>
      </c>
      <c r="C1769" s="284"/>
      <c r="D1769" s="289">
        <f t="shared" si="109"/>
        <v>2583</v>
      </c>
      <c r="E1769" s="289">
        <f t="shared" si="109"/>
        <v>1224.606149</v>
      </c>
      <c r="F1769" s="291"/>
      <c r="G1769" s="287">
        <f t="shared" si="112"/>
        <v>39845</v>
      </c>
      <c r="H1769" s="284"/>
      <c r="I1769" s="291">
        <f t="shared" si="113"/>
        <v>153</v>
      </c>
      <c r="J1769" s="289">
        <f t="shared" si="114"/>
        <v>65.89103</v>
      </c>
      <c r="K1769" s="284"/>
      <c r="L1769" s="287">
        <f t="shared" si="115"/>
        <v>39845</v>
      </c>
      <c r="M1769" s="284"/>
      <c r="N1769" s="288">
        <f t="shared" si="118"/>
        <v>2736</v>
      </c>
      <c r="O1769" s="288">
        <f t="shared" si="118"/>
        <v>1290.497179</v>
      </c>
    </row>
    <row r="1770" spans="2:15" s="286" customFormat="1" ht="12.75">
      <c r="B1770" s="287">
        <f t="shared" si="111"/>
        <v>39873</v>
      </c>
      <c r="C1770" s="284"/>
      <c r="D1770" s="289">
        <f t="shared" si="109"/>
        <v>2582</v>
      </c>
      <c r="E1770" s="289">
        <f t="shared" si="109"/>
        <v>1237.285794</v>
      </c>
      <c r="F1770" s="291"/>
      <c r="G1770" s="287">
        <f t="shared" si="112"/>
        <v>39873</v>
      </c>
      <c r="H1770" s="284"/>
      <c r="I1770" s="291">
        <f t="shared" si="113"/>
        <v>151</v>
      </c>
      <c r="J1770" s="289">
        <f t="shared" si="114"/>
        <v>66.346472</v>
      </c>
      <c r="K1770" s="284"/>
      <c r="L1770" s="287">
        <f t="shared" si="115"/>
        <v>39873</v>
      </c>
      <c r="M1770" s="284"/>
      <c r="N1770" s="288">
        <f t="shared" si="118"/>
        <v>2733</v>
      </c>
      <c r="O1770" s="288">
        <f t="shared" si="118"/>
        <v>1303.6322659999998</v>
      </c>
    </row>
    <row r="1771" spans="2:15" s="286" customFormat="1" ht="12.75">
      <c r="B1771" s="287">
        <f t="shared" si="111"/>
        <v>39904</v>
      </c>
      <c r="C1771" s="284"/>
      <c r="D1771" s="289">
        <f t="shared" si="109"/>
        <v>2572</v>
      </c>
      <c r="E1771" s="289">
        <f t="shared" si="109"/>
        <v>1260.560552</v>
      </c>
      <c r="F1771" s="291"/>
      <c r="G1771" s="287">
        <f t="shared" si="112"/>
        <v>39904</v>
      </c>
      <c r="H1771" s="284"/>
      <c r="I1771" s="291">
        <f t="shared" si="113"/>
        <v>151</v>
      </c>
      <c r="J1771" s="289">
        <f t="shared" si="114"/>
        <v>89.190599</v>
      </c>
      <c r="K1771" s="284"/>
      <c r="L1771" s="287">
        <f t="shared" si="115"/>
        <v>39904</v>
      </c>
      <c r="M1771" s="284"/>
      <c r="N1771" s="288">
        <f aca="true" t="shared" si="119" ref="N1771:O1773">+D1771+I1771</f>
        <v>2723</v>
      </c>
      <c r="O1771" s="288">
        <f t="shared" si="119"/>
        <v>1349.751151</v>
      </c>
    </row>
    <row r="1772" spans="2:15" s="286" customFormat="1" ht="12.75">
      <c r="B1772" s="287">
        <f t="shared" si="111"/>
        <v>39934</v>
      </c>
      <c r="C1772" s="284"/>
      <c r="D1772" s="289">
        <f t="shared" si="109"/>
        <v>2568</v>
      </c>
      <c r="E1772" s="289">
        <f t="shared" si="109"/>
        <v>1285.136415</v>
      </c>
      <c r="F1772" s="291"/>
      <c r="G1772" s="287">
        <f t="shared" si="112"/>
        <v>39934</v>
      </c>
      <c r="H1772" s="284"/>
      <c r="I1772" s="291">
        <f t="shared" si="113"/>
        <v>151</v>
      </c>
      <c r="J1772" s="289">
        <f t="shared" si="114"/>
        <v>92.940444</v>
      </c>
      <c r="K1772" s="284"/>
      <c r="L1772" s="287">
        <f t="shared" si="115"/>
        <v>39934</v>
      </c>
      <c r="M1772" s="284"/>
      <c r="N1772" s="288">
        <f t="shared" si="119"/>
        <v>2719</v>
      </c>
      <c r="O1772" s="288">
        <f t="shared" si="119"/>
        <v>1378.076859</v>
      </c>
    </row>
    <row r="1773" spans="2:15" s="286" customFormat="1" ht="12.75">
      <c r="B1773" s="287">
        <f t="shared" si="111"/>
        <v>39965</v>
      </c>
      <c r="C1773" s="284"/>
      <c r="D1773" s="289">
        <f t="shared" si="109"/>
        <v>2560</v>
      </c>
      <c r="E1773" s="289">
        <f t="shared" si="109"/>
        <v>1291.362023</v>
      </c>
      <c r="F1773" s="291"/>
      <c r="G1773" s="287">
        <f t="shared" si="112"/>
        <v>39965</v>
      </c>
      <c r="H1773" s="284"/>
      <c r="I1773" s="291">
        <f t="shared" si="113"/>
        <v>151</v>
      </c>
      <c r="J1773" s="289">
        <f t="shared" si="114"/>
        <v>70.803301</v>
      </c>
      <c r="K1773" s="284"/>
      <c r="L1773" s="287">
        <f t="shared" si="115"/>
        <v>39965</v>
      </c>
      <c r="M1773" s="284"/>
      <c r="N1773" s="288">
        <f aca="true" t="shared" si="120" ref="N1773:N1778">+D1773+I1773</f>
        <v>2711</v>
      </c>
      <c r="O1773" s="288">
        <f t="shared" si="119"/>
        <v>1362.1653239999998</v>
      </c>
    </row>
    <row r="1774" spans="2:15" s="286" customFormat="1" ht="12.75">
      <c r="B1774" s="287">
        <f t="shared" si="111"/>
        <v>39995</v>
      </c>
      <c r="C1774" s="284"/>
      <c r="D1774" s="289">
        <f t="shared" si="109"/>
        <v>2553</v>
      </c>
      <c r="E1774" s="289">
        <f t="shared" si="109"/>
        <v>1286.680721</v>
      </c>
      <c r="F1774" s="291"/>
      <c r="G1774" s="287">
        <f t="shared" si="112"/>
        <v>39995</v>
      </c>
      <c r="H1774" s="284"/>
      <c r="I1774" s="291">
        <f t="shared" si="113"/>
        <v>150</v>
      </c>
      <c r="J1774" s="289">
        <f t="shared" si="114"/>
        <v>71.972409</v>
      </c>
      <c r="K1774" s="284"/>
      <c r="L1774" s="287">
        <f t="shared" si="115"/>
        <v>39995</v>
      </c>
      <c r="M1774" s="284"/>
      <c r="N1774" s="288">
        <f t="shared" si="120"/>
        <v>2703</v>
      </c>
      <c r="O1774" s="288">
        <f aca="true" t="shared" si="121" ref="O1774:O1779">+E1774+J1774</f>
        <v>1358.65313</v>
      </c>
    </row>
    <row r="1775" spans="2:15" s="286" customFormat="1" ht="12.75">
      <c r="B1775" s="287">
        <f t="shared" si="111"/>
        <v>40026</v>
      </c>
      <c r="C1775" s="284"/>
      <c r="D1775" s="289">
        <f t="shared" si="109"/>
        <v>2539</v>
      </c>
      <c r="E1775" s="289">
        <f t="shared" si="109"/>
        <v>1280.35536</v>
      </c>
      <c r="F1775" s="291"/>
      <c r="G1775" s="287">
        <f t="shared" si="112"/>
        <v>40026</v>
      </c>
      <c r="H1775" s="284"/>
      <c r="I1775" s="291">
        <f t="shared" si="113"/>
        <v>148</v>
      </c>
      <c r="J1775" s="289">
        <f t="shared" si="114"/>
        <v>72.551958</v>
      </c>
      <c r="K1775" s="284"/>
      <c r="L1775" s="287">
        <f t="shared" si="115"/>
        <v>40026</v>
      </c>
      <c r="M1775" s="284"/>
      <c r="N1775" s="288">
        <f t="shared" si="120"/>
        <v>2687</v>
      </c>
      <c r="O1775" s="288">
        <f t="shared" si="121"/>
        <v>1352.907318</v>
      </c>
    </row>
    <row r="1776" spans="2:15" s="286" customFormat="1" ht="12.75">
      <c r="B1776" s="287">
        <f t="shared" si="111"/>
        <v>40057</v>
      </c>
      <c r="C1776" s="284"/>
      <c r="D1776" s="289">
        <f t="shared" si="109"/>
        <v>2534</v>
      </c>
      <c r="E1776" s="289">
        <f t="shared" si="109"/>
        <v>1281.689271</v>
      </c>
      <c r="F1776" s="291"/>
      <c r="G1776" s="287">
        <f t="shared" si="112"/>
        <v>40057</v>
      </c>
      <c r="H1776" s="284"/>
      <c r="I1776" s="291">
        <f t="shared" si="113"/>
        <v>148</v>
      </c>
      <c r="J1776" s="289">
        <f t="shared" si="114"/>
        <v>73.098933</v>
      </c>
      <c r="K1776" s="284"/>
      <c r="L1776" s="287">
        <f t="shared" si="115"/>
        <v>40057</v>
      </c>
      <c r="M1776" s="284"/>
      <c r="N1776" s="288">
        <f t="shared" si="120"/>
        <v>2682</v>
      </c>
      <c r="O1776" s="288">
        <f t="shared" si="121"/>
        <v>1354.788204</v>
      </c>
    </row>
    <row r="1777" spans="2:15" s="286" customFormat="1" ht="12.75">
      <c r="B1777" s="287">
        <f t="shared" si="111"/>
        <v>40087</v>
      </c>
      <c r="C1777" s="284"/>
      <c r="D1777" s="289">
        <f aca="true" t="shared" si="122" ref="D1777:E1796">+D324</f>
        <v>2529</v>
      </c>
      <c r="E1777" s="289">
        <f t="shared" si="122"/>
        <v>1294.385206</v>
      </c>
      <c r="F1777" s="291"/>
      <c r="G1777" s="287">
        <f t="shared" si="112"/>
        <v>40087</v>
      </c>
      <c r="H1777" s="284"/>
      <c r="I1777" s="291">
        <f t="shared" si="113"/>
        <v>147</v>
      </c>
      <c r="J1777" s="289">
        <f t="shared" si="114"/>
        <v>73.391151</v>
      </c>
      <c r="K1777" s="284"/>
      <c r="L1777" s="287">
        <f t="shared" si="115"/>
        <v>40087</v>
      </c>
      <c r="M1777" s="284"/>
      <c r="N1777" s="288">
        <f t="shared" si="120"/>
        <v>2676</v>
      </c>
      <c r="O1777" s="288">
        <f t="shared" si="121"/>
        <v>1367.776357</v>
      </c>
    </row>
    <row r="1778" spans="2:15" s="286" customFormat="1" ht="12.75">
      <c r="B1778" s="287">
        <f t="shared" si="111"/>
        <v>40118</v>
      </c>
      <c r="C1778" s="284"/>
      <c r="D1778" s="289">
        <f t="shared" si="122"/>
        <v>2525</v>
      </c>
      <c r="E1778" s="289">
        <f t="shared" si="122"/>
        <v>1290.255702</v>
      </c>
      <c r="F1778" s="291"/>
      <c r="G1778" s="287">
        <f t="shared" si="112"/>
        <v>40118</v>
      </c>
      <c r="H1778" s="284"/>
      <c r="I1778" s="291">
        <f t="shared" si="113"/>
        <v>147</v>
      </c>
      <c r="J1778" s="289">
        <f t="shared" si="114"/>
        <v>76.665941</v>
      </c>
      <c r="K1778" s="284"/>
      <c r="L1778" s="287">
        <f t="shared" si="115"/>
        <v>40118</v>
      </c>
      <c r="M1778" s="284"/>
      <c r="N1778" s="288">
        <f t="shared" si="120"/>
        <v>2672</v>
      </c>
      <c r="O1778" s="288">
        <f t="shared" si="121"/>
        <v>1366.921643</v>
      </c>
    </row>
    <row r="1779" spans="2:15" s="286" customFormat="1" ht="12.75">
      <c r="B1779" s="287">
        <f t="shared" si="111"/>
        <v>40148</v>
      </c>
      <c r="C1779" s="284"/>
      <c r="D1779" s="289">
        <f t="shared" si="122"/>
        <v>2517</v>
      </c>
      <c r="E1779" s="289">
        <f t="shared" si="122"/>
        <v>1291.842185</v>
      </c>
      <c r="F1779" s="291"/>
      <c r="G1779" s="287">
        <f t="shared" si="112"/>
        <v>40148</v>
      </c>
      <c r="H1779" s="284"/>
      <c r="I1779" s="291">
        <f t="shared" si="113"/>
        <v>147</v>
      </c>
      <c r="J1779" s="289">
        <f t="shared" si="114"/>
        <v>74.536365</v>
      </c>
      <c r="K1779" s="284"/>
      <c r="L1779" s="287">
        <f t="shared" si="115"/>
        <v>40148</v>
      </c>
      <c r="M1779" s="284"/>
      <c r="N1779" s="288">
        <f aca="true" t="shared" si="123" ref="N1779:N1785">+D1779+I1779</f>
        <v>2664</v>
      </c>
      <c r="O1779" s="288">
        <f t="shared" si="121"/>
        <v>1366.37855</v>
      </c>
    </row>
    <row r="1780" spans="2:15" s="286" customFormat="1" ht="12.75">
      <c r="B1780" s="287">
        <f t="shared" si="111"/>
        <v>40179</v>
      </c>
      <c r="C1780" s="284"/>
      <c r="D1780" s="289">
        <f t="shared" si="122"/>
        <v>2512</v>
      </c>
      <c r="E1780" s="289">
        <f t="shared" si="122"/>
        <v>1336.605289</v>
      </c>
      <c r="F1780" s="291"/>
      <c r="G1780" s="287">
        <f t="shared" si="112"/>
        <v>40179</v>
      </c>
      <c r="H1780" s="284"/>
      <c r="I1780" s="291">
        <f t="shared" si="113"/>
        <v>147</v>
      </c>
      <c r="J1780" s="289">
        <f t="shared" si="114"/>
        <v>75.148489</v>
      </c>
      <c r="K1780" s="284"/>
      <c r="L1780" s="287">
        <f t="shared" si="115"/>
        <v>40179</v>
      </c>
      <c r="M1780" s="284"/>
      <c r="N1780" s="288">
        <f t="shared" si="123"/>
        <v>2659</v>
      </c>
      <c r="O1780" s="288">
        <f aca="true" t="shared" si="124" ref="O1780:O1785">+E1780+J1780</f>
        <v>1411.753778</v>
      </c>
    </row>
    <row r="1781" spans="2:15" s="286" customFormat="1" ht="12.75">
      <c r="B1781" s="287">
        <f t="shared" si="111"/>
        <v>40210</v>
      </c>
      <c r="C1781" s="284"/>
      <c r="D1781" s="289">
        <f t="shared" si="122"/>
        <v>2501</v>
      </c>
      <c r="E1781" s="289">
        <f t="shared" si="122"/>
        <v>1240.032235</v>
      </c>
      <c r="F1781" s="291"/>
      <c r="G1781" s="287">
        <f t="shared" si="112"/>
        <v>40210</v>
      </c>
      <c r="H1781" s="284"/>
      <c r="I1781" s="291">
        <f t="shared" si="113"/>
        <v>146</v>
      </c>
      <c r="J1781" s="289">
        <f t="shared" si="114"/>
        <v>75.577406</v>
      </c>
      <c r="K1781" s="284"/>
      <c r="L1781" s="287">
        <f t="shared" si="115"/>
        <v>40210</v>
      </c>
      <c r="M1781" s="284"/>
      <c r="N1781" s="288">
        <f t="shared" si="123"/>
        <v>2647</v>
      </c>
      <c r="O1781" s="288">
        <f t="shared" si="124"/>
        <v>1315.609641</v>
      </c>
    </row>
    <row r="1782" spans="2:15" s="286" customFormat="1" ht="12.75">
      <c r="B1782" s="287">
        <f t="shared" si="111"/>
        <v>40238</v>
      </c>
      <c r="C1782" s="284"/>
      <c r="D1782" s="289">
        <f t="shared" si="122"/>
        <v>2495</v>
      </c>
      <c r="E1782" s="289">
        <f t="shared" si="122"/>
        <v>1249.30816</v>
      </c>
      <c r="F1782" s="291"/>
      <c r="G1782" s="287">
        <f t="shared" si="112"/>
        <v>40238</v>
      </c>
      <c r="H1782" s="284"/>
      <c r="I1782" s="291">
        <f t="shared" si="113"/>
        <v>146</v>
      </c>
      <c r="J1782" s="289">
        <f t="shared" si="114"/>
        <v>70.534299</v>
      </c>
      <c r="K1782" s="284"/>
      <c r="L1782" s="287">
        <f t="shared" si="115"/>
        <v>40238</v>
      </c>
      <c r="M1782" s="284"/>
      <c r="N1782" s="288">
        <f t="shared" si="123"/>
        <v>2641</v>
      </c>
      <c r="O1782" s="288">
        <f t="shared" si="124"/>
        <v>1319.842459</v>
      </c>
    </row>
    <row r="1783" spans="2:15" s="286" customFormat="1" ht="12.75">
      <c r="B1783" s="287">
        <f t="shared" si="111"/>
        <v>40269</v>
      </c>
      <c r="C1783" s="284"/>
      <c r="D1783" s="289">
        <f t="shared" si="122"/>
        <v>2493</v>
      </c>
      <c r="E1783" s="289">
        <f t="shared" si="122"/>
        <v>1269.106715</v>
      </c>
      <c r="F1783" s="291"/>
      <c r="G1783" s="287">
        <f t="shared" si="112"/>
        <v>40269</v>
      </c>
      <c r="H1783" s="284"/>
      <c r="I1783" s="291">
        <f t="shared" si="113"/>
        <v>146</v>
      </c>
      <c r="J1783" s="289">
        <f t="shared" si="114"/>
        <v>74.126623</v>
      </c>
      <c r="K1783" s="284"/>
      <c r="L1783" s="287">
        <f t="shared" si="115"/>
        <v>40269</v>
      </c>
      <c r="M1783" s="284"/>
      <c r="N1783" s="288">
        <f t="shared" si="123"/>
        <v>2639</v>
      </c>
      <c r="O1783" s="288">
        <f t="shared" si="124"/>
        <v>1343.233338</v>
      </c>
    </row>
    <row r="1784" spans="2:15" s="286" customFormat="1" ht="12.75">
      <c r="B1784" s="287">
        <f t="shared" si="111"/>
        <v>40299</v>
      </c>
      <c r="C1784" s="284"/>
      <c r="D1784" s="289">
        <f t="shared" si="122"/>
        <v>2488</v>
      </c>
      <c r="E1784" s="289">
        <f t="shared" si="122"/>
        <v>1278.438769</v>
      </c>
      <c r="F1784" s="291"/>
      <c r="G1784" s="287">
        <f t="shared" si="112"/>
        <v>40299</v>
      </c>
      <c r="H1784" s="284"/>
      <c r="I1784" s="291">
        <f t="shared" si="113"/>
        <v>146</v>
      </c>
      <c r="J1784" s="289">
        <f t="shared" si="114"/>
        <v>75.102813</v>
      </c>
      <c r="K1784" s="284"/>
      <c r="L1784" s="287">
        <f t="shared" si="115"/>
        <v>40299</v>
      </c>
      <c r="M1784" s="284"/>
      <c r="N1784" s="288">
        <f t="shared" si="123"/>
        <v>2634</v>
      </c>
      <c r="O1784" s="288">
        <f t="shared" si="124"/>
        <v>1353.541582</v>
      </c>
    </row>
    <row r="1785" spans="2:15" s="286" customFormat="1" ht="12.75">
      <c r="B1785" s="287">
        <f t="shared" si="111"/>
        <v>40330</v>
      </c>
      <c r="C1785" s="284"/>
      <c r="D1785" s="289">
        <f t="shared" si="122"/>
        <v>2488</v>
      </c>
      <c r="E1785" s="289">
        <f t="shared" si="122"/>
        <v>1279.241712</v>
      </c>
      <c r="F1785" s="291"/>
      <c r="G1785" s="287">
        <f t="shared" si="112"/>
        <v>40330</v>
      </c>
      <c r="H1785" s="284"/>
      <c r="I1785" s="291">
        <f t="shared" si="113"/>
        <v>146</v>
      </c>
      <c r="J1785" s="289">
        <f t="shared" si="114"/>
        <v>75.624973</v>
      </c>
      <c r="K1785" s="284"/>
      <c r="L1785" s="287">
        <f t="shared" si="115"/>
        <v>40330</v>
      </c>
      <c r="M1785" s="284"/>
      <c r="N1785" s="288">
        <f t="shared" si="123"/>
        <v>2634</v>
      </c>
      <c r="O1785" s="288">
        <f t="shared" si="124"/>
        <v>1354.866685</v>
      </c>
    </row>
    <row r="1786" spans="2:15" s="286" customFormat="1" ht="12.75">
      <c r="B1786" s="287">
        <f t="shared" si="111"/>
        <v>40360</v>
      </c>
      <c r="C1786" s="284"/>
      <c r="D1786" s="289">
        <f t="shared" si="122"/>
        <v>2485</v>
      </c>
      <c r="E1786" s="289">
        <f t="shared" si="122"/>
        <v>1276.9915</v>
      </c>
      <c r="F1786" s="291"/>
      <c r="G1786" s="287">
        <f t="shared" si="112"/>
        <v>40360</v>
      </c>
      <c r="H1786" s="284"/>
      <c r="I1786" s="291">
        <f t="shared" si="113"/>
        <v>146</v>
      </c>
      <c r="J1786" s="289">
        <f t="shared" si="114"/>
        <v>74.666034</v>
      </c>
      <c r="K1786" s="284"/>
      <c r="L1786" s="287">
        <f t="shared" si="115"/>
        <v>40360</v>
      </c>
      <c r="M1786" s="284"/>
      <c r="N1786" s="288">
        <f aca="true" t="shared" si="125" ref="N1786:O1788">+D1786+I1786</f>
        <v>2631</v>
      </c>
      <c r="O1786" s="288">
        <f t="shared" si="125"/>
        <v>1351.6575340000002</v>
      </c>
    </row>
    <row r="1787" spans="2:15" s="286" customFormat="1" ht="12.75">
      <c r="B1787" s="287">
        <f t="shared" si="111"/>
        <v>40391</v>
      </c>
      <c r="C1787" s="284"/>
      <c r="D1787" s="289">
        <f t="shared" si="122"/>
        <v>2482</v>
      </c>
      <c r="E1787" s="289">
        <f t="shared" si="122"/>
        <v>1285.185271</v>
      </c>
      <c r="F1787" s="291"/>
      <c r="G1787" s="287">
        <f t="shared" si="112"/>
        <v>40391</v>
      </c>
      <c r="H1787" s="284"/>
      <c r="I1787" s="291">
        <f t="shared" si="113"/>
        <v>146</v>
      </c>
      <c r="J1787" s="289">
        <f t="shared" si="114"/>
        <v>75.192764</v>
      </c>
      <c r="K1787" s="284"/>
      <c r="L1787" s="287">
        <f t="shared" si="115"/>
        <v>40391</v>
      </c>
      <c r="M1787" s="284"/>
      <c r="N1787" s="288">
        <f t="shared" si="125"/>
        <v>2628</v>
      </c>
      <c r="O1787" s="288">
        <f t="shared" si="125"/>
        <v>1360.378035</v>
      </c>
    </row>
    <row r="1788" spans="2:15" s="286" customFormat="1" ht="12.75">
      <c r="B1788" s="287">
        <f t="shared" si="111"/>
        <v>40422</v>
      </c>
      <c r="C1788" s="284"/>
      <c r="D1788" s="289">
        <f t="shared" si="122"/>
        <v>2480</v>
      </c>
      <c r="E1788" s="289">
        <f t="shared" si="122"/>
        <v>1286.916394</v>
      </c>
      <c r="F1788" s="291"/>
      <c r="G1788" s="287">
        <f t="shared" si="112"/>
        <v>40422</v>
      </c>
      <c r="H1788" s="284"/>
      <c r="I1788" s="291">
        <f t="shared" si="113"/>
        <v>146</v>
      </c>
      <c r="J1788" s="289">
        <f t="shared" si="114"/>
        <v>75.569537</v>
      </c>
      <c r="K1788" s="284"/>
      <c r="L1788" s="287">
        <f t="shared" si="115"/>
        <v>40422</v>
      </c>
      <c r="M1788" s="284"/>
      <c r="N1788" s="288">
        <f t="shared" si="125"/>
        <v>2626</v>
      </c>
      <c r="O1788" s="288">
        <f t="shared" si="125"/>
        <v>1362.4859310000002</v>
      </c>
    </row>
    <row r="1789" spans="2:15" s="286" customFormat="1" ht="12.75">
      <c r="B1789" s="287">
        <f t="shared" si="111"/>
        <v>40452</v>
      </c>
      <c r="C1789" s="284"/>
      <c r="D1789" s="289">
        <f t="shared" si="122"/>
        <v>2479</v>
      </c>
      <c r="E1789" s="289">
        <f t="shared" si="122"/>
        <v>1288.510867</v>
      </c>
      <c r="F1789" s="291"/>
      <c r="G1789" s="287">
        <f t="shared" si="112"/>
        <v>40452</v>
      </c>
      <c r="H1789" s="284"/>
      <c r="I1789" s="291">
        <f t="shared" si="113"/>
        <v>146</v>
      </c>
      <c r="J1789" s="289">
        <f t="shared" si="114"/>
        <v>76.660572</v>
      </c>
      <c r="K1789" s="284"/>
      <c r="L1789" s="287">
        <f t="shared" si="115"/>
        <v>40452</v>
      </c>
      <c r="M1789" s="284"/>
      <c r="N1789" s="288">
        <f aca="true" t="shared" si="126" ref="N1789:O1794">+D1789+I1789</f>
        <v>2625</v>
      </c>
      <c r="O1789" s="288">
        <f t="shared" si="126"/>
        <v>1365.171439</v>
      </c>
    </row>
    <row r="1790" spans="2:15" s="286" customFormat="1" ht="12.75">
      <c r="B1790" s="287">
        <f t="shared" si="111"/>
        <v>40483</v>
      </c>
      <c r="C1790" s="284"/>
      <c r="D1790" s="289">
        <f t="shared" si="122"/>
        <v>2475</v>
      </c>
      <c r="E1790" s="289">
        <f t="shared" si="122"/>
        <v>1252.325182</v>
      </c>
      <c r="F1790" s="291"/>
      <c r="G1790" s="287">
        <f t="shared" si="112"/>
        <v>40483</v>
      </c>
      <c r="H1790" s="284"/>
      <c r="I1790" s="291">
        <f t="shared" si="113"/>
        <v>146</v>
      </c>
      <c r="J1790" s="289">
        <f t="shared" si="114"/>
        <v>74.696341</v>
      </c>
      <c r="K1790" s="284"/>
      <c r="L1790" s="287">
        <f t="shared" si="115"/>
        <v>40483</v>
      </c>
      <c r="M1790" s="284"/>
      <c r="N1790" s="288">
        <f t="shared" si="126"/>
        <v>2621</v>
      </c>
      <c r="O1790" s="288">
        <f t="shared" si="126"/>
        <v>1327.0215230000001</v>
      </c>
    </row>
    <row r="1791" spans="2:15" s="286" customFormat="1" ht="12.75">
      <c r="B1791" s="287">
        <f t="shared" si="111"/>
        <v>40513</v>
      </c>
      <c r="C1791" s="284"/>
      <c r="D1791" s="289">
        <f t="shared" si="122"/>
        <v>2470</v>
      </c>
      <c r="E1791" s="289">
        <f t="shared" si="122"/>
        <v>1179.886923</v>
      </c>
      <c r="F1791" s="291"/>
      <c r="G1791" s="287">
        <f t="shared" si="112"/>
        <v>40513</v>
      </c>
      <c r="H1791" s="284"/>
      <c r="I1791" s="291">
        <f t="shared" si="113"/>
        <v>146</v>
      </c>
      <c r="J1791" s="289">
        <f t="shared" si="114"/>
        <v>75.199828</v>
      </c>
      <c r="K1791" s="284"/>
      <c r="L1791" s="287">
        <f t="shared" si="115"/>
        <v>40513</v>
      </c>
      <c r="M1791" s="284"/>
      <c r="N1791" s="288">
        <f t="shared" si="126"/>
        <v>2616</v>
      </c>
      <c r="O1791" s="288">
        <f t="shared" si="126"/>
        <v>1255.086751</v>
      </c>
    </row>
    <row r="1792" spans="2:15" s="286" customFormat="1" ht="12.75">
      <c r="B1792" s="287">
        <f t="shared" si="111"/>
        <v>40544</v>
      </c>
      <c r="C1792" s="284"/>
      <c r="D1792" s="289">
        <f t="shared" si="122"/>
        <v>2467</v>
      </c>
      <c r="E1792" s="289">
        <f t="shared" si="122"/>
        <v>1180.514149</v>
      </c>
      <c r="F1792" s="291"/>
      <c r="G1792" s="287">
        <f t="shared" si="112"/>
        <v>40544</v>
      </c>
      <c r="H1792" s="284"/>
      <c r="I1792" s="291">
        <f t="shared" si="113"/>
        <v>146</v>
      </c>
      <c r="J1792" s="289">
        <f t="shared" si="114"/>
        <v>75.719867</v>
      </c>
      <c r="K1792" s="284"/>
      <c r="L1792" s="287">
        <f t="shared" si="115"/>
        <v>40544</v>
      </c>
      <c r="M1792" s="284"/>
      <c r="N1792" s="288">
        <f t="shared" si="126"/>
        <v>2613</v>
      </c>
      <c r="O1792" s="288">
        <f t="shared" si="126"/>
        <v>1256.234016</v>
      </c>
    </row>
    <row r="1793" spans="2:15" s="286" customFormat="1" ht="12.75">
      <c r="B1793" s="287">
        <f t="shared" si="111"/>
        <v>40575</v>
      </c>
      <c r="C1793" s="284"/>
      <c r="D1793" s="289">
        <f t="shared" si="122"/>
        <v>2468</v>
      </c>
      <c r="E1793" s="289">
        <f t="shared" si="122"/>
        <v>1184.250691</v>
      </c>
      <c r="F1793" s="291"/>
      <c r="G1793" s="287">
        <f t="shared" si="112"/>
        <v>40575</v>
      </c>
      <c r="H1793" s="284"/>
      <c r="I1793" s="291">
        <f t="shared" si="113"/>
        <v>145</v>
      </c>
      <c r="J1793" s="289">
        <f t="shared" si="114"/>
        <v>76.239912</v>
      </c>
      <c r="K1793" s="284"/>
      <c r="L1793" s="287">
        <f t="shared" si="115"/>
        <v>40575</v>
      </c>
      <c r="M1793" s="284"/>
      <c r="N1793" s="288">
        <f t="shared" si="126"/>
        <v>2613</v>
      </c>
      <c r="O1793" s="288">
        <f t="shared" si="126"/>
        <v>1260.490603</v>
      </c>
    </row>
    <row r="1794" spans="2:15" s="286" customFormat="1" ht="12.75">
      <c r="B1794" s="287">
        <f t="shared" si="111"/>
        <v>40603</v>
      </c>
      <c r="C1794" s="284"/>
      <c r="D1794" s="289">
        <f t="shared" si="122"/>
        <v>2457</v>
      </c>
      <c r="E1794" s="289">
        <f t="shared" si="122"/>
        <v>1199.117435</v>
      </c>
      <c r="F1794" s="291"/>
      <c r="G1794" s="287">
        <f t="shared" si="112"/>
        <v>40603</v>
      </c>
      <c r="H1794" s="284"/>
      <c r="I1794" s="291">
        <f t="shared" si="113"/>
        <v>145</v>
      </c>
      <c r="J1794" s="289">
        <f t="shared" si="114"/>
        <v>77.515094</v>
      </c>
      <c r="K1794" s="284"/>
      <c r="L1794" s="287">
        <f t="shared" si="115"/>
        <v>40603</v>
      </c>
      <c r="M1794" s="284"/>
      <c r="N1794" s="288">
        <f t="shared" si="126"/>
        <v>2602</v>
      </c>
      <c r="O1794" s="288">
        <f t="shared" si="126"/>
        <v>1276.632529</v>
      </c>
    </row>
    <row r="1795" spans="2:15" s="286" customFormat="1" ht="12.75">
      <c r="B1795" s="287">
        <f t="shared" si="111"/>
        <v>40634</v>
      </c>
      <c r="C1795" s="284"/>
      <c r="D1795" s="289">
        <f t="shared" si="122"/>
        <v>2454</v>
      </c>
      <c r="E1795" s="289">
        <f t="shared" si="122"/>
        <v>1207.055352</v>
      </c>
      <c r="F1795" s="291"/>
      <c r="G1795" s="287">
        <f t="shared" si="112"/>
        <v>40634</v>
      </c>
      <c r="H1795" s="284"/>
      <c r="I1795" s="291">
        <f t="shared" si="113"/>
        <v>145</v>
      </c>
      <c r="J1795" s="289">
        <f t="shared" si="114"/>
        <v>81.800384</v>
      </c>
      <c r="K1795" s="284"/>
      <c r="L1795" s="287">
        <f t="shared" si="115"/>
        <v>40634</v>
      </c>
      <c r="M1795" s="284"/>
      <c r="N1795" s="288">
        <f aca="true" t="shared" si="127" ref="N1795:O1797">+D1795+I1795</f>
        <v>2599</v>
      </c>
      <c r="O1795" s="288">
        <f t="shared" si="127"/>
        <v>1288.855736</v>
      </c>
    </row>
    <row r="1796" spans="2:15" s="286" customFormat="1" ht="12.75">
      <c r="B1796" s="287">
        <f t="shared" si="111"/>
        <v>40664</v>
      </c>
      <c r="C1796" s="284"/>
      <c r="D1796" s="289">
        <f t="shared" si="122"/>
        <v>2451</v>
      </c>
      <c r="E1796" s="289">
        <f t="shared" si="122"/>
        <v>1217.682052</v>
      </c>
      <c r="F1796" s="291"/>
      <c r="G1796" s="287">
        <f t="shared" si="112"/>
        <v>40664</v>
      </c>
      <c r="H1796" s="284"/>
      <c r="I1796" s="291">
        <f t="shared" si="113"/>
        <v>146</v>
      </c>
      <c r="J1796" s="289">
        <f t="shared" si="114"/>
        <v>83.5835</v>
      </c>
      <c r="K1796" s="284"/>
      <c r="L1796" s="287">
        <f t="shared" si="115"/>
        <v>40664</v>
      </c>
      <c r="M1796" s="284"/>
      <c r="N1796" s="288">
        <f t="shared" si="127"/>
        <v>2597</v>
      </c>
      <c r="O1796" s="288">
        <f t="shared" si="127"/>
        <v>1301.265552</v>
      </c>
    </row>
    <row r="1797" spans="2:15" s="286" customFormat="1" ht="12.75">
      <c r="B1797" s="287">
        <f t="shared" si="111"/>
        <v>40695</v>
      </c>
      <c r="C1797" s="284"/>
      <c r="D1797" s="289">
        <f aca="true" t="shared" si="128" ref="D1797:E1816">+D344</f>
        <v>2443</v>
      </c>
      <c r="E1797" s="289">
        <f t="shared" si="128"/>
        <v>1227.257057</v>
      </c>
      <c r="F1797" s="291"/>
      <c r="G1797" s="287">
        <f t="shared" si="112"/>
        <v>40695</v>
      </c>
      <c r="H1797" s="284"/>
      <c r="I1797" s="291">
        <f t="shared" si="113"/>
        <v>146</v>
      </c>
      <c r="J1797" s="289">
        <f t="shared" si="114"/>
        <v>84.242038</v>
      </c>
      <c r="K1797" s="284"/>
      <c r="L1797" s="287">
        <f t="shared" si="115"/>
        <v>40695</v>
      </c>
      <c r="M1797" s="284"/>
      <c r="N1797" s="288">
        <f t="shared" si="127"/>
        <v>2589</v>
      </c>
      <c r="O1797" s="288">
        <f t="shared" si="127"/>
        <v>1311.4990950000001</v>
      </c>
    </row>
    <row r="1798" spans="2:15" s="286" customFormat="1" ht="12.75">
      <c r="B1798" s="287">
        <f t="shared" si="111"/>
        <v>40725</v>
      </c>
      <c r="C1798" s="284"/>
      <c r="D1798" s="289">
        <f t="shared" si="128"/>
        <v>2439</v>
      </c>
      <c r="E1798" s="289">
        <f t="shared" si="128"/>
        <v>1235.428931</v>
      </c>
      <c r="F1798" s="291"/>
      <c r="G1798" s="287">
        <f t="shared" si="112"/>
        <v>40725</v>
      </c>
      <c r="H1798" s="284"/>
      <c r="I1798" s="291">
        <f t="shared" si="113"/>
        <v>146</v>
      </c>
      <c r="J1798" s="289">
        <f t="shared" si="114"/>
        <v>85.180586</v>
      </c>
      <c r="K1798" s="284"/>
      <c r="L1798" s="287">
        <f t="shared" si="115"/>
        <v>40725</v>
      </c>
      <c r="M1798" s="284"/>
      <c r="N1798" s="288">
        <f aca="true" t="shared" si="129" ref="N1798:O1800">+D1798+I1798</f>
        <v>2585</v>
      </c>
      <c r="O1798" s="288">
        <f t="shared" si="129"/>
        <v>1320.6095169999999</v>
      </c>
    </row>
    <row r="1799" spans="2:15" s="286" customFormat="1" ht="12.75">
      <c r="B1799" s="287">
        <f t="shared" si="111"/>
        <v>40756</v>
      </c>
      <c r="C1799" s="284"/>
      <c r="D1799" s="289">
        <f t="shared" si="128"/>
        <v>2435</v>
      </c>
      <c r="E1799" s="289">
        <f t="shared" si="128"/>
        <v>1238.28961</v>
      </c>
      <c r="F1799" s="291"/>
      <c r="G1799" s="287">
        <f t="shared" si="112"/>
        <v>40756</v>
      </c>
      <c r="H1799" s="284"/>
      <c r="I1799" s="291">
        <f t="shared" si="113"/>
        <v>146</v>
      </c>
      <c r="J1799" s="289">
        <f t="shared" si="114"/>
        <v>85.655271</v>
      </c>
      <c r="K1799" s="284"/>
      <c r="L1799" s="287">
        <f t="shared" si="115"/>
        <v>40756</v>
      </c>
      <c r="M1799" s="284"/>
      <c r="N1799" s="288">
        <f t="shared" si="129"/>
        <v>2581</v>
      </c>
      <c r="O1799" s="288">
        <f t="shared" si="129"/>
        <v>1323.9448810000001</v>
      </c>
    </row>
    <row r="1800" spans="2:15" s="286" customFormat="1" ht="12.75">
      <c r="B1800" s="287">
        <f t="shared" si="111"/>
        <v>40787</v>
      </c>
      <c r="C1800" s="284"/>
      <c r="D1800" s="289">
        <f t="shared" si="128"/>
        <v>2433</v>
      </c>
      <c r="E1800" s="289">
        <f t="shared" si="128"/>
        <v>1211.677931</v>
      </c>
      <c r="F1800" s="291"/>
      <c r="G1800" s="287">
        <f t="shared" si="112"/>
        <v>40787</v>
      </c>
      <c r="H1800" s="284"/>
      <c r="I1800" s="291">
        <f t="shared" si="113"/>
        <v>146</v>
      </c>
      <c r="J1800" s="289">
        <f t="shared" si="114"/>
        <v>86.329647</v>
      </c>
      <c r="K1800" s="284"/>
      <c r="L1800" s="287">
        <f t="shared" si="115"/>
        <v>40787</v>
      </c>
      <c r="M1800" s="284"/>
      <c r="N1800" s="288">
        <f t="shared" si="129"/>
        <v>2579</v>
      </c>
      <c r="O1800" s="288">
        <f t="shared" si="129"/>
        <v>1298.007578</v>
      </c>
    </row>
    <row r="1801" spans="2:15" s="286" customFormat="1" ht="12.75">
      <c r="B1801" s="287">
        <f t="shared" si="111"/>
        <v>40817</v>
      </c>
      <c r="C1801" s="284"/>
      <c r="D1801" s="289">
        <f t="shared" si="128"/>
        <v>2430</v>
      </c>
      <c r="E1801" s="289">
        <f t="shared" si="128"/>
        <v>1193.992994</v>
      </c>
      <c r="F1801" s="291"/>
      <c r="G1801" s="287">
        <f t="shared" si="112"/>
        <v>40817</v>
      </c>
      <c r="H1801" s="284"/>
      <c r="I1801" s="291">
        <f t="shared" si="113"/>
        <v>146</v>
      </c>
      <c r="J1801" s="289">
        <f t="shared" si="114"/>
        <v>87.004231</v>
      </c>
      <c r="K1801" s="284"/>
      <c r="L1801" s="287">
        <f t="shared" si="115"/>
        <v>40817</v>
      </c>
      <c r="M1801" s="284"/>
      <c r="N1801" s="288">
        <f aca="true" t="shared" si="130" ref="N1801:O1803">+D1801+I1801</f>
        <v>2576</v>
      </c>
      <c r="O1801" s="288">
        <f t="shared" si="130"/>
        <v>1280.997225</v>
      </c>
    </row>
    <row r="1802" spans="2:15" s="286" customFormat="1" ht="12.75">
      <c r="B1802" s="287">
        <f t="shared" si="111"/>
        <v>40848</v>
      </c>
      <c r="C1802" s="284"/>
      <c r="D1802" s="289">
        <f t="shared" si="128"/>
        <v>2428</v>
      </c>
      <c r="E1802" s="289">
        <f t="shared" si="128"/>
        <v>1201.290813</v>
      </c>
      <c r="F1802" s="291"/>
      <c r="G1802" s="287">
        <f t="shared" si="112"/>
        <v>40848</v>
      </c>
      <c r="H1802" s="284"/>
      <c r="I1802" s="291">
        <f t="shared" si="113"/>
        <v>146</v>
      </c>
      <c r="J1802" s="289">
        <f t="shared" si="114"/>
        <v>87.93367</v>
      </c>
      <c r="K1802" s="284"/>
      <c r="L1802" s="287">
        <f t="shared" si="115"/>
        <v>40848</v>
      </c>
      <c r="M1802" s="284"/>
      <c r="N1802" s="288">
        <f t="shared" si="130"/>
        <v>2574</v>
      </c>
      <c r="O1802" s="288">
        <f t="shared" si="130"/>
        <v>1289.224483</v>
      </c>
    </row>
    <row r="1803" spans="2:15" s="286" customFormat="1" ht="12.75">
      <c r="B1803" s="287">
        <f t="shared" si="111"/>
        <v>40878</v>
      </c>
      <c r="C1803" s="284"/>
      <c r="D1803" s="289">
        <f t="shared" si="128"/>
        <v>2425</v>
      </c>
      <c r="E1803" s="289">
        <f t="shared" si="128"/>
        <v>1217.918915</v>
      </c>
      <c r="F1803" s="291"/>
      <c r="G1803" s="287">
        <f t="shared" si="112"/>
        <v>40878</v>
      </c>
      <c r="H1803" s="284"/>
      <c r="I1803" s="291">
        <f t="shared" si="113"/>
        <v>146</v>
      </c>
      <c r="J1803" s="289">
        <f t="shared" si="114"/>
        <v>88.535509</v>
      </c>
      <c r="K1803" s="284"/>
      <c r="L1803" s="287">
        <f t="shared" si="115"/>
        <v>40878</v>
      </c>
      <c r="M1803" s="284"/>
      <c r="N1803" s="288">
        <f t="shared" si="130"/>
        <v>2571</v>
      </c>
      <c r="O1803" s="288">
        <f t="shared" si="130"/>
        <v>1306.454424</v>
      </c>
    </row>
    <row r="1804" spans="2:15" s="286" customFormat="1" ht="12.75">
      <c r="B1804" s="287">
        <f t="shared" si="111"/>
        <v>40909</v>
      </c>
      <c r="C1804" s="284"/>
      <c r="D1804" s="289">
        <f t="shared" si="128"/>
        <v>2425</v>
      </c>
      <c r="E1804" s="289">
        <f t="shared" si="128"/>
        <v>1224.424131</v>
      </c>
      <c r="F1804" s="291"/>
      <c r="G1804" s="287">
        <f t="shared" si="112"/>
        <v>40909</v>
      </c>
      <c r="H1804" s="284"/>
      <c r="I1804" s="291">
        <f t="shared" si="113"/>
        <v>146</v>
      </c>
      <c r="J1804" s="289">
        <f t="shared" si="114"/>
        <v>87.855693</v>
      </c>
      <c r="K1804" s="284"/>
      <c r="L1804" s="287">
        <f t="shared" si="115"/>
        <v>40909</v>
      </c>
      <c r="M1804" s="284"/>
      <c r="N1804" s="288">
        <f aca="true" t="shared" si="131" ref="N1804:O1806">+D1804+I1804</f>
        <v>2571</v>
      </c>
      <c r="O1804" s="288">
        <f t="shared" si="131"/>
        <v>1312.279824</v>
      </c>
    </row>
    <row r="1805" spans="2:15" s="286" customFormat="1" ht="12.75">
      <c r="B1805" s="287">
        <f t="shared" si="111"/>
        <v>40940</v>
      </c>
      <c r="C1805" s="284"/>
      <c r="D1805" s="289">
        <f t="shared" si="128"/>
        <v>2425</v>
      </c>
      <c r="E1805" s="289">
        <f t="shared" si="128"/>
        <v>1225.503205</v>
      </c>
      <c r="F1805" s="291"/>
      <c r="G1805" s="287">
        <f t="shared" si="112"/>
        <v>40940</v>
      </c>
      <c r="H1805" s="284"/>
      <c r="I1805" s="291">
        <f t="shared" si="113"/>
        <v>145</v>
      </c>
      <c r="J1805" s="289">
        <f t="shared" si="114"/>
        <v>88.526255</v>
      </c>
      <c r="K1805" s="284"/>
      <c r="L1805" s="287">
        <f t="shared" si="115"/>
        <v>40940</v>
      </c>
      <c r="M1805" s="284"/>
      <c r="N1805" s="288">
        <f t="shared" si="131"/>
        <v>2570</v>
      </c>
      <c r="O1805" s="288">
        <f t="shared" si="131"/>
        <v>1314.02946</v>
      </c>
    </row>
    <row r="1806" spans="2:15" s="286" customFormat="1" ht="12.75">
      <c r="B1806" s="287">
        <f t="shared" si="111"/>
        <v>40969</v>
      </c>
      <c r="C1806" s="284"/>
      <c r="D1806" s="289">
        <f t="shared" si="128"/>
        <v>2425</v>
      </c>
      <c r="E1806" s="289">
        <f t="shared" si="128"/>
        <v>1232.865034</v>
      </c>
      <c r="F1806" s="291"/>
      <c r="G1806" s="287">
        <f t="shared" si="112"/>
        <v>40969</v>
      </c>
      <c r="H1806" s="284"/>
      <c r="I1806" s="291">
        <f t="shared" si="113"/>
        <v>145</v>
      </c>
      <c r="J1806" s="289">
        <f t="shared" si="114"/>
        <v>90.290901</v>
      </c>
      <c r="K1806" s="284"/>
      <c r="L1806" s="287">
        <f t="shared" si="115"/>
        <v>40969</v>
      </c>
      <c r="M1806" s="284"/>
      <c r="N1806" s="288">
        <f t="shared" si="131"/>
        <v>2570</v>
      </c>
      <c r="O1806" s="288">
        <f t="shared" si="131"/>
        <v>1323.155935</v>
      </c>
    </row>
    <row r="1807" spans="2:15" s="286" customFormat="1" ht="12.75">
      <c r="B1807" s="287">
        <f t="shared" si="111"/>
        <v>41000</v>
      </c>
      <c r="C1807" s="284"/>
      <c r="D1807" s="289">
        <f t="shared" si="128"/>
        <v>2421</v>
      </c>
      <c r="E1807" s="289">
        <f t="shared" si="128"/>
        <v>1231.859963</v>
      </c>
      <c r="F1807" s="291"/>
      <c r="G1807" s="287">
        <f t="shared" si="112"/>
        <v>41000</v>
      </c>
      <c r="H1807" s="284"/>
      <c r="I1807" s="291">
        <f t="shared" si="113"/>
        <v>145</v>
      </c>
      <c r="J1807" s="289">
        <f t="shared" si="114"/>
        <v>95.741817</v>
      </c>
      <c r="K1807" s="284"/>
      <c r="L1807" s="287">
        <f t="shared" si="115"/>
        <v>41000</v>
      </c>
      <c r="M1807" s="284"/>
      <c r="N1807" s="288">
        <f aca="true" t="shared" si="132" ref="N1807:O1809">+D1807+I1807</f>
        <v>2566</v>
      </c>
      <c r="O1807" s="288">
        <f t="shared" si="132"/>
        <v>1327.6017800000002</v>
      </c>
    </row>
    <row r="1808" spans="2:15" s="286" customFormat="1" ht="12.75">
      <c r="B1808" s="287">
        <f t="shared" si="111"/>
        <v>41030</v>
      </c>
      <c r="C1808" s="284"/>
      <c r="D1808" s="289">
        <f t="shared" si="128"/>
        <v>2418</v>
      </c>
      <c r="E1808" s="289">
        <f t="shared" si="128"/>
        <v>1235.631655</v>
      </c>
      <c r="F1808" s="291"/>
      <c r="G1808" s="287">
        <f t="shared" si="112"/>
        <v>41030</v>
      </c>
      <c r="H1808" s="284"/>
      <c r="I1808" s="291">
        <f t="shared" si="113"/>
        <v>145</v>
      </c>
      <c r="J1808" s="289">
        <f t="shared" si="114"/>
        <v>97.704248</v>
      </c>
      <c r="K1808" s="284"/>
      <c r="L1808" s="287">
        <f t="shared" si="115"/>
        <v>41030</v>
      </c>
      <c r="M1808" s="284"/>
      <c r="N1808" s="288">
        <f t="shared" si="132"/>
        <v>2563</v>
      </c>
      <c r="O1808" s="288">
        <f t="shared" si="132"/>
        <v>1333.335903</v>
      </c>
    </row>
    <row r="1809" spans="2:15" s="286" customFormat="1" ht="12.75">
      <c r="B1809" s="287">
        <f t="shared" si="111"/>
        <v>41061</v>
      </c>
      <c r="C1809" s="284"/>
      <c r="D1809" s="289">
        <f t="shared" si="128"/>
        <v>2415</v>
      </c>
      <c r="E1809" s="289">
        <f t="shared" si="128"/>
        <v>1214.07784</v>
      </c>
      <c r="F1809" s="291"/>
      <c r="G1809" s="287">
        <f t="shared" si="112"/>
        <v>41061</v>
      </c>
      <c r="H1809" s="284"/>
      <c r="I1809" s="291">
        <f t="shared" si="113"/>
        <v>145</v>
      </c>
      <c r="J1809" s="289">
        <f t="shared" si="114"/>
        <v>98.374081</v>
      </c>
      <c r="K1809" s="284"/>
      <c r="L1809" s="287">
        <f t="shared" si="115"/>
        <v>41061</v>
      </c>
      <c r="M1809" s="284"/>
      <c r="N1809" s="288">
        <f t="shared" si="132"/>
        <v>2560</v>
      </c>
      <c r="O1809" s="288">
        <f t="shared" si="132"/>
        <v>1312.4519209999999</v>
      </c>
    </row>
    <row r="1810" spans="2:15" s="286" customFormat="1" ht="12.75">
      <c r="B1810" s="287">
        <f t="shared" si="111"/>
        <v>41092</v>
      </c>
      <c r="C1810" s="284"/>
      <c r="D1810" s="289">
        <f t="shared" si="128"/>
        <v>2412</v>
      </c>
      <c r="E1810" s="289">
        <f t="shared" si="128"/>
        <v>1198.585712</v>
      </c>
      <c r="F1810" s="291"/>
      <c r="G1810" s="287">
        <f t="shared" si="112"/>
        <v>41092</v>
      </c>
      <c r="H1810" s="284"/>
      <c r="I1810" s="291">
        <f t="shared" si="113"/>
        <v>145</v>
      </c>
      <c r="J1810" s="289">
        <f t="shared" si="114"/>
        <v>99.551625</v>
      </c>
      <c r="K1810" s="284"/>
      <c r="L1810" s="287">
        <f t="shared" si="115"/>
        <v>41092</v>
      </c>
      <c r="M1810" s="284"/>
      <c r="N1810" s="288">
        <f aca="true" t="shared" si="133" ref="N1810:N1823">+D1810+I1810</f>
        <v>2557</v>
      </c>
      <c r="O1810" s="288">
        <f aca="true" t="shared" si="134" ref="O1810:O1823">+E1810+J1810</f>
        <v>1298.1373370000001</v>
      </c>
    </row>
    <row r="1811" spans="2:15" s="286" customFormat="1" ht="12.75">
      <c r="B1811" s="287">
        <f t="shared" si="111"/>
        <v>41124</v>
      </c>
      <c r="C1811" s="284"/>
      <c r="D1811" s="289">
        <f t="shared" si="128"/>
        <v>2410</v>
      </c>
      <c r="E1811" s="289">
        <f t="shared" si="128"/>
        <v>1198.177982</v>
      </c>
      <c r="F1811" s="291"/>
      <c r="G1811" s="287">
        <f t="shared" si="112"/>
        <v>41124</v>
      </c>
      <c r="H1811" s="284"/>
      <c r="I1811" s="291">
        <f t="shared" si="113"/>
        <v>145</v>
      </c>
      <c r="J1811" s="289">
        <f t="shared" si="114"/>
        <v>100.138118</v>
      </c>
      <c r="K1811" s="284"/>
      <c r="L1811" s="287">
        <f t="shared" si="115"/>
        <v>41124</v>
      </c>
      <c r="M1811" s="284"/>
      <c r="N1811" s="288">
        <f t="shared" si="133"/>
        <v>2555</v>
      </c>
      <c r="O1811" s="288">
        <f t="shared" si="134"/>
        <v>1298.3161</v>
      </c>
    </row>
    <row r="1812" spans="2:15" s="286" customFormat="1" ht="12.75">
      <c r="B1812" s="287">
        <f t="shared" si="111"/>
        <v>41156</v>
      </c>
      <c r="C1812" s="284"/>
      <c r="D1812" s="289">
        <f t="shared" si="128"/>
        <v>2408</v>
      </c>
      <c r="E1812" s="289">
        <f t="shared" si="128"/>
        <v>1202.449369</v>
      </c>
      <c r="F1812" s="291"/>
      <c r="G1812" s="287">
        <f t="shared" si="112"/>
        <v>41156</v>
      </c>
      <c r="H1812" s="284"/>
      <c r="I1812" s="291">
        <f t="shared" si="113"/>
        <v>145</v>
      </c>
      <c r="J1812" s="289">
        <f t="shared" si="114"/>
        <v>100.625432</v>
      </c>
      <c r="K1812" s="284"/>
      <c r="L1812" s="287">
        <f t="shared" si="115"/>
        <v>41156</v>
      </c>
      <c r="M1812" s="284"/>
      <c r="N1812" s="288">
        <f t="shared" si="133"/>
        <v>2553</v>
      </c>
      <c r="O1812" s="288">
        <f t="shared" si="134"/>
        <v>1303.074801</v>
      </c>
    </row>
    <row r="1813" spans="2:15" s="286" customFormat="1" ht="12.75">
      <c r="B1813" s="287">
        <f t="shared" si="111"/>
        <v>41188</v>
      </c>
      <c r="C1813" s="284"/>
      <c r="D1813" s="289">
        <f t="shared" si="128"/>
        <v>2407</v>
      </c>
      <c r="E1813" s="289">
        <f t="shared" si="128"/>
        <v>1224.407871</v>
      </c>
      <c r="F1813" s="291"/>
      <c r="G1813" s="287">
        <f t="shared" si="112"/>
        <v>41188</v>
      </c>
      <c r="H1813" s="284"/>
      <c r="I1813" s="291">
        <f t="shared" si="113"/>
        <v>146</v>
      </c>
      <c r="J1813" s="289">
        <f t="shared" si="114"/>
        <v>101.342524</v>
      </c>
      <c r="K1813" s="284"/>
      <c r="L1813" s="287">
        <f t="shared" si="115"/>
        <v>41188</v>
      </c>
      <c r="M1813" s="284"/>
      <c r="N1813" s="288">
        <f t="shared" si="133"/>
        <v>2553</v>
      </c>
      <c r="O1813" s="288">
        <f t="shared" si="134"/>
        <v>1325.7503949999998</v>
      </c>
    </row>
    <row r="1814" spans="2:15" s="286" customFormat="1" ht="12.75">
      <c r="B1814" s="287">
        <f t="shared" si="111"/>
        <v>41220</v>
      </c>
      <c r="C1814" s="284"/>
      <c r="D1814" s="289">
        <f t="shared" si="128"/>
        <v>3015</v>
      </c>
      <c r="E1814" s="289">
        <f t="shared" si="128"/>
        <v>1252.98046</v>
      </c>
      <c r="F1814" s="291"/>
      <c r="G1814" s="287">
        <f t="shared" si="112"/>
        <v>41220</v>
      </c>
      <c r="H1814" s="284"/>
      <c r="I1814" s="291">
        <f t="shared" si="113"/>
        <v>172</v>
      </c>
      <c r="J1814" s="289">
        <f t="shared" si="114"/>
        <v>102.169376</v>
      </c>
      <c r="K1814" s="284"/>
      <c r="L1814" s="287">
        <f t="shared" si="115"/>
        <v>41220</v>
      </c>
      <c r="M1814" s="284"/>
      <c r="N1814" s="288">
        <f t="shared" si="133"/>
        <v>3187</v>
      </c>
      <c r="O1814" s="288">
        <f t="shared" si="134"/>
        <v>1355.149836</v>
      </c>
    </row>
    <row r="1815" spans="2:15" s="286" customFormat="1" ht="12.75">
      <c r="B1815" s="287">
        <f t="shared" si="111"/>
        <v>41252</v>
      </c>
      <c r="C1815" s="284"/>
      <c r="D1815" s="289">
        <f t="shared" si="128"/>
        <v>3012</v>
      </c>
      <c r="E1815" s="289">
        <f t="shared" si="128"/>
        <v>1257.034918</v>
      </c>
      <c r="F1815" s="291"/>
      <c r="G1815" s="287">
        <f t="shared" si="112"/>
        <v>41252</v>
      </c>
      <c r="H1815" s="284"/>
      <c r="I1815" s="291">
        <f t="shared" si="113"/>
        <v>172</v>
      </c>
      <c r="J1815" s="289">
        <f t="shared" si="114"/>
        <v>103.223251</v>
      </c>
      <c r="K1815" s="284"/>
      <c r="L1815" s="287">
        <f t="shared" si="115"/>
        <v>41252</v>
      </c>
      <c r="M1815" s="284"/>
      <c r="N1815" s="288">
        <f t="shared" si="133"/>
        <v>3184</v>
      </c>
      <c r="O1815" s="288">
        <f t="shared" si="134"/>
        <v>1360.2581690000002</v>
      </c>
    </row>
    <row r="1816" spans="2:15" s="286" customFormat="1" ht="12.75">
      <c r="B1816" s="287">
        <f t="shared" si="111"/>
        <v>41275</v>
      </c>
      <c r="C1816" s="284"/>
      <c r="D1816" s="289">
        <f t="shared" si="128"/>
        <v>3012</v>
      </c>
      <c r="E1816" s="289">
        <f t="shared" si="128"/>
        <v>1252.124696</v>
      </c>
      <c r="F1816" s="291"/>
      <c r="G1816" s="287">
        <f t="shared" si="112"/>
        <v>41275</v>
      </c>
      <c r="H1816" s="284"/>
      <c r="I1816" s="291">
        <f t="shared" si="113"/>
        <v>172</v>
      </c>
      <c r="J1816" s="289">
        <f t="shared" si="114"/>
        <v>103.713285</v>
      </c>
      <c r="K1816" s="284"/>
      <c r="L1816" s="287">
        <f t="shared" si="115"/>
        <v>41275</v>
      </c>
      <c r="M1816" s="284"/>
      <c r="N1816" s="288">
        <f t="shared" si="133"/>
        <v>3184</v>
      </c>
      <c r="O1816" s="288">
        <f t="shared" si="134"/>
        <v>1355.8379810000001</v>
      </c>
    </row>
    <row r="1817" spans="2:15" s="286" customFormat="1" ht="12.75">
      <c r="B1817" s="287">
        <f t="shared" si="111"/>
        <v>41306</v>
      </c>
      <c r="C1817" s="284"/>
      <c r="D1817" s="289">
        <f aca="true" t="shared" si="135" ref="D1817:E1836">+D364</f>
        <v>3011</v>
      </c>
      <c r="E1817" s="289">
        <f t="shared" si="135"/>
        <v>1250.13331</v>
      </c>
      <c r="F1817" s="291"/>
      <c r="G1817" s="287">
        <f t="shared" si="112"/>
        <v>41306</v>
      </c>
      <c r="H1817" s="284"/>
      <c r="I1817" s="291">
        <f t="shared" si="113"/>
        <v>172</v>
      </c>
      <c r="J1817" s="289">
        <f t="shared" si="114"/>
        <v>104.243325</v>
      </c>
      <c r="K1817" s="284"/>
      <c r="L1817" s="287">
        <f t="shared" si="115"/>
        <v>41306</v>
      </c>
      <c r="M1817" s="284"/>
      <c r="N1817" s="288">
        <f t="shared" si="133"/>
        <v>3183</v>
      </c>
      <c r="O1817" s="288">
        <f t="shared" si="134"/>
        <v>1354.3766349999999</v>
      </c>
    </row>
    <row r="1818" spans="2:15" s="286" customFormat="1" ht="12.75">
      <c r="B1818" s="287">
        <f t="shared" si="111"/>
        <v>41334</v>
      </c>
      <c r="C1818" s="284"/>
      <c r="D1818" s="289">
        <f t="shared" si="135"/>
        <v>3010</v>
      </c>
      <c r="E1818" s="289">
        <f t="shared" si="135"/>
        <v>1250.894649</v>
      </c>
      <c r="F1818" s="291"/>
      <c r="G1818" s="287">
        <f t="shared" si="112"/>
        <v>41334</v>
      </c>
      <c r="H1818" s="284"/>
      <c r="I1818" s="291">
        <f t="shared" si="113"/>
        <v>172</v>
      </c>
      <c r="J1818" s="289">
        <f t="shared" si="114"/>
        <v>105.35987</v>
      </c>
      <c r="K1818" s="284"/>
      <c r="L1818" s="287">
        <f t="shared" si="115"/>
        <v>41334</v>
      </c>
      <c r="M1818" s="284"/>
      <c r="N1818" s="288">
        <f t="shared" si="133"/>
        <v>3182</v>
      </c>
      <c r="O1818" s="288">
        <f t="shared" si="134"/>
        <v>1356.254519</v>
      </c>
    </row>
    <row r="1819" spans="2:15" s="286" customFormat="1" ht="12.75">
      <c r="B1819" s="287">
        <f t="shared" si="111"/>
        <v>41365</v>
      </c>
      <c r="C1819" s="284"/>
      <c r="D1819" s="289">
        <f t="shared" si="135"/>
        <v>3010</v>
      </c>
      <c r="E1819" s="289">
        <f t="shared" si="135"/>
        <v>1261.3468</v>
      </c>
      <c r="F1819" s="291"/>
      <c r="G1819" s="287">
        <f t="shared" si="112"/>
        <v>41365</v>
      </c>
      <c r="H1819" s="284"/>
      <c r="I1819" s="291">
        <f t="shared" si="113"/>
        <v>172</v>
      </c>
      <c r="J1819" s="289">
        <f t="shared" si="114"/>
        <v>105.2808</v>
      </c>
      <c r="K1819" s="284"/>
      <c r="L1819" s="287">
        <f t="shared" si="115"/>
        <v>41365</v>
      </c>
      <c r="M1819" s="284"/>
      <c r="N1819" s="288">
        <f t="shared" si="133"/>
        <v>3182</v>
      </c>
      <c r="O1819" s="288">
        <f t="shared" si="134"/>
        <v>1366.6276</v>
      </c>
    </row>
    <row r="1820" spans="2:15" s="286" customFormat="1" ht="12.75">
      <c r="B1820" s="287">
        <f t="shared" si="111"/>
        <v>41395</v>
      </c>
      <c r="C1820" s="284"/>
      <c r="D1820" s="289">
        <f t="shared" si="135"/>
        <v>3008</v>
      </c>
      <c r="E1820" s="289">
        <f t="shared" si="135"/>
        <v>1242.4569</v>
      </c>
      <c r="F1820" s="291"/>
      <c r="G1820" s="287">
        <f t="shared" si="112"/>
        <v>41395</v>
      </c>
      <c r="H1820" s="284"/>
      <c r="I1820" s="291">
        <f t="shared" si="113"/>
        <v>172</v>
      </c>
      <c r="J1820" s="289">
        <f t="shared" si="114"/>
        <v>106.9519</v>
      </c>
      <c r="K1820" s="284"/>
      <c r="L1820" s="287">
        <f t="shared" si="115"/>
        <v>41395</v>
      </c>
      <c r="M1820" s="284"/>
      <c r="N1820" s="288">
        <f t="shared" si="133"/>
        <v>3180</v>
      </c>
      <c r="O1820" s="288">
        <f t="shared" si="134"/>
        <v>1349.4088</v>
      </c>
    </row>
    <row r="1821" spans="2:15" s="286" customFormat="1" ht="12.75">
      <c r="B1821" s="287">
        <f t="shared" si="111"/>
        <v>41426</v>
      </c>
      <c r="C1821" s="284"/>
      <c r="D1821" s="289">
        <f t="shared" si="135"/>
        <v>3007</v>
      </c>
      <c r="E1821" s="289">
        <f t="shared" si="135"/>
        <v>1246.8595</v>
      </c>
      <c r="F1821" s="291"/>
      <c r="G1821" s="287">
        <f t="shared" si="112"/>
        <v>41426</v>
      </c>
      <c r="H1821" s="284"/>
      <c r="I1821" s="291">
        <f t="shared" si="113"/>
        <v>172</v>
      </c>
      <c r="J1821" s="289">
        <f t="shared" si="114"/>
        <v>107.6652</v>
      </c>
      <c r="K1821" s="284"/>
      <c r="L1821" s="287">
        <f t="shared" si="115"/>
        <v>41426</v>
      </c>
      <c r="M1821" s="284"/>
      <c r="N1821" s="288">
        <f t="shared" si="133"/>
        <v>3179</v>
      </c>
      <c r="O1821" s="288">
        <f t="shared" si="134"/>
        <v>1354.5247</v>
      </c>
    </row>
    <row r="1822" spans="2:15" s="286" customFormat="1" ht="12.75">
      <c r="B1822" s="287">
        <f t="shared" si="111"/>
        <v>41456</v>
      </c>
      <c r="C1822" s="284"/>
      <c r="D1822" s="289">
        <f t="shared" si="135"/>
        <v>3004</v>
      </c>
      <c r="E1822" s="289">
        <f t="shared" si="135"/>
        <v>1238.0928</v>
      </c>
      <c r="F1822" s="291"/>
      <c r="G1822" s="287">
        <f t="shared" si="112"/>
        <v>41456</v>
      </c>
      <c r="H1822" s="284"/>
      <c r="I1822" s="291">
        <f t="shared" si="113"/>
        <v>172</v>
      </c>
      <c r="J1822" s="289">
        <f t="shared" si="114"/>
        <v>108.6184</v>
      </c>
      <c r="K1822" s="284"/>
      <c r="L1822" s="287">
        <f t="shared" si="115"/>
        <v>41456</v>
      </c>
      <c r="M1822" s="284"/>
      <c r="N1822" s="288">
        <f t="shared" si="133"/>
        <v>3176</v>
      </c>
      <c r="O1822" s="288">
        <f t="shared" si="134"/>
        <v>1346.7112</v>
      </c>
    </row>
    <row r="1823" spans="2:15" s="286" customFormat="1" ht="12.75">
      <c r="B1823" s="287">
        <f t="shared" si="111"/>
        <v>41487</v>
      </c>
      <c r="C1823" s="284"/>
      <c r="D1823" s="289">
        <f t="shared" si="135"/>
        <v>3002</v>
      </c>
      <c r="E1823" s="289">
        <f t="shared" si="135"/>
        <v>1248.6048</v>
      </c>
      <c r="F1823" s="291"/>
      <c r="G1823" s="287">
        <f t="shared" si="112"/>
        <v>41487</v>
      </c>
      <c r="H1823" s="284"/>
      <c r="I1823" s="291">
        <f t="shared" si="113"/>
        <v>172</v>
      </c>
      <c r="J1823" s="289">
        <f t="shared" si="114"/>
        <v>109.1408</v>
      </c>
      <c r="K1823" s="284"/>
      <c r="L1823" s="287">
        <f t="shared" si="115"/>
        <v>41487</v>
      </c>
      <c r="M1823" s="284"/>
      <c r="N1823" s="288">
        <f t="shared" si="133"/>
        <v>3174</v>
      </c>
      <c r="O1823" s="288">
        <f t="shared" si="134"/>
        <v>1357.7456</v>
      </c>
    </row>
    <row r="1824" spans="2:15" s="286" customFormat="1" ht="12.75">
      <c r="B1824" s="287">
        <f t="shared" si="111"/>
        <v>41518</v>
      </c>
      <c r="C1824" s="284"/>
      <c r="D1824" s="289">
        <f t="shared" si="135"/>
        <v>3001</v>
      </c>
      <c r="E1824" s="289">
        <f t="shared" si="135"/>
        <v>1253.6413</v>
      </c>
      <c r="F1824" s="291"/>
      <c r="G1824" s="287">
        <f t="shared" si="112"/>
        <v>41518</v>
      </c>
      <c r="H1824" s="284"/>
      <c r="I1824" s="291">
        <f t="shared" si="113"/>
        <v>172</v>
      </c>
      <c r="J1824" s="289">
        <f t="shared" si="114"/>
        <v>109.9383</v>
      </c>
      <c r="K1824" s="284"/>
      <c r="L1824" s="287">
        <f t="shared" si="115"/>
        <v>41518</v>
      </c>
      <c r="M1824" s="284"/>
      <c r="N1824" s="288">
        <f aca="true" t="shared" si="136" ref="N1824:O1826">+D1824+I1824</f>
        <v>3173</v>
      </c>
      <c r="O1824" s="288">
        <f t="shared" si="136"/>
        <v>1363.5796</v>
      </c>
    </row>
    <row r="1825" spans="2:15" s="286" customFormat="1" ht="12.75">
      <c r="B1825" s="287">
        <f aca="true" t="shared" si="137" ref="B1825:B1888">+B372</f>
        <v>41548</v>
      </c>
      <c r="C1825" s="284"/>
      <c r="D1825" s="289">
        <f t="shared" si="135"/>
        <v>3000</v>
      </c>
      <c r="E1825" s="289">
        <f t="shared" si="135"/>
        <v>1250.1668</v>
      </c>
      <c r="F1825" s="291"/>
      <c r="G1825" s="287">
        <f aca="true" t="shared" si="138" ref="G1825:G1888">+B1049</f>
        <v>41548</v>
      </c>
      <c r="H1825" s="284"/>
      <c r="I1825" s="291">
        <f aca="true" t="shared" si="139" ref="I1825:I1888">+D1049</f>
        <v>172</v>
      </c>
      <c r="J1825" s="289">
        <f aca="true" t="shared" si="140" ref="J1825:J1888">+E1049</f>
        <v>108.3184</v>
      </c>
      <c r="K1825" s="284"/>
      <c r="L1825" s="287">
        <f aca="true" t="shared" si="141" ref="L1825:L1835">+B1825</f>
        <v>41548</v>
      </c>
      <c r="M1825" s="284"/>
      <c r="N1825" s="288">
        <f t="shared" si="136"/>
        <v>3172</v>
      </c>
      <c r="O1825" s="288">
        <f t="shared" si="136"/>
        <v>1358.4852</v>
      </c>
    </row>
    <row r="1826" spans="2:15" s="286" customFormat="1" ht="12.75">
      <c r="B1826" s="287">
        <f t="shared" si="137"/>
        <v>41579</v>
      </c>
      <c r="C1826" s="284"/>
      <c r="D1826" s="289">
        <f t="shared" si="135"/>
        <v>2998</v>
      </c>
      <c r="E1826" s="289">
        <f t="shared" si="135"/>
        <v>1259.3811</v>
      </c>
      <c r="F1826" s="291"/>
      <c r="G1826" s="287">
        <f t="shared" si="138"/>
        <v>41579</v>
      </c>
      <c r="H1826" s="284"/>
      <c r="I1826" s="291">
        <f t="shared" si="139"/>
        <v>172</v>
      </c>
      <c r="J1826" s="289">
        <f t="shared" si="140"/>
        <v>107.8105</v>
      </c>
      <c r="K1826" s="284"/>
      <c r="L1826" s="287">
        <f t="shared" si="141"/>
        <v>41579</v>
      </c>
      <c r="M1826" s="284"/>
      <c r="N1826" s="288">
        <f t="shared" si="136"/>
        <v>3170</v>
      </c>
      <c r="O1826" s="288">
        <f t="shared" si="136"/>
        <v>1367.1916</v>
      </c>
    </row>
    <row r="1827" spans="2:15" s="286" customFormat="1" ht="12.75">
      <c r="B1827" s="287">
        <f t="shared" si="137"/>
        <v>41609</v>
      </c>
      <c r="C1827" s="284"/>
      <c r="D1827" s="289">
        <f t="shared" si="135"/>
        <v>2996</v>
      </c>
      <c r="E1827" s="289">
        <f t="shared" si="135"/>
        <v>1225.8002</v>
      </c>
      <c r="F1827" s="291"/>
      <c r="G1827" s="287">
        <f t="shared" si="138"/>
        <v>41609</v>
      </c>
      <c r="H1827" s="284"/>
      <c r="I1827" s="291">
        <f t="shared" si="139"/>
        <v>171</v>
      </c>
      <c r="J1827" s="289">
        <f t="shared" si="140"/>
        <v>108.3027</v>
      </c>
      <c r="K1827" s="284"/>
      <c r="L1827" s="287">
        <f t="shared" si="141"/>
        <v>41609</v>
      </c>
      <c r="M1827" s="284"/>
      <c r="N1827" s="288">
        <f aca="true" t="shared" si="142" ref="N1827:O1829">+D1827+I1827</f>
        <v>3167</v>
      </c>
      <c r="O1827" s="288">
        <f t="shared" si="142"/>
        <v>1334.1028999999999</v>
      </c>
    </row>
    <row r="1828" spans="2:15" s="286" customFormat="1" ht="12.75">
      <c r="B1828" s="287">
        <f t="shared" si="137"/>
        <v>41640</v>
      </c>
      <c r="C1828" s="284"/>
      <c r="D1828" s="289">
        <f t="shared" si="135"/>
        <v>2995</v>
      </c>
      <c r="E1828" s="289">
        <f t="shared" si="135"/>
        <v>1207.5077</v>
      </c>
      <c r="F1828" s="291"/>
      <c r="G1828" s="287">
        <f t="shared" si="138"/>
        <v>41640</v>
      </c>
      <c r="H1828" s="284"/>
      <c r="I1828" s="291">
        <f t="shared" si="139"/>
        <v>171</v>
      </c>
      <c r="J1828" s="289">
        <f t="shared" si="140"/>
        <v>108.7827</v>
      </c>
      <c r="K1828" s="284"/>
      <c r="L1828" s="287">
        <f t="shared" si="141"/>
        <v>41640</v>
      </c>
      <c r="M1828" s="284"/>
      <c r="N1828" s="288">
        <f t="shared" si="142"/>
        <v>3166</v>
      </c>
      <c r="O1828" s="288">
        <f t="shared" si="142"/>
        <v>1316.2904</v>
      </c>
    </row>
    <row r="1829" spans="2:15" s="286" customFormat="1" ht="12.75">
      <c r="B1829" s="287">
        <f t="shared" si="137"/>
        <v>41671</v>
      </c>
      <c r="C1829" s="284"/>
      <c r="D1829" s="289">
        <f t="shared" si="135"/>
        <v>2994</v>
      </c>
      <c r="E1829" s="289">
        <f t="shared" si="135"/>
        <v>1207.7622</v>
      </c>
      <c r="F1829" s="291"/>
      <c r="G1829" s="287">
        <f t="shared" si="138"/>
        <v>41671</v>
      </c>
      <c r="H1829" s="284"/>
      <c r="I1829" s="291">
        <f t="shared" si="139"/>
        <v>171</v>
      </c>
      <c r="J1829" s="289">
        <f t="shared" si="140"/>
        <v>109.3628</v>
      </c>
      <c r="K1829" s="284"/>
      <c r="L1829" s="287">
        <f t="shared" si="141"/>
        <v>41671</v>
      </c>
      <c r="M1829" s="284"/>
      <c r="N1829" s="288">
        <f t="shared" si="142"/>
        <v>3165</v>
      </c>
      <c r="O1829" s="288">
        <f t="shared" si="142"/>
        <v>1317.125</v>
      </c>
    </row>
    <row r="1830" spans="2:15" s="286" customFormat="1" ht="12.75">
      <c r="B1830" s="287">
        <f t="shared" si="137"/>
        <v>41699</v>
      </c>
      <c r="C1830" s="284"/>
      <c r="D1830" s="289">
        <f t="shared" si="135"/>
        <v>2989</v>
      </c>
      <c r="E1830" s="289">
        <f t="shared" si="135"/>
        <v>1209.9357</v>
      </c>
      <c r="F1830" s="291"/>
      <c r="G1830" s="287">
        <f t="shared" si="138"/>
        <v>41699</v>
      </c>
      <c r="H1830" s="284"/>
      <c r="I1830" s="291">
        <f t="shared" si="139"/>
        <v>171</v>
      </c>
      <c r="J1830" s="289">
        <f t="shared" si="140"/>
        <v>110.5778</v>
      </c>
      <c r="K1830" s="284"/>
      <c r="L1830" s="287">
        <f t="shared" si="141"/>
        <v>41699</v>
      </c>
      <c r="M1830" s="284"/>
      <c r="N1830" s="288">
        <f aca="true" t="shared" si="143" ref="N1830:O1835">+D1830+I1830</f>
        <v>3160</v>
      </c>
      <c r="O1830" s="288">
        <f t="shared" si="143"/>
        <v>1320.5135</v>
      </c>
    </row>
    <row r="1831" spans="2:15" s="286" customFormat="1" ht="12.75">
      <c r="B1831" s="287">
        <f t="shared" si="137"/>
        <v>41730</v>
      </c>
      <c r="C1831" s="284"/>
      <c r="D1831" s="289">
        <f t="shared" si="135"/>
        <v>2988</v>
      </c>
      <c r="E1831" s="289">
        <f t="shared" si="135"/>
        <v>1214.6551</v>
      </c>
      <c r="F1831" s="291"/>
      <c r="G1831" s="287">
        <f t="shared" si="138"/>
        <v>41730</v>
      </c>
      <c r="H1831" s="284"/>
      <c r="I1831" s="291">
        <f t="shared" si="139"/>
        <v>171</v>
      </c>
      <c r="J1831" s="289">
        <f t="shared" si="140"/>
        <v>115.7933</v>
      </c>
      <c r="K1831" s="284"/>
      <c r="L1831" s="287">
        <f t="shared" si="141"/>
        <v>41730</v>
      </c>
      <c r="M1831" s="284"/>
      <c r="N1831" s="288">
        <f aca="true" t="shared" si="144" ref="N1831:O1833">+D1831+I1831</f>
        <v>3159</v>
      </c>
      <c r="O1831" s="288">
        <f t="shared" si="144"/>
        <v>1330.4484</v>
      </c>
    </row>
    <row r="1832" spans="2:15" s="286" customFormat="1" ht="12.75">
      <c r="B1832" s="287">
        <f t="shared" si="137"/>
        <v>41760</v>
      </c>
      <c r="C1832" s="284"/>
      <c r="D1832" s="289">
        <f t="shared" si="135"/>
        <v>2986</v>
      </c>
      <c r="E1832" s="289">
        <f t="shared" si="135"/>
        <v>1199.7723</v>
      </c>
      <c r="F1832" s="291"/>
      <c r="G1832" s="287">
        <f t="shared" si="138"/>
        <v>41760</v>
      </c>
      <c r="H1832" s="284"/>
      <c r="I1832" s="291">
        <f t="shared" si="139"/>
        <v>171</v>
      </c>
      <c r="J1832" s="289">
        <f t="shared" si="140"/>
        <v>118.7041</v>
      </c>
      <c r="K1832" s="284"/>
      <c r="L1832" s="287">
        <f t="shared" si="141"/>
        <v>41760</v>
      </c>
      <c r="M1832" s="284"/>
      <c r="N1832" s="288">
        <f t="shared" si="144"/>
        <v>3157</v>
      </c>
      <c r="O1832" s="288">
        <f t="shared" si="144"/>
        <v>1318.4764</v>
      </c>
    </row>
    <row r="1833" spans="2:15" s="286" customFormat="1" ht="12.75">
      <c r="B1833" s="287">
        <f t="shared" si="137"/>
        <v>41791</v>
      </c>
      <c r="C1833" s="284"/>
      <c r="D1833" s="289">
        <f t="shared" si="135"/>
        <v>2985</v>
      </c>
      <c r="E1833" s="289">
        <f t="shared" si="135"/>
        <v>1203.3769</v>
      </c>
      <c r="F1833" s="291"/>
      <c r="G1833" s="287">
        <f t="shared" si="138"/>
        <v>41791</v>
      </c>
      <c r="H1833" s="284"/>
      <c r="I1833" s="291">
        <f t="shared" si="139"/>
        <v>171</v>
      </c>
      <c r="J1833" s="289">
        <f t="shared" si="140"/>
        <v>119.6856</v>
      </c>
      <c r="K1833" s="284"/>
      <c r="L1833" s="287">
        <f t="shared" si="141"/>
        <v>41791</v>
      </c>
      <c r="M1833" s="284"/>
      <c r="N1833" s="288">
        <f t="shared" si="144"/>
        <v>3156</v>
      </c>
      <c r="O1833" s="288">
        <f t="shared" si="144"/>
        <v>1323.0625</v>
      </c>
    </row>
    <row r="1834" spans="2:15" s="286" customFormat="1" ht="12.75">
      <c r="B1834" s="287">
        <f t="shared" si="137"/>
        <v>41821</v>
      </c>
      <c r="C1834" s="284"/>
      <c r="D1834" s="289">
        <f t="shared" si="135"/>
        <v>2985</v>
      </c>
      <c r="E1834" s="289">
        <f t="shared" si="135"/>
        <v>1203.7027</v>
      </c>
      <c r="F1834" s="291"/>
      <c r="G1834" s="287">
        <f t="shared" si="138"/>
        <v>41821</v>
      </c>
      <c r="H1834" s="284"/>
      <c r="I1834" s="291">
        <f t="shared" si="139"/>
        <v>171</v>
      </c>
      <c r="J1834" s="289">
        <f t="shared" si="140"/>
        <v>121.2187</v>
      </c>
      <c r="K1834" s="284"/>
      <c r="L1834" s="287">
        <f t="shared" si="141"/>
        <v>41821</v>
      </c>
      <c r="M1834" s="284"/>
      <c r="N1834" s="288">
        <f t="shared" si="143"/>
        <v>3156</v>
      </c>
      <c r="O1834" s="288">
        <f t="shared" si="143"/>
        <v>1324.9214</v>
      </c>
    </row>
    <row r="1835" spans="2:15" s="286" customFormat="1" ht="12.75">
      <c r="B1835" s="287">
        <f t="shared" si="137"/>
        <v>41852</v>
      </c>
      <c r="C1835" s="284"/>
      <c r="D1835" s="289">
        <f t="shared" si="135"/>
        <v>2984</v>
      </c>
      <c r="E1835" s="289">
        <f t="shared" si="135"/>
        <v>1209.6267</v>
      </c>
      <c r="F1835" s="291"/>
      <c r="G1835" s="287">
        <f t="shared" si="138"/>
        <v>41852</v>
      </c>
      <c r="H1835" s="284"/>
      <c r="I1835" s="291">
        <f t="shared" si="139"/>
        <v>171</v>
      </c>
      <c r="J1835" s="289">
        <f t="shared" si="140"/>
        <v>121.6993</v>
      </c>
      <c r="K1835" s="284"/>
      <c r="L1835" s="287">
        <f t="shared" si="141"/>
        <v>41852</v>
      </c>
      <c r="M1835" s="284"/>
      <c r="N1835" s="288">
        <f t="shared" si="143"/>
        <v>3155</v>
      </c>
      <c r="O1835" s="288">
        <f t="shared" si="143"/>
        <v>1331.326</v>
      </c>
    </row>
    <row r="1836" spans="2:15" s="286" customFormat="1" ht="12.75">
      <c r="B1836" s="287">
        <f t="shared" si="137"/>
        <v>41883</v>
      </c>
      <c r="C1836" s="284"/>
      <c r="D1836" s="289">
        <f t="shared" si="135"/>
        <v>2983</v>
      </c>
      <c r="E1836" s="289">
        <f t="shared" si="135"/>
        <v>1221.0396</v>
      </c>
      <c r="F1836" s="291"/>
      <c r="G1836" s="287">
        <f t="shared" si="138"/>
        <v>41883</v>
      </c>
      <c r="H1836" s="284"/>
      <c r="I1836" s="291">
        <f t="shared" si="139"/>
        <v>171</v>
      </c>
      <c r="J1836" s="289">
        <f t="shared" si="140"/>
        <v>122.3227</v>
      </c>
      <c r="K1836" s="284"/>
      <c r="L1836" s="287">
        <f>+B1836</f>
        <v>41883</v>
      </c>
      <c r="M1836" s="284"/>
      <c r="N1836" s="288">
        <f aca="true" t="shared" si="145" ref="N1836:O1838">+D1836+I1836</f>
        <v>3154</v>
      </c>
      <c r="O1836" s="288">
        <f t="shared" si="145"/>
        <v>1343.3623</v>
      </c>
    </row>
    <row r="1837" spans="2:15" s="286" customFormat="1" ht="12.75">
      <c r="B1837" s="287">
        <f t="shared" si="137"/>
        <v>41913</v>
      </c>
      <c r="C1837" s="284"/>
      <c r="D1837" s="289">
        <f aca="true" t="shared" si="146" ref="D1837:E1856">+D384</f>
        <v>2979</v>
      </c>
      <c r="E1837" s="289">
        <f t="shared" si="146"/>
        <v>1227.0593</v>
      </c>
      <c r="F1837" s="291"/>
      <c r="G1837" s="287">
        <f t="shared" si="138"/>
        <v>41913</v>
      </c>
      <c r="H1837" s="284"/>
      <c r="I1837" s="291">
        <f t="shared" si="139"/>
        <v>171</v>
      </c>
      <c r="J1837" s="289">
        <f t="shared" si="140"/>
        <v>123.1902</v>
      </c>
      <c r="K1837" s="284"/>
      <c r="L1837" s="287">
        <f>+B1837</f>
        <v>41913</v>
      </c>
      <c r="M1837" s="284"/>
      <c r="N1837" s="288">
        <f t="shared" si="145"/>
        <v>3150</v>
      </c>
      <c r="O1837" s="288">
        <f t="shared" si="145"/>
        <v>1350.2495</v>
      </c>
    </row>
    <row r="1838" spans="2:15" s="286" customFormat="1" ht="12.75">
      <c r="B1838" s="287">
        <f t="shared" si="137"/>
        <v>41944</v>
      </c>
      <c r="C1838" s="284"/>
      <c r="D1838" s="289">
        <f t="shared" si="146"/>
        <v>2978</v>
      </c>
      <c r="E1838" s="289">
        <f t="shared" si="146"/>
        <v>1076.3871</v>
      </c>
      <c r="F1838" s="291"/>
      <c r="G1838" s="287">
        <f t="shared" si="138"/>
        <v>41944</v>
      </c>
      <c r="H1838" s="284"/>
      <c r="I1838" s="291">
        <f t="shared" si="139"/>
        <v>171</v>
      </c>
      <c r="J1838" s="289">
        <f t="shared" si="140"/>
        <v>124.9437</v>
      </c>
      <c r="K1838" s="284"/>
      <c r="L1838" s="287">
        <f>+B1838</f>
        <v>41944</v>
      </c>
      <c r="M1838" s="284"/>
      <c r="N1838" s="288">
        <f t="shared" si="145"/>
        <v>3149</v>
      </c>
      <c r="O1838" s="288">
        <f t="shared" si="145"/>
        <v>1201.3308</v>
      </c>
    </row>
    <row r="1839" spans="2:15" s="286" customFormat="1" ht="12.75">
      <c r="B1839" s="287">
        <f t="shared" si="137"/>
        <v>41974</v>
      </c>
      <c r="C1839" s="284"/>
      <c r="D1839" s="289">
        <f t="shared" si="146"/>
        <v>2976</v>
      </c>
      <c r="E1839" s="289">
        <f t="shared" si="146"/>
        <v>1077.5307</v>
      </c>
      <c r="F1839" s="291"/>
      <c r="G1839" s="287">
        <f t="shared" si="138"/>
        <v>41974</v>
      </c>
      <c r="H1839" s="284"/>
      <c r="I1839" s="291">
        <f t="shared" si="139"/>
        <v>171</v>
      </c>
      <c r="J1839" s="289">
        <f t="shared" si="140"/>
        <v>125.5188</v>
      </c>
      <c r="K1839" s="284"/>
      <c r="L1839" s="287">
        <f aca="true" t="shared" si="147" ref="L1839:L1844">+B1839</f>
        <v>41974</v>
      </c>
      <c r="M1839" s="284"/>
      <c r="N1839" s="288">
        <f aca="true" t="shared" si="148" ref="N1839:N1844">+D1839+I1839</f>
        <v>3147</v>
      </c>
      <c r="O1839" s="288">
        <f aca="true" t="shared" si="149" ref="O1839:O1844">+E1839+J1839</f>
        <v>1203.0495</v>
      </c>
    </row>
    <row r="1840" spans="2:15" s="286" customFormat="1" ht="12.75">
      <c r="B1840" s="287">
        <f t="shared" si="137"/>
        <v>42005</v>
      </c>
      <c r="C1840" s="284"/>
      <c r="D1840" s="289">
        <f t="shared" si="146"/>
        <v>2963</v>
      </c>
      <c r="E1840" s="289">
        <f t="shared" si="146"/>
        <v>1045.816</v>
      </c>
      <c r="F1840" s="291"/>
      <c r="G1840" s="287">
        <f t="shared" si="138"/>
        <v>42005</v>
      </c>
      <c r="H1840" s="284"/>
      <c r="I1840" s="291">
        <f t="shared" si="139"/>
        <v>171</v>
      </c>
      <c r="J1840" s="289">
        <f t="shared" si="140"/>
        <v>125.3996</v>
      </c>
      <c r="K1840" s="284"/>
      <c r="L1840" s="287">
        <f t="shared" si="147"/>
        <v>42005</v>
      </c>
      <c r="M1840" s="284"/>
      <c r="N1840" s="288">
        <f t="shared" si="148"/>
        <v>3134</v>
      </c>
      <c r="O1840" s="288">
        <f t="shared" si="149"/>
        <v>1171.2156</v>
      </c>
    </row>
    <row r="1841" spans="2:15" s="286" customFormat="1" ht="12.75">
      <c r="B1841" s="287">
        <f t="shared" si="137"/>
        <v>42036</v>
      </c>
      <c r="C1841" s="284"/>
      <c r="D1841" s="289">
        <f t="shared" si="146"/>
        <v>2976</v>
      </c>
      <c r="E1841" s="289">
        <f t="shared" si="146"/>
        <v>1051.2079</v>
      </c>
      <c r="F1841" s="291"/>
      <c r="G1841" s="287">
        <f t="shared" si="138"/>
        <v>42036</v>
      </c>
      <c r="H1841" s="284"/>
      <c r="I1841" s="291">
        <f t="shared" si="139"/>
        <v>171</v>
      </c>
      <c r="J1841" s="289">
        <f t="shared" si="140"/>
        <v>125.8796</v>
      </c>
      <c r="K1841" s="284"/>
      <c r="L1841" s="287">
        <f t="shared" si="147"/>
        <v>42036</v>
      </c>
      <c r="M1841" s="284"/>
      <c r="N1841" s="288">
        <f t="shared" si="148"/>
        <v>3147</v>
      </c>
      <c r="O1841" s="288">
        <f t="shared" si="149"/>
        <v>1177.0875</v>
      </c>
    </row>
    <row r="1842" spans="2:15" s="286" customFormat="1" ht="12.75">
      <c r="B1842" s="287">
        <f t="shared" si="137"/>
        <v>42064</v>
      </c>
      <c r="C1842" s="284"/>
      <c r="D1842" s="289">
        <f t="shared" si="146"/>
        <v>2976</v>
      </c>
      <c r="E1842" s="289">
        <f t="shared" si="146"/>
        <v>1063.9209</v>
      </c>
      <c r="F1842" s="291"/>
      <c r="G1842" s="287">
        <f t="shared" si="138"/>
        <v>42064</v>
      </c>
      <c r="H1842" s="284"/>
      <c r="I1842" s="291">
        <f t="shared" si="139"/>
        <v>171</v>
      </c>
      <c r="J1842" s="289">
        <f t="shared" si="140"/>
        <v>127.4362</v>
      </c>
      <c r="K1842" s="284"/>
      <c r="L1842" s="287">
        <f t="shared" si="147"/>
        <v>42064</v>
      </c>
      <c r="M1842" s="284"/>
      <c r="N1842" s="288">
        <f t="shared" si="148"/>
        <v>3147</v>
      </c>
      <c r="O1842" s="288">
        <f t="shared" si="149"/>
        <v>1191.3571000000002</v>
      </c>
    </row>
    <row r="1843" spans="2:15" s="286" customFormat="1" ht="12.75">
      <c r="B1843" s="287">
        <f t="shared" si="137"/>
        <v>42095</v>
      </c>
      <c r="C1843" s="284"/>
      <c r="D1843" s="289">
        <f t="shared" si="146"/>
        <v>2976</v>
      </c>
      <c r="E1843" s="289">
        <f t="shared" si="146"/>
        <v>1076.6888</v>
      </c>
      <c r="F1843" s="291"/>
      <c r="G1843" s="287">
        <f t="shared" si="138"/>
        <v>42095</v>
      </c>
      <c r="H1843" s="284"/>
      <c r="I1843" s="291">
        <f t="shared" si="139"/>
        <v>171</v>
      </c>
      <c r="J1843" s="289">
        <f t="shared" si="140"/>
        <v>133.2309</v>
      </c>
      <c r="K1843" s="284"/>
      <c r="L1843" s="287">
        <f t="shared" si="147"/>
        <v>42095</v>
      </c>
      <c r="M1843" s="284"/>
      <c r="N1843" s="288">
        <f t="shared" si="148"/>
        <v>3147</v>
      </c>
      <c r="O1843" s="288">
        <f t="shared" si="149"/>
        <v>1209.9197</v>
      </c>
    </row>
    <row r="1844" spans="2:15" s="286" customFormat="1" ht="12.75">
      <c r="B1844" s="287">
        <f t="shared" si="137"/>
        <v>42125</v>
      </c>
      <c r="C1844" s="284"/>
      <c r="D1844" s="289">
        <f t="shared" si="146"/>
        <v>2973</v>
      </c>
      <c r="E1844" s="289">
        <f t="shared" si="146"/>
        <v>1076.8207</v>
      </c>
      <c r="F1844" s="291"/>
      <c r="G1844" s="287">
        <f t="shared" si="138"/>
        <v>42125</v>
      </c>
      <c r="H1844" s="284"/>
      <c r="I1844" s="291">
        <f t="shared" si="139"/>
        <v>171</v>
      </c>
      <c r="J1844" s="289">
        <f t="shared" si="140"/>
        <v>136.2557</v>
      </c>
      <c r="K1844" s="284"/>
      <c r="L1844" s="287">
        <f t="shared" si="147"/>
        <v>42125</v>
      </c>
      <c r="M1844" s="284"/>
      <c r="N1844" s="288">
        <f t="shared" si="148"/>
        <v>3144</v>
      </c>
      <c r="O1844" s="288">
        <f t="shared" si="149"/>
        <v>1213.0764</v>
      </c>
    </row>
    <row r="1845" spans="2:15" s="286" customFormat="1" ht="12.75">
      <c r="B1845" s="287">
        <f t="shared" si="137"/>
        <v>42156</v>
      </c>
      <c r="C1845" s="284"/>
      <c r="D1845" s="289">
        <f t="shared" si="146"/>
        <v>2968</v>
      </c>
      <c r="E1845" s="289">
        <f t="shared" si="146"/>
        <v>1087.9256</v>
      </c>
      <c r="F1845" s="291"/>
      <c r="G1845" s="287">
        <f t="shared" si="138"/>
        <v>42156</v>
      </c>
      <c r="H1845" s="284"/>
      <c r="I1845" s="291">
        <f t="shared" si="139"/>
        <v>171</v>
      </c>
      <c r="J1845" s="289">
        <f t="shared" si="140"/>
        <v>137.0869</v>
      </c>
      <c r="K1845" s="284"/>
      <c r="L1845" s="287">
        <f aca="true" t="shared" si="150" ref="L1845:L1850">+B1845</f>
        <v>42156</v>
      </c>
      <c r="M1845" s="284"/>
      <c r="N1845" s="288">
        <f aca="true" t="shared" si="151" ref="N1845:O1847">+D1845+I1845</f>
        <v>3139</v>
      </c>
      <c r="O1845" s="288">
        <f t="shared" si="151"/>
        <v>1225.0125</v>
      </c>
    </row>
    <row r="1846" spans="2:15" s="286" customFormat="1" ht="12.75">
      <c r="B1846" s="287">
        <f t="shared" si="137"/>
        <v>42186</v>
      </c>
      <c r="C1846" s="284"/>
      <c r="D1846" s="289">
        <f t="shared" si="146"/>
        <v>2966</v>
      </c>
      <c r="E1846" s="289">
        <f t="shared" si="146"/>
        <v>1103.1036</v>
      </c>
      <c r="F1846" s="291"/>
      <c r="G1846" s="287">
        <f t="shared" si="138"/>
        <v>42186</v>
      </c>
      <c r="H1846" s="284"/>
      <c r="I1846" s="291">
        <f t="shared" si="139"/>
        <v>171</v>
      </c>
      <c r="J1846" s="289">
        <f t="shared" si="140"/>
        <v>138.5713</v>
      </c>
      <c r="K1846" s="284"/>
      <c r="L1846" s="287">
        <f t="shared" si="150"/>
        <v>42186</v>
      </c>
      <c r="M1846" s="284"/>
      <c r="N1846" s="288">
        <f t="shared" si="151"/>
        <v>3137</v>
      </c>
      <c r="O1846" s="288">
        <f t="shared" si="151"/>
        <v>1241.6749</v>
      </c>
    </row>
    <row r="1847" spans="2:15" s="286" customFormat="1" ht="12.75">
      <c r="B1847" s="287">
        <f t="shared" si="137"/>
        <v>42217</v>
      </c>
      <c r="C1847" s="284"/>
      <c r="D1847" s="289">
        <f t="shared" si="146"/>
        <v>2965</v>
      </c>
      <c r="E1847" s="289">
        <f t="shared" si="146"/>
        <v>1054.5581</v>
      </c>
      <c r="F1847" s="291"/>
      <c r="G1847" s="287">
        <f t="shared" si="138"/>
        <v>42217</v>
      </c>
      <c r="H1847" s="284"/>
      <c r="I1847" s="291">
        <f t="shared" si="139"/>
        <v>171</v>
      </c>
      <c r="J1847" s="289">
        <f t="shared" si="140"/>
        <v>139.2619</v>
      </c>
      <c r="K1847" s="284"/>
      <c r="L1847" s="287">
        <f t="shared" si="150"/>
        <v>42217</v>
      </c>
      <c r="M1847" s="284"/>
      <c r="N1847" s="288">
        <f t="shared" si="151"/>
        <v>3136</v>
      </c>
      <c r="O1847" s="288">
        <f t="shared" si="151"/>
        <v>1193.82</v>
      </c>
    </row>
    <row r="1848" spans="2:15" s="286" customFormat="1" ht="12.75">
      <c r="B1848" s="287">
        <f t="shared" si="137"/>
        <v>42248</v>
      </c>
      <c r="C1848" s="284"/>
      <c r="D1848" s="289">
        <f t="shared" si="146"/>
        <v>2964</v>
      </c>
      <c r="E1848" s="289">
        <f t="shared" si="146"/>
        <v>1068.5538</v>
      </c>
      <c r="F1848" s="291"/>
      <c r="G1848" s="287">
        <f t="shared" si="138"/>
        <v>42248</v>
      </c>
      <c r="H1848" s="284"/>
      <c r="I1848" s="291">
        <f t="shared" si="139"/>
        <v>171</v>
      </c>
      <c r="J1848" s="289">
        <f t="shared" si="140"/>
        <v>140.0188</v>
      </c>
      <c r="K1848" s="284"/>
      <c r="L1848" s="287">
        <f t="shared" si="150"/>
        <v>42248</v>
      </c>
      <c r="M1848" s="284"/>
      <c r="N1848" s="288">
        <f aca="true" t="shared" si="152" ref="N1848:O1850">+D1848+I1848</f>
        <v>3135</v>
      </c>
      <c r="O1848" s="288">
        <f t="shared" si="152"/>
        <v>1208.5726</v>
      </c>
    </row>
    <row r="1849" spans="2:15" s="286" customFormat="1" ht="12.75">
      <c r="B1849" s="287">
        <f t="shared" si="137"/>
        <v>42278</v>
      </c>
      <c r="C1849" s="284"/>
      <c r="D1849" s="289">
        <f t="shared" si="146"/>
        <v>2964</v>
      </c>
      <c r="E1849" s="289">
        <f t="shared" si="146"/>
        <v>1076.0164</v>
      </c>
      <c r="F1849" s="291"/>
      <c r="G1849" s="287">
        <f t="shared" si="138"/>
        <v>42278</v>
      </c>
      <c r="H1849" s="284"/>
      <c r="I1849" s="291">
        <f t="shared" si="139"/>
        <v>170</v>
      </c>
      <c r="J1849" s="289">
        <f t="shared" si="140"/>
        <v>141.2331</v>
      </c>
      <c r="K1849" s="284"/>
      <c r="L1849" s="287">
        <f t="shared" si="150"/>
        <v>42278</v>
      </c>
      <c r="M1849" s="284"/>
      <c r="N1849" s="288">
        <f t="shared" si="152"/>
        <v>3134</v>
      </c>
      <c r="O1849" s="288">
        <f t="shared" si="152"/>
        <v>1217.2495</v>
      </c>
    </row>
    <row r="1850" spans="2:15" s="286" customFormat="1" ht="12.75">
      <c r="B1850" s="287">
        <f t="shared" si="137"/>
        <v>42309</v>
      </c>
      <c r="C1850" s="284"/>
      <c r="D1850" s="289">
        <f t="shared" si="146"/>
        <v>2964</v>
      </c>
      <c r="E1850" s="289">
        <f t="shared" si="146"/>
        <v>1080.8185</v>
      </c>
      <c r="F1850" s="291"/>
      <c r="G1850" s="287">
        <f t="shared" si="138"/>
        <v>42309</v>
      </c>
      <c r="H1850" s="284"/>
      <c r="I1850" s="291">
        <f t="shared" si="139"/>
        <v>170</v>
      </c>
      <c r="J1850" s="289">
        <f t="shared" si="140"/>
        <v>142.3351</v>
      </c>
      <c r="K1850" s="284"/>
      <c r="L1850" s="287">
        <f t="shared" si="150"/>
        <v>42309</v>
      </c>
      <c r="M1850" s="284"/>
      <c r="N1850" s="288">
        <f t="shared" si="152"/>
        <v>3134</v>
      </c>
      <c r="O1850" s="288">
        <f t="shared" si="152"/>
        <v>1223.1536</v>
      </c>
    </row>
    <row r="1851" spans="2:15" s="286" customFormat="1" ht="12.75">
      <c r="B1851" s="287">
        <f t="shared" si="137"/>
        <v>42339</v>
      </c>
      <c r="C1851" s="284"/>
      <c r="D1851" s="289">
        <f t="shared" si="146"/>
        <v>2963</v>
      </c>
      <c r="E1851" s="289">
        <f t="shared" si="146"/>
        <v>1086.7907</v>
      </c>
      <c r="F1851" s="291"/>
      <c r="G1851" s="287">
        <f t="shared" si="138"/>
        <v>42339</v>
      </c>
      <c r="H1851" s="284"/>
      <c r="I1851" s="291">
        <f t="shared" si="139"/>
        <v>170</v>
      </c>
      <c r="J1851" s="289">
        <f t="shared" si="140"/>
        <v>143.0251</v>
      </c>
      <c r="K1851" s="284"/>
      <c r="L1851" s="287">
        <f aca="true" t="shared" si="153" ref="L1851:L1856">+B1851</f>
        <v>42339</v>
      </c>
      <c r="M1851" s="284"/>
      <c r="N1851" s="288">
        <f aca="true" t="shared" si="154" ref="N1851:O1853">+D1851+I1851</f>
        <v>3133</v>
      </c>
      <c r="O1851" s="288">
        <f t="shared" si="154"/>
        <v>1229.8158</v>
      </c>
    </row>
    <row r="1852" spans="2:15" s="286" customFormat="1" ht="12.75">
      <c r="B1852" s="287">
        <f t="shared" si="137"/>
        <v>42370</v>
      </c>
      <c r="C1852" s="284"/>
      <c r="D1852" s="289">
        <f t="shared" si="146"/>
        <v>2961</v>
      </c>
      <c r="E1852" s="289">
        <f t="shared" si="146"/>
        <v>1092.7164</v>
      </c>
      <c r="F1852" s="291"/>
      <c r="G1852" s="287">
        <f t="shared" si="138"/>
        <v>42370</v>
      </c>
      <c r="H1852" s="284"/>
      <c r="I1852" s="291">
        <f t="shared" si="139"/>
        <v>170</v>
      </c>
      <c r="J1852" s="289">
        <f t="shared" si="140"/>
        <v>143.7451</v>
      </c>
      <c r="K1852" s="284"/>
      <c r="L1852" s="287">
        <f t="shared" si="153"/>
        <v>42370</v>
      </c>
      <c r="M1852" s="284"/>
      <c r="N1852" s="288">
        <f t="shared" si="154"/>
        <v>3131</v>
      </c>
      <c r="O1852" s="288">
        <f t="shared" si="154"/>
        <v>1236.4615000000001</v>
      </c>
    </row>
    <row r="1853" spans="2:15" s="286" customFormat="1" ht="12.75">
      <c r="B1853" s="287">
        <f t="shared" si="137"/>
        <v>42401</v>
      </c>
      <c r="C1853" s="284"/>
      <c r="D1853" s="289">
        <f t="shared" si="146"/>
        <v>2960</v>
      </c>
      <c r="E1853" s="289">
        <f t="shared" si="146"/>
        <v>1083.1374</v>
      </c>
      <c r="F1853" s="291"/>
      <c r="G1853" s="287">
        <f t="shared" si="138"/>
        <v>42401</v>
      </c>
      <c r="H1853" s="284"/>
      <c r="I1853" s="291">
        <f t="shared" si="139"/>
        <v>170</v>
      </c>
      <c r="J1853" s="289">
        <f t="shared" si="140"/>
        <v>144.4652</v>
      </c>
      <c r="K1853" s="284"/>
      <c r="L1853" s="287">
        <f t="shared" si="153"/>
        <v>42401</v>
      </c>
      <c r="M1853" s="284"/>
      <c r="N1853" s="288">
        <f t="shared" si="154"/>
        <v>3130</v>
      </c>
      <c r="O1853" s="288">
        <f t="shared" si="154"/>
        <v>1227.6026000000002</v>
      </c>
    </row>
    <row r="1854" spans="2:15" s="286" customFormat="1" ht="12.75">
      <c r="B1854" s="287">
        <f t="shared" si="137"/>
        <v>42430</v>
      </c>
      <c r="C1854" s="284"/>
      <c r="D1854" s="289">
        <f t="shared" si="146"/>
        <v>2959</v>
      </c>
      <c r="E1854" s="289">
        <f t="shared" si="146"/>
        <v>1088.2772</v>
      </c>
      <c r="F1854" s="291"/>
      <c r="G1854" s="287">
        <f t="shared" si="138"/>
        <v>42430</v>
      </c>
      <c r="H1854" s="284"/>
      <c r="I1854" s="291">
        <f t="shared" si="139"/>
        <v>170</v>
      </c>
      <c r="J1854" s="289">
        <f t="shared" si="140"/>
        <v>142.6175</v>
      </c>
      <c r="K1854" s="284"/>
      <c r="L1854" s="287">
        <f t="shared" si="153"/>
        <v>42430</v>
      </c>
      <c r="M1854" s="284"/>
      <c r="N1854" s="288">
        <f aca="true" t="shared" si="155" ref="N1854:O1856">+D1854+I1854</f>
        <v>3129</v>
      </c>
      <c r="O1854" s="288">
        <f t="shared" si="155"/>
        <v>1230.8947</v>
      </c>
    </row>
    <row r="1855" spans="2:15" s="286" customFormat="1" ht="12.75">
      <c r="B1855" s="287">
        <f t="shared" si="137"/>
        <v>42461</v>
      </c>
      <c r="C1855" s="284"/>
      <c r="D1855" s="289">
        <f t="shared" si="146"/>
        <v>2958</v>
      </c>
      <c r="E1855" s="289">
        <f t="shared" si="146"/>
        <v>1080.2019</v>
      </c>
      <c r="F1855" s="291"/>
      <c r="G1855" s="287">
        <f t="shared" si="138"/>
        <v>42461</v>
      </c>
      <c r="H1855" s="284"/>
      <c r="I1855" s="291">
        <f t="shared" si="139"/>
        <v>170</v>
      </c>
      <c r="J1855" s="289">
        <f t="shared" si="140"/>
        <v>149.3161</v>
      </c>
      <c r="K1855" s="284"/>
      <c r="L1855" s="287">
        <f t="shared" si="153"/>
        <v>42461</v>
      </c>
      <c r="M1855" s="284"/>
      <c r="N1855" s="288">
        <f t="shared" si="155"/>
        <v>3128</v>
      </c>
      <c r="O1855" s="288">
        <f t="shared" si="155"/>
        <v>1229.518</v>
      </c>
    </row>
    <row r="1856" spans="2:15" s="286" customFormat="1" ht="12.75">
      <c r="B1856" s="287">
        <f t="shared" si="137"/>
        <v>42491</v>
      </c>
      <c r="C1856" s="284"/>
      <c r="D1856" s="289">
        <f t="shared" si="146"/>
        <v>2956</v>
      </c>
      <c r="E1856" s="289">
        <f t="shared" si="146"/>
        <v>1085.6998</v>
      </c>
      <c r="F1856" s="291"/>
      <c r="G1856" s="287">
        <f t="shared" si="138"/>
        <v>42491</v>
      </c>
      <c r="H1856" s="284"/>
      <c r="I1856" s="291">
        <f t="shared" si="139"/>
        <v>170</v>
      </c>
      <c r="J1856" s="289">
        <f t="shared" si="140"/>
        <v>153.1865</v>
      </c>
      <c r="K1856" s="284"/>
      <c r="L1856" s="287">
        <f t="shared" si="153"/>
        <v>42491</v>
      </c>
      <c r="M1856" s="284"/>
      <c r="N1856" s="288">
        <f t="shared" si="155"/>
        <v>3126</v>
      </c>
      <c r="O1856" s="288">
        <f t="shared" si="155"/>
        <v>1238.8863000000001</v>
      </c>
    </row>
    <row r="1857" spans="2:15" s="286" customFormat="1" ht="12.75">
      <c r="B1857" s="287">
        <f t="shared" si="137"/>
        <v>42522</v>
      </c>
      <c r="C1857" s="284"/>
      <c r="D1857" s="289">
        <f aca="true" t="shared" si="156" ref="D1857:E1876">+D404</f>
        <v>2953</v>
      </c>
      <c r="E1857" s="289">
        <f t="shared" si="156"/>
        <v>1100.3691</v>
      </c>
      <c r="F1857" s="291"/>
      <c r="G1857" s="287">
        <f t="shared" si="138"/>
        <v>42522</v>
      </c>
      <c r="H1857" s="284"/>
      <c r="I1857" s="291">
        <f t="shared" si="139"/>
        <v>170</v>
      </c>
      <c r="J1857" s="289">
        <f t="shared" si="140"/>
        <v>154.2339</v>
      </c>
      <c r="K1857" s="284"/>
      <c r="L1857" s="287">
        <f aca="true" t="shared" si="157" ref="L1857:L1862">+B1857</f>
        <v>42522</v>
      </c>
      <c r="M1857" s="284"/>
      <c r="N1857" s="288">
        <f aca="true" t="shared" si="158" ref="N1857:O1859">+D1857+I1857</f>
        <v>3123</v>
      </c>
      <c r="O1857" s="288">
        <f t="shared" si="158"/>
        <v>1254.6029999999998</v>
      </c>
    </row>
    <row r="1858" spans="2:15" s="286" customFormat="1" ht="12.75">
      <c r="B1858" s="287">
        <f t="shared" si="137"/>
        <v>42552</v>
      </c>
      <c r="C1858" s="284"/>
      <c r="D1858" s="289">
        <f t="shared" si="156"/>
        <v>2950</v>
      </c>
      <c r="E1858" s="289">
        <f t="shared" si="156"/>
        <v>1096.5884</v>
      </c>
      <c r="F1858" s="291"/>
      <c r="G1858" s="287">
        <f t="shared" si="138"/>
        <v>42552</v>
      </c>
      <c r="H1858" s="284"/>
      <c r="I1858" s="291">
        <f t="shared" si="139"/>
        <v>170</v>
      </c>
      <c r="J1858" s="289">
        <f t="shared" si="140"/>
        <v>156.6239</v>
      </c>
      <c r="K1858" s="284"/>
      <c r="L1858" s="287">
        <f t="shared" si="157"/>
        <v>42552</v>
      </c>
      <c r="M1858" s="284"/>
      <c r="N1858" s="288">
        <f t="shared" si="158"/>
        <v>3120</v>
      </c>
      <c r="O1858" s="288">
        <f t="shared" si="158"/>
        <v>1253.2123000000001</v>
      </c>
    </row>
    <row r="1859" spans="2:15" s="286" customFormat="1" ht="12.75">
      <c r="B1859" s="287">
        <f t="shared" si="137"/>
        <v>42583</v>
      </c>
      <c r="C1859" s="284"/>
      <c r="D1859" s="289">
        <f t="shared" si="156"/>
        <v>2950</v>
      </c>
      <c r="E1859" s="289">
        <f t="shared" si="156"/>
        <v>1104.3681</v>
      </c>
      <c r="F1859" s="291"/>
      <c r="G1859" s="287">
        <f t="shared" si="138"/>
        <v>42583</v>
      </c>
      <c r="H1859" s="284"/>
      <c r="I1859" s="291">
        <f t="shared" si="139"/>
        <v>170</v>
      </c>
      <c r="J1859" s="289">
        <f t="shared" si="140"/>
        <v>157.6666</v>
      </c>
      <c r="K1859" s="284"/>
      <c r="L1859" s="287">
        <f t="shared" si="157"/>
        <v>42583</v>
      </c>
      <c r="M1859" s="284"/>
      <c r="N1859" s="288">
        <f t="shared" si="158"/>
        <v>3120</v>
      </c>
      <c r="O1859" s="288">
        <f t="shared" si="158"/>
        <v>1262.0347</v>
      </c>
    </row>
    <row r="1860" spans="2:15" s="286" customFormat="1" ht="12.75">
      <c r="B1860" s="287">
        <f t="shared" si="137"/>
        <v>42614</v>
      </c>
      <c r="C1860" s="284"/>
      <c r="D1860" s="289">
        <f t="shared" si="156"/>
        <v>2950</v>
      </c>
      <c r="E1860" s="289">
        <f t="shared" si="156"/>
        <v>1109.6176</v>
      </c>
      <c r="F1860" s="291"/>
      <c r="G1860" s="287">
        <f t="shared" si="138"/>
        <v>42614</v>
      </c>
      <c r="H1860" s="284"/>
      <c r="I1860" s="291">
        <f t="shared" si="139"/>
        <v>169</v>
      </c>
      <c r="J1860" s="289">
        <f t="shared" si="140"/>
        <v>156.4903</v>
      </c>
      <c r="K1860" s="284"/>
      <c r="L1860" s="287">
        <f t="shared" si="157"/>
        <v>42614</v>
      </c>
      <c r="M1860" s="284"/>
      <c r="N1860" s="288">
        <f aca="true" t="shared" si="159" ref="N1860:O1862">+D1860+I1860</f>
        <v>3119</v>
      </c>
      <c r="O1860" s="288">
        <f t="shared" si="159"/>
        <v>1266.1079</v>
      </c>
    </row>
    <row r="1861" spans="2:15" s="286" customFormat="1" ht="12.75">
      <c r="B1861" s="287">
        <f t="shared" si="137"/>
        <v>42644</v>
      </c>
      <c r="C1861" s="284"/>
      <c r="D1861" s="289">
        <f t="shared" si="156"/>
        <v>2948</v>
      </c>
      <c r="E1861" s="289">
        <f t="shared" si="156"/>
        <v>1101.2253</v>
      </c>
      <c r="F1861" s="291"/>
      <c r="G1861" s="287">
        <f t="shared" si="138"/>
        <v>42644</v>
      </c>
      <c r="H1861" s="284"/>
      <c r="I1861" s="291">
        <f t="shared" si="139"/>
        <v>170</v>
      </c>
      <c r="J1861" s="289">
        <f t="shared" si="140"/>
        <v>158.3237</v>
      </c>
      <c r="K1861" s="284"/>
      <c r="L1861" s="287">
        <f t="shared" si="157"/>
        <v>42644</v>
      </c>
      <c r="M1861" s="284"/>
      <c r="N1861" s="288">
        <f t="shared" si="159"/>
        <v>3118</v>
      </c>
      <c r="O1861" s="288">
        <f t="shared" si="159"/>
        <v>1259.549</v>
      </c>
    </row>
    <row r="1862" spans="2:15" s="286" customFormat="1" ht="12.75">
      <c r="B1862" s="287">
        <f t="shared" si="137"/>
        <v>42675</v>
      </c>
      <c r="C1862" s="284"/>
      <c r="D1862" s="289">
        <f t="shared" si="156"/>
        <v>2947</v>
      </c>
      <c r="E1862" s="289">
        <f t="shared" si="156"/>
        <v>1105.6171</v>
      </c>
      <c r="F1862" s="291"/>
      <c r="G1862" s="287">
        <f t="shared" si="138"/>
        <v>42675</v>
      </c>
      <c r="H1862" s="284"/>
      <c r="I1862" s="291">
        <f t="shared" si="139"/>
        <v>170</v>
      </c>
      <c r="J1862" s="289">
        <f t="shared" si="140"/>
        <v>158.0331</v>
      </c>
      <c r="K1862" s="284"/>
      <c r="L1862" s="287">
        <f t="shared" si="157"/>
        <v>42675</v>
      </c>
      <c r="M1862" s="284"/>
      <c r="N1862" s="288">
        <f t="shared" si="159"/>
        <v>3117</v>
      </c>
      <c r="O1862" s="288">
        <f t="shared" si="159"/>
        <v>1263.6502</v>
      </c>
    </row>
    <row r="1863" spans="2:15" s="286" customFormat="1" ht="12.75">
      <c r="B1863" s="287">
        <f t="shared" si="137"/>
        <v>42705</v>
      </c>
      <c r="C1863" s="284"/>
      <c r="D1863" s="289">
        <f t="shared" si="156"/>
        <v>2945</v>
      </c>
      <c r="E1863" s="289">
        <f t="shared" si="156"/>
        <v>1116.7136</v>
      </c>
      <c r="F1863" s="291"/>
      <c r="G1863" s="287">
        <f t="shared" si="138"/>
        <v>42705</v>
      </c>
      <c r="H1863" s="284"/>
      <c r="I1863" s="291">
        <f t="shared" si="139"/>
        <v>170</v>
      </c>
      <c r="J1863" s="289">
        <f t="shared" si="140"/>
        <v>158.6554</v>
      </c>
      <c r="K1863" s="284"/>
      <c r="L1863" s="287">
        <f aca="true" t="shared" si="160" ref="L1863:L1868">+B1863</f>
        <v>42705</v>
      </c>
      <c r="M1863" s="284"/>
      <c r="N1863" s="288">
        <f aca="true" t="shared" si="161" ref="N1863:O1865">+D1863+I1863</f>
        <v>3115</v>
      </c>
      <c r="O1863" s="288">
        <f t="shared" si="161"/>
        <v>1275.3690000000001</v>
      </c>
    </row>
    <row r="1864" spans="2:15" s="286" customFormat="1" ht="12.75">
      <c r="B1864" s="287">
        <f t="shared" si="137"/>
        <v>42736</v>
      </c>
      <c r="C1864" s="284"/>
      <c r="D1864" s="289">
        <f t="shared" si="156"/>
        <v>2945</v>
      </c>
      <c r="E1864" s="289">
        <f t="shared" si="156"/>
        <v>1119.9963</v>
      </c>
      <c r="F1864" s="291"/>
      <c r="G1864" s="287">
        <f t="shared" si="138"/>
        <v>42736</v>
      </c>
      <c r="H1864" s="284"/>
      <c r="I1864" s="291">
        <f t="shared" si="139"/>
        <v>170</v>
      </c>
      <c r="J1864" s="289">
        <f t="shared" si="140"/>
        <v>159.3455</v>
      </c>
      <c r="K1864" s="284"/>
      <c r="L1864" s="287">
        <f t="shared" si="160"/>
        <v>42736</v>
      </c>
      <c r="M1864" s="284"/>
      <c r="N1864" s="288">
        <f t="shared" si="161"/>
        <v>3115</v>
      </c>
      <c r="O1864" s="288">
        <f t="shared" si="161"/>
        <v>1279.3418</v>
      </c>
    </row>
    <row r="1865" spans="2:15" s="286" customFormat="1" ht="12.75">
      <c r="B1865" s="287">
        <f t="shared" si="137"/>
        <v>42767</v>
      </c>
      <c r="C1865" s="284"/>
      <c r="D1865" s="289">
        <f t="shared" si="156"/>
        <v>2945</v>
      </c>
      <c r="E1865" s="289">
        <f t="shared" si="156"/>
        <v>1122.1452</v>
      </c>
      <c r="F1865" s="291"/>
      <c r="G1865" s="287">
        <f t="shared" si="138"/>
        <v>42767</v>
      </c>
      <c r="H1865" s="284"/>
      <c r="I1865" s="291">
        <f t="shared" si="139"/>
        <v>169</v>
      </c>
      <c r="J1865" s="289">
        <f t="shared" si="140"/>
        <v>160.044</v>
      </c>
      <c r="K1865" s="284"/>
      <c r="L1865" s="287">
        <f t="shared" si="160"/>
        <v>42767</v>
      </c>
      <c r="M1865" s="284"/>
      <c r="N1865" s="288">
        <f t="shared" si="161"/>
        <v>3114</v>
      </c>
      <c r="O1865" s="288">
        <f t="shared" si="161"/>
        <v>1282.1892</v>
      </c>
    </row>
    <row r="1866" spans="2:15" s="286" customFormat="1" ht="12.75">
      <c r="B1866" s="287">
        <f t="shared" si="137"/>
        <v>42795</v>
      </c>
      <c r="C1866" s="284"/>
      <c r="D1866" s="289">
        <f t="shared" si="156"/>
        <v>2944</v>
      </c>
      <c r="E1866" s="289">
        <f t="shared" si="156"/>
        <v>1139.4818</v>
      </c>
      <c r="F1866" s="291"/>
      <c r="G1866" s="287">
        <f t="shared" si="138"/>
        <v>42795</v>
      </c>
      <c r="H1866" s="284"/>
      <c r="I1866" s="291">
        <f t="shared" si="139"/>
        <v>169</v>
      </c>
      <c r="J1866" s="289">
        <f t="shared" si="140"/>
        <v>161.7002</v>
      </c>
      <c r="K1866" s="284"/>
      <c r="L1866" s="287">
        <f t="shared" si="160"/>
        <v>42795</v>
      </c>
      <c r="M1866" s="284"/>
      <c r="N1866" s="288">
        <f aca="true" t="shared" si="162" ref="N1866:O1868">+D1866+I1866</f>
        <v>3113</v>
      </c>
      <c r="O1866" s="288">
        <f t="shared" si="162"/>
        <v>1301.182</v>
      </c>
    </row>
    <row r="1867" spans="2:15" s="286" customFormat="1" ht="12.75">
      <c r="B1867" s="287">
        <f t="shared" si="137"/>
        <v>42826</v>
      </c>
      <c r="C1867" s="284"/>
      <c r="D1867" s="289">
        <f t="shared" si="156"/>
        <v>2940</v>
      </c>
      <c r="E1867" s="289">
        <f t="shared" si="156"/>
        <v>1133.9406</v>
      </c>
      <c r="F1867" s="291"/>
      <c r="G1867" s="287">
        <f t="shared" si="138"/>
        <v>42826</v>
      </c>
      <c r="H1867" s="284"/>
      <c r="I1867" s="291">
        <f t="shared" si="139"/>
        <v>169</v>
      </c>
      <c r="J1867" s="289">
        <f t="shared" si="140"/>
        <v>167.9993</v>
      </c>
      <c r="K1867" s="284"/>
      <c r="L1867" s="287">
        <f t="shared" si="160"/>
        <v>42826</v>
      </c>
      <c r="M1867" s="284"/>
      <c r="N1867" s="288">
        <f t="shared" si="162"/>
        <v>3109</v>
      </c>
      <c r="O1867" s="288">
        <f t="shared" si="162"/>
        <v>1301.9398999999999</v>
      </c>
    </row>
    <row r="1868" spans="2:15" s="286" customFormat="1" ht="12.75">
      <c r="B1868" s="287">
        <f t="shared" si="137"/>
        <v>42856</v>
      </c>
      <c r="C1868" s="284"/>
      <c r="D1868" s="289">
        <f t="shared" si="156"/>
        <v>2937</v>
      </c>
      <c r="E1868" s="289">
        <f t="shared" si="156"/>
        <v>1143.7499</v>
      </c>
      <c r="F1868" s="291"/>
      <c r="G1868" s="287">
        <f t="shared" si="138"/>
        <v>42856</v>
      </c>
      <c r="H1868" s="284"/>
      <c r="I1868" s="291">
        <f t="shared" si="139"/>
        <v>169</v>
      </c>
      <c r="J1868" s="289">
        <f t="shared" si="140"/>
        <v>171.0813</v>
      </c>
      <c r="K1868" s="284"/>
      <c r="L1868" s="287">
        <f t="shared" si="160"/>
        <v>42856</v>
      </c>
      <c r="M1868" s="284"/>
      <c r="N1868" s="288">
        <f t="shared" si="162"/>
        <v>3106</v>
      </c>
      <c r="O1868" s="288">
        <f t="shared" si="162"/>
        <v>1314.8312</v>
      </c>
    </row>
    <row r="1869" spans="2:15" s="286" customFormat="1" ht="12.75">
      <c r="B1869" s="287">
        <f t="shared" si="137"/>
        <v>42887</v>
      </c>
      <c r="C1869" s="284"/>
      <c r="D1869" s="289">
        <f t="shared" si="156"/>
        <v>2934</v>
      </c>
      <c r="E1869" s="289">
        <f t="shared" si="156"/>
        <v>1155.7867</v>
      </c>
      <c r="F1869" s="291"/>
      <c r="G1869" s="287">
        <f t="shared" si="138"/>
        <v>42887</v>
      </c>
      <c r="H1869" s="284"/>
      <c r="I1869" s="291">
        <f t="shared" si="139"/>
        <v>169</v>
      </c>
      <c r="J1869" s="289">
        <f t="shared" si="140"/>
        <v>170.6726</v>
      </c>
      <c r="K1869" s="284"/>
      <c r="L1869" s="287">
        <f aca="true" t="shared" si="163" ref="L1869:L1874">+B1869</f>
        <v>42887</v>
      </c>
      <c r="M1869" s="284"/>
      <c r="N1869" s="288">
        <f aca="true" t="shared" si="164" ref="N1869:O1871">+D1869+I1869</f>
        <v>3103</v>
      </c>
      <c r="O1869" s="288">
        <f t="shared" si="164"/>
        <v>1326.4593</v>
      </c>
    </row>
    <row r="1870" spans="2:15" s="286" customFormat="1" ht="12.75">
      <c r="B1870" s="287">
        <f t="shared" si="137"/>
        <v>42917</v>
      </c>
      <c r="C1870" s="284"/>
      <c r="D1870" s="289">
        <f t="shared" si="156"/>
        <v>2931</v>
      </c>
      <c r="E1870" s="289">
        <f t="shared" si="156"/>
        <v>1159.6766</v>
      </c>
      <c r="F1870" s="291"/>
      <c r="G1870" s="287">
        <f t="shared" si="138"/>
        <v>42917</v>
      </c>
      <c r="H1870" s="284"/>
      <c r="I1870" s="291">
        <f t="shared" si="139"/>
        <v>169</v>
      </c>
      <c r="J1870" s="289">
        <f t="shared" si="140"/>
        <v>171.9438</v>
      </c>
      <c r="K1870" s="284"/>
      <c r="L1870" s="287">
        <f t="shared" si="163"/>
        <v>42917</v>
      </c>
      <c r="M1870" s="284"/>
      <c r="N1870" s="288">
        <f t="shared" si="164"/>
        <v>3100</v>
      </c>
      <c r="O1870" s="288">
        <f t="shared" si="164"/>
        <v>1331.6204</v>
      </c>
    </row>
    <row r="1871" spans="2:15" s="286" customFormat="1" ht="12.75">
      <c r="B1871" s="287">
        <f t="shared" si="137"/>
        <v>42948</v>
      </c>
      <c r="C1871" s="284"/>
      <c r="D1871" s="289">
        <f t="shared" si="156"/>
        <v>2927</v>
      </c>
      <c r="E1871" s="289">
        <f t="shared" si="156"/>
        <v>1168.5139</v>
      </c>
      <c r="F1871" s="291"/>
      <c r="G1871" s="287">
        <f t="shared" si="138"/>
        <v>42948</v>
      </c>
      <c r="H1871" s="284"/>
      <c r="I1871" s="291">
        <f t="shared" si="139"/>
        <v>167</v>
      </c>
      <c r="J1871" s="289">
        <f t="shared" si="140"/>
        <v>113.2059</v>
      </c>
      <c r="K1871" s="284"/>
      <c r="L1871" s="287">
        <f t="shared" si="163"/>
        <v>42948</v>
      </c>
      <c r="M1871" s="284"/>
      <c r="N1871" s="288">
        <f t="shared" si="164"/>
        <v>3094</v>
      </c>
      <c r="O1871" s="288">
        <f t="shared" si="164"/>
        <v>1281.7197999999999</v>
      </c>
    </row>
    <row r="1872" spans="2:15" s="286" customFormat="1" ht="12.75">
      <c r="B1872" s="287">
        <f t="shared" si="137"/>
        <v>42979</v>
      </c>
      <c r="C1872" s="284"/>
      <c r="D1872" s="289">
        <f t="shared" si="156"/>
        <v>2926</v>
      </c>
      <c r="E1872" s="289">
        <f t="shared" si="156"/>
        <v>1170.4965</v>
      </c>
      <c r="F1872" s="291"/>
      <c r="G1872" s="287">
        <f t="shared" si="138"/>
        <v>42979</v>
      </c>
      <c r="H1872" s="284"/>
      <c r="I1872" s="291">
        <f t="shared" si="139"/>
        <v>167</v>
      </c>
      <c r="J1872" s="289">
        <f t="shared" si="140"/>
        <v>113.9079</v>
      </c>
      <c r="K1872" s="284"/>
      <c r="L1872" s="287">
        <f t="shared" si="163"/>
        <v>42979</v>
      </c>
      <c r="M1872" s="284"/>
      <c r="N1872" s="288">
        <f aca="true" t="shared" si="165" ref="N1872:O1874">+D1872+I1872</f>
        <v>3093</v>
      </c>
      <c r="O1872" s="288">
        <f t="shared" si="165"/>
        <v>1284.4044</v>
      </c>
    </row>
    <row r="1873" spans="2:15" s="286" customFormat="1" ht="12.75">
      <c r="B1873" s="287">
        <f t="shared" si="137"/>
        <v>43009</v>
      </c>
      <c r="C1873" s="284"/>
      <c r="D1873" s="289">
        <f t="shared" si="156"/>
        <v>2923</v>
      </c>
      <c r="E1873" s="289">
        <f t="shared" si="156"/>
        <v>1169.32</v>
      </c>
      <c r="F1873" s="291"/>
      <c r="G1873" s="287">
        <f t="shared" si="138"/>
        <v>43009</v>
      </c>
      <c r="H1873" s="284"/>
      <c r="I1873" s="291">
        <f t="shared" si="139"/>
        <v>167</v>
      </c>
      <c r="J1873" s="289">
        <f t="shared" si="140"/>
        <v>114.7382</v>
      </c>
      <c r="K1873" s="284"/>
      <c r="L1873" s="287">
        <f t="shared" si="163"/>
        <v>43009</v>
      </c>
      <c r="M1873" s="284"/>
      <c r="N1873" s="288">
        <f t="shared" si="165"/>
        <v>3090</v>
      </c>
      <c r="O1873" s="288">
        <f t="shared" si="165"/>
        <v>1284.0582</v>
      </c>
    </row>
    <row r="1874" spans="2:15" s="286" customFormat="1" ht="12.75">
      <c r="B1874" s="287">
        <f t="shared" si="137"/>
        <v>43040</v>
      </c>
      <c r="C1874" s="284"/>
      <c r="D1874" s="289">
        <f t="shared" si="156"/>
        <v>2921</v>
      </c>
      <c r="E1874" s="289">
        <f t="shared" si="156"/>
        <v>1174.5007</v>
      </c>
      <c r="F1874" s="291"/>
      <c r="G1874" s="287">
        <f t="shared" si="138"/>
        <v>43040</v>
      </c>
      <c r="H1874" s="284"/>
      <c r="I1874" s="291">
        <f t="shared" si="139"/>
        <v>167</v>
      </c>
      <c r="J1874" s="289">
        <f t="shared" si="140"/>
        <v>115.7299</v>
      </c>
      <c r="K1874" s="284"/>
      <c r="L1874" s="287">
        <f t="shared" si="163"/>
        <v>43040</v>
      </c>
      <c r="M1874" s="284"/>
      <c r="N1874" s="288">
        <f t="shared" si="165"/>
        <v>3088</v>
      </c>
      <c r="O1874" s="288">
        <f t="shared" si="165"/>
        <v>1290.2306</v>
      </c>
    </row>
    <row r="1875" spans="2:15" s="286" customFormat="1" ht="12.75">
      <c r="B1875" s="287">
        <f t="shared" si="137"/>
        <v>43070</v>
      </c>
      <c r="C1875" s="284"/>
      <c r="D1875" s="289">
        <f t="shared" si="156"/>
        <v>2921</v>
      </c>
      <c r="E1875" s="289">
        <f t="shared" si="156"/>
        <v>1182.6591</v>
      </c>
      <c r="F1875" s="291"/>
      <c r="G1875" s="287">
        <f t="shared" si="138"/>
        <v>43070</v>
      </c>
      <c r="H1875" s="284"/>
      <c r="I1875" s="291">
        <f t="shared" si="139"/>
        <v>167</v>
      </c>
      <c r="J1875" s="289">
        <f t="shared" si="140"/>
        <v>116.3796</v>
      </c>
      <c r="K1875" s="284"/>
      <c r="L1875" s="287">
        <f aca="true" t="shared" si="166" ref="L1875:L1880">+B1875</f>
        <v>43070</v>
      </c>
      <c r="M1875" s="284"/>
      <c r="N1875" s="288">
        <f aca="true" t="shared" si="167" ref="N1875:O1877">+D1875+I1875</f>
        <v>3088</v>
      </c>
      <c r="O1875" s="288">
        <f t="shared" si="167"/>
        <v>1299.0387</v>
      </c>
    </row>
    <row r="1876" spans="2:15" s="286" customFormat="1" ht="12.75">
      <c r="B1876" s="287">
        <f t="shared" si="137"/>
        <v>43101</v>
      </c>
      <c r="C1876" s="284"/>
      <c r="D1876" s="289">
        <f t="shared" si="156"/>
        <v>2919</v>
      </c>
      <c r="E1876" s="289">
        <f t="shared" si="156"/>
        <v>1190.9806</v>
      </c>
      <c r="F1876" s="291"/>
      <c r="G1876" s="287">
        <f t="shared" si="138"/>
        <v>43101</v>
      </c>
      <c r="H1876" s="284"/>
      <c r="I1876" s="291">
        <f t="shared" si="139"/>
        <v>167</v>
      </c>
      <c r="J1876" s="289">
        <f t="shared" si="140"/>
        <v>117.1296</v>
      </c>
      <c r="K1876" s="284"/>
      <c r="L1876" s="287">
        <f t="shared" si="166"/>
        <v>43101</v>
      </c>
      <c r="M1876" s="284"/>
      <c r="N1876" s="288">
        <f t="shared" si="167"/>
        <v>3086</v>
      </c>
      <c r="O1876" s="288">
        <f t="shared" si="167"/>
        <v>1308.1102</v>
      </c>
    </row>
    <row r="1877" spans="2:15" s="286" customFormat="1" ht="12.75">
      <c r="B1877" s="287">
        <f t="shared" si="137"/>
        <v>43132</v>
      </c>
      <c r="C1877" s="284"/>
      <c r="D1877" s="289">
        <f aca="true" t="shared" si="168" ref="D1877:E1896">+D424</f>
        <v>2917</v>
      </c>
      <c r="E1877" s="289">
        <f t="shared" si="168"/>
        <v>1196.6764</v>
      </c>
      <c r="F1877" s="291"/>
      <c r="G1877" s="287">
        <f t="shared" si="138"/>
        <v>43132</v>
      </c>
      <c r="H1877" s="284"/>
      <c r="I1877" s="291">
        <f t="shared" si="139"/>
        <v>167</v>
      </c>
      <c r="J1877" s="289">
        <f t="shared" si="140"/>
        <v>117.7797</v>
      </c>
      <c r="K1877" s="284"/>
      <c r="L1877" s="287">
        <f t="shared" si="166"/>
        <v>43132</v>
      </c>
      <c r="M1877" s="284"/>
      <c r="N1877" s="288">
        <f t="shared" si="167"/>
        <v>3084</v>
      </c>
      <c r="O1877" s="288">
        <f t="shared" si="167"/>
        <v>1314.4561</v>
      </c>
    </row>
    <row r="1878" spans="2:15" s="286" customFormat="1" ht="12.75">
      <c r="B1878" s="287">
        <f t="shared" si="137"/>
        <v>43160</v>
      </c>
      <c r="C1878" s="284"/>
      <c r="D1878" s="289">
        <f t="shared" si="168"/>
        <v>2916</v>
      </c>
      <c r="E1878" s="289">
        <f t="shared" si="168"/>
        <v>1198.8835</v>
      </c>
      <c r="F1878" s="291"/>
      <c r="G1878" s="287">
        <f t="shared" si="138"/>
        <v>43160</v>
      </c>
      <c r="H1878" s="284"/>
      <c r="I1878" s="291">
        <f t="shared" si="139"/>
        <v>167</v>
      </c>
      <c r="J1878" s="289">
        <f t="shared" si="140"/>
        <v>119.2917</v>
      </c>
      <c r="K1878" s="284"/>
      <c r="L1878" s="287">
        <f t="shared" si="166"/>
        <v>43160</v>
      </c>
      <c r="M1878" s="284"/>
      <c r="N1878" s="288">
        <f aca="true" t="shared" si="169" ref="N1878:O1880">+D1878+I1878</f>
        <v>3083</v>
      </c>
      <c r="O1878" s="288">
        <f t="shared" si="169"/>
        <v>1318.1752</v>
      </c>
    </row>
    <row r="1879" spans="2:15" s="286" customFormat="1" ht="12.75">
      <c r="B1879" s="287">
        <f t="shared" si="137"/>
        <v>43191</v>
      </c>
      <c r="C1879" s="284"/>
      <c r="D1879" s="289">
        <f t="shared" si="168"/>
        <v>2913</v>
      </c>
      <c r="E1879" s="289">
        <f t="shared" si="168"/>
        <v>1204.7184</v>
      </c>
      <c r="F1879" s="291"/>
      <c r="G1879" s="287">
        <f t="shared" si="138"/>
        <v>43191</v>
      </c>
      <c r="H1879" s="284"/>
      <c r="I1879" s="291">
        <f t="shared" si="139"/>
        <v>167</v>
      </c>
      <c r="J1879" s="289">
        <f t="shared" si="140"/>
        <v>130.4003</v>
      </c>
      <c r="K1879" s="284"/>
      <c r="L1879" s="287">
        <f t="shared" si="166"/>
        <v>43191</v>
      </c>
      <c r="M1879" s="284"/>
      <c r="N1879" s="288">
        <f t="shared" si="169"/>
        <v>3080</v>
      </c>
      <c r="O1879" s="288">
        <f t="shared" si="169"/>
        <v>1335.1187</v>
      </c>
    </row>
    <row r="1880" spans="2:15" s="286" customFormat="1" ht="12.75">
      <c r="B1880" s="287">
        <f t="shared" si="137"/>
        <v>43221</v>
      </c>
      <c r="C1880" s="284"/>
      <c r="D1880" s="289">
        <f t="shared" si="168"/>
        <v>2911</v>
      </c>
      <c r="E1880" s="289">
        <f t="shared" si="168"/>
        <v>1207.0112</v>
      </c>
      <c r="F1880" s="291"/>
      <c r="G1880" s="287">
        <f t="shared" si="138"/>
        <v>43221</v>
      </c>
      <c r="H1880" s="284"/>
      <c r="I1880" s="291">
        <f t="shared" si="139"/>
        <v>167</v>
      </c>
      <c r="J1880" s="289">
        <f t="shared" si="140"/>
        <v>132.4022</v>
      </c>
      <c r="K1880" s="284"/>
      <c r="L1880" s="287">
        <f t="shared" si="166"/>
        <v>43221</v>
      </c>
      <c r="M1880" s="284"/>
      <c r="N1880" s="288">
        <f t="shared" si="169"/>
        <v>3078</v>
      </c>
      <c r="O1880" s="288">
        <f t="shared" si="169"/>
        <v>1339.4134</v>
      </c>
    </row>
    <row r="1881" spans="2:15" s="286" customFormat="1" ht="12.75">
      <c r="B1881" s="287">
        <f t="shared" si="137"/>
        <v>43252</v>
      </c>
      <c r="C1881" s="284"/>
      <c r="D1881" s="289">
        <f t="shared" si="168"/>
        <v>2911</v>
      </c>
      <c r="E1881" s="289">
        <f t="shared" si="168"/>
        <v>1196.0245</v>
      </c>
      <c r="F1881" s="291"/>
      <c r="G1881" s="287">
        <f t="shared" si="138"/>
        <v>43252</v>
      </c>
      <c r="H1881" s="284"/>
      <c r="I1881" s="291">
        <f t="shared" si="139"/>
        <v>166</v>
      </c>
      <c r="J1881" s="289">
        <f t="shared" si="140"/>
        <v>134.1481</v>
      </c>
      <c r="K1881" s="284"/>
      <c r="L1881" s="287">
        <f aca="true" t="shared" si="170" ref="L1881:L1893">+B1881</f>
        <v>43252</v>
      </c>
      <c r="M1881" s="284"/>
      <c r="N1881" s="288">
        <f aca="true" t="shared" si="171" ref="N1881:O1885">+D1881+I1881</f>
        <v>3077</v>
      </c>
      <c r="O1881" s="288">
        <f t="shared" si="171"/>
        <v>1330.1725999999999</v>
      </c>
    </row>
    <row r="1882" spans="2:15" s="286" customFormat="1" ht="12.75">
      <c r="B1882" s="287">
        <f t="shared" si="137"/>
        <v>43282</v>
      </c>
      <c r="C1882" s="284"/>
      <c r="D1882" s="289">
        <f t="shared" si="168"/>
        <v>2909</v>
      </c>
      <c r="E1882" s="289">
        <f t="shared" si="168"/>
        <v>1200.0446</v>
      </c>
      <c r="F1882" s="291"/>
      <c r="G1882" s="287">
        <f t="shared" si="138"/>
        <v>43282</v>
      </c>
      <c r="H1882" s="284"/>
      <c r="I1882" s="291">
        <f t="shared" si="139"/>
        <v>166</v>
      </c>
      <c r="J1882" s="289">
        <f t="shared" si="140"/>
        <v>136.3611</v>
      </c>
      <c r="K1882" s="284"/>
      <c r="L1882" s="287">
        <f t="shared" si="170"/>
        <v>43282</v>
      </c>
      <c r="M1882" s="284"/>
      <c r="N1882" s="288">
        <f t="shared" si="171"/>
        <v>3075</v>
      </c>
      <c r="O1882" s="288">
        <f t="shared" si="171"/>
        <v>1336.4057</v>
      </c>
    </row>
    <row r="1883" spans="2:15" s="286" customFormat="1" ht="12.75">
      <c r="B1883" s="287">
        <f t="shared" si="137"/>
        <v>43313</v>
      </c>
      <c r="C1883" s="284"/>
      <c r="D1883" s="289">
        <f t="shared" si="168"/>
        <v>2909</v>
      </c>
      <c r="E1883" s="289">
        <f t="shared" si="168"/>
        <v>1203.6544</v>
      </c>
      <c r="F1883" s="291"/>
      <c r="G1883" s="287">
        <f t="shared" si="138"/>
        <v>43313</v>
      </c>
      <c r="H1883" s="284"/>
      <c r="I1883" s="291">
        <f t="shared" si="139"/>
        <v>166</v>
      </c>
      <c r="J1883" s="289">
        <f t="shared" si="140"/>
        <v>138.0512</v>
      </c>
      <c r="K1883" s="284"/>
      <c r="L1883" s="287">
        <f t="shared" si="170"/>
        <v>43313</v>
      </c>
      <c r="M1883" s="284"/>
      <c r="N1883" s="288">
        <f t="shared" si="171"/>
        <v>3075</v>
      </c>
      <c r="O1883" s="288">
        <f t="shared" si="171"/>
        <v>1341.7055999999998</v>
      </c>
    </row>
    <row r="1884" spans="2:15" s="286" customFormat="1" ht="12.75">
      <c r="B1884" s="287">
        <f t="shared" si="137"/>
        <v>43344</v>
      </c>
      <c r="C1884" s="284"/>
      <c r="D1884" s="289">
        <f t="shared" si="168"/>
        <v>2909</v>
      </c>
      <c r="E1884" s="289">
        <f t="shared" si="168"/>
        <v>1209.2988</v>
      </c>
      <c r="F1884" s="291"/>
      <c r="G1884" s="287">
        <f t="shared" si="138"/>
        <v>43344</v>
      </c>
      <c r="H1884" s="284"/>
      <c r="I1884" s="291">
        <f t="shared" si="139"/>
        <v>166</v>
      </c>
      <c r="J1884" s="289">
        <f t="shared" si="140"/>
        <v>139.823</v>
      </c>
      <c r="K1884" s="284"/>
      <c r="L1884" s="287">
        <f t="shared" si="170"/>
        <v>43344</v>
      </c>
      <c r="M1884" s="284"/>
      <c r="N1884" s="288">
        <f>+D1884+I1884</f>
        <v>3075</v>
      </c>
      <c r="O1884" s="288">
        <f>+E1884+J1884</f>
        <v>1349.1218000000001</v>
      </c>
    </row>
    <row r="1885" spans="2:15" s="286" customFormat="1" ht="12.75">
      <c r="B1885" s="287">
        <f t="shared" si="137"/>
        <v>43374</v>
      </c>
      <c r="C1885" s="284"/>
      <c r="D1885" s="289">
        <f t="shared" si="168"/>
        <v>2908</v>
      </c>
      <c r="E1885" s="289">
        <f t="shared" si="168"/>
        <v>1213.285</v>
      </c>
      <c r="F1885" s="291"/>
      <c r="G1885" s="287">
        <f t="shared" si="138"/>
        <v>43374</v>
      </c>
      <c r="H1885" s="284"/>
      <c r="I1885" s="291">
        <f t="shared" si="139"/>
        <v>166</v>
      </c>
      <c r="J1885" s="289">
        <f t="shared" si="140"/>
        <v>142.0122</v>
      </c>
      <c r="K1885" s="284"/>
      <c r="L1885" s="287">
        <f t="shared" si="170"/>
        <v>43374</v>
      </c>
      <c r="M1885" s="284"/>
      <c r="N1885" s="288">
        <f t="shared" si="171"/>
        <v>3074</v>
      </c>
      <c r="O1885" s="288">
        <f t="shared" si="171"/>
        <v>1355.2972</v>
      </c>
    </row>
    <row r="1886" spans="2:15" s="286" customFormat="1" ht="12.75">
      <c r="B1886" s="287">
        <f t="shared" si="137"/>
        <v>43405</v>
      </c>
      <c r="C1886" s="284"/>
      <c r="D1886" s="289">
        <f t="shared" si="168"/>
        <v>2907</v>
      </c>
      <c r="E1886" s="289">
        <f t="shared" si="168"/>
        <v>1209.0347</v>
      </c>
      <c r="F1886" s="291"/>
      <c r="G1886" s="287">
        <f t="shared" si="138"/>
        <v>43405</v>
      </c>
      <c r="H1886" s="284"/>
      <c r="I1886" s="291">
        <f t="shared" si="139"/>
        <v>165</v>
      </c>
      <c r="J1886" s="289">
        <f t="shared" si="140"/>
        <v>144.5188</v>
      </c>
      <c r="K1886" s="284"/>
      <c r="L1886" s="287">
        <f t="shared" si="170"/>
        <v>43405</v>
      </c>
      <c r="M1886" s="284"/>
      <c r="N1886" s="288">
        <f>+D1886+I1886</f>
        <v>3072</v>
      </c>
      <c r="O1886" s="288">
        <f>+E1886+J1886</f>
        <v>1353.5535</v>
      </c>
    </row>
    <row r="1887" spans="2:15" s="286" customFormat="1" ht="12.75">
      <c r="B1887" s="287">
        <f t="shared" si="137"/>
        <v>43435</v>
      </c>
      <c r="C1887" s="284"/>
      <c r="D1887" s="289">
        <f t="shared" si="168"/>
        <v>2907</v>
      </c>
      <c r="E1887" s="289">
        <f t="shared" si="168"/>
        <v>1216.2916</v>
      </c>
      <c r="F1887" s="291"/>
      <c r="G1887" s="287">
        <f t="shared" si="138"/>
        <v>43435</v>
      </c>
      <c r="H1887" s="284"/>
      <c r="I1887" s="291">
        <f t="shared" si="139"/>
        <v>165</v>
      </c>
      <c r="J1887" s="289">
        <f t="shared" si="140"/>
        <v>144.4889</v>
      </c>
      <c r="K1887" s="284"/>
      <c r="L1887" s="287">
        <f t="shared" si="170"/>
        <v>43435</v>
      </c>
      <c r="M1887" s="284"/>
      <c r="N1887" s="288">
        <f aca="true" t="shared" si="172" ref="N1887:N1893">+D1887+I1887</f>
        <v>3072</v>
      </c>
      <c r="O1887" s="288">
        <f aca="true" t="shared" si="173" ref="O1887:O1893">+E1887+J1887</f>
        <v>1360.7805</v>
      </c>
    </row>
    <row r="1888" spans="2:15" s="286" customFormat="1" ht="12.75">
      <c r="B1888" s="287">
        <f t="shared" si="137"/>
        <v>43466</v>
      </c>
      <c r="C1888" s="284"/>
      <c r="D1888" s="289">
        <f t="shared" si="168"/>
        <v>2906</v>
      </c>
      <c r="E1888" s="289">
        <f t="shared" si="168"/>
        <v>1213.473</v>
      </c>
      <c r="F1888" s="291"/>
      <c r="G1888" s="287">
        <f t="shared" si="138"/>
        <v>43466</v>
      </c>
      <c r="H1888" s="284"/>
      <c r="I1888" s="291">
        <f t="shared" si="139"/>
        <v>165</v>
      </c>
      <c r="J1888" s="289">
        <f t="shared" si="140"/>
        <v>146.0989</v>
      </c>
      <c r="K1888" s="284"/>
      <c r="L1888" s="287">
        <f t="shared" si="170"/>
        <v>43466</v>
      </c>
      <c r="M1888" s="284"/>
      <c r="N1888" s="288">
        <f t="shared" si="172"/>
        <v>3071</v>
      </c>
      <c r="O1888" s="288">
        <f t="shared" si="173"/>
        <v>1359.5719</v>
      </c>
    </row>
    <row r="1889" spans="2:15" s="286" customFormat="1" ht="12.75">
      <c r="B1889" s="287">
        <f>+B436</f>
        <v>43497</v>
      </c>
      <c r="C1889" s="284"/>
      <c r="D1889" s="289">
        <f t="shared" si="168"/>
        <v>2048</v>
      </c>
      <c r="E1889" s="289">
        <f t="shared" si="168"/>
        <v>1210.6065</v>
      </c>
      <c r="F1889" s="291"/>
      <c r="G1889" s="287">
        <f>+B1113</f>
        <v>43497</v>
      </c>
      <c r="H1889" s="284"/>
      <c r="I1889" s="291">
        <f>+D1113</f>
        <v>122</v>
      </c>
      <c r="J1889" s="289">
        <f>+E1113</f>
        <v>147.599</v>
      </c>
      <c r="K1889" s="284"/>
      <c r="L1889" s="287">
        <f t="shared" si="170"/>
        <v>43497</v>
      </c>
      <c r="M1889" s="284"/>
      <c r="N1889" s="288">
        <f t="shared" si="172"/>
        <v>2170</v>
      </c>
      <c r="O1889" s="288">
        <f t="shared" si="173"/>
        <v>1358.2055</v>
      </c>
    </row>
    <row r="1890" spans="2:15" s="286" customFormat="1" ht="12.75">
      <c r="B1890" s="287">
        <f>+B437</f>
        <v>43525</v>
      </c>
      <c r="C1890" s="284"/>
      <c r="D1890" s="289">
        <f t="shared" si="168"/>
        <v>2048</v>
      </c>
      <c r="E1890" s="289">
        <f t="shared" si="168"/>
        <v>1217.4545</v>
      </c>
      <c r="F1890" s="291"/>
      <c r="G1890" s="287">
        <f>+B1114</f>
        <v>43525</v>
      </c>
      <c r="H1890" s="284"/>
      <c r="I1890" s="291">
        <f>+D1114</f>
        <v>122</v>
      </c>
      <c r="J1890" s="289">
        <f>+E1114</f>
        <v>149.3051</v>
      </c>
      <c r="K1890" s="284"/>
      <c r="L1890" s="287">
        <f t="shared" si="170"/>
        <v>43525</v>
      </c>
      <c r="M1890" s="284"/>
      <c r="N1890" s="288">
        <f t="shared" si="172"/>
        <v>2170</v>
      </c>
      <c r="O1890" s="288">
        <f t="shared" si="173"/>
        <v>1366.7596</v>
      </c>
    </row>
    <row r="1891" spans="2:15" s="286" customFormat="1" ht="12.75">
      <c r="B1891" s="287">
        <f>+B438</f>
        <v>43556</v>
      </c>
      <c r="C1891" s="284"/>
      <c r="D1891" s="289">
        <f t="shared" si="168"/>
        <v>1818</v>
      </c>
      <c r="E1891" s="289">
        <f t="shared" si="168"/>
        <v>1230.6235</v>
      </c>
      <c r="F1891" s="291"/>
      <c r="G1891" s="287">
        <f>+B1115</f>
        <v>43556</v>
      </c>
      <c r="H1891" s="284"/>
      <c r="I1891" s="291">
        <f>+D1115</f>
        <v>111</v>
      </c>
      <c r="J1891" s="289">
        <f>+E1115</f>
        <v>152.9618</v>
      </c>
      <c r="K1891" s="284"/>
      <c r="L1891" s="287">
        <f t="shared" si="170"/>
        <v>43556</v>
      </c>
      <c r="M1891" s="284"/>
      <c r="N1891" s="288">
        <f t="shared" si="172"/>
        <v>1929</v>
      </c>
      <c r="O1891" s="288">
        <f t="shared" si="173"/>
        <v>1383.5853</v>
      </c>
    </row>
    <row r="1892" spans="2:15" s="286" customFormat="1" ht="12.75">
      <c r="B1892" s="287">
        <f>+B439</f>
        <v>43586</v>
      </c>
      <c r="C1892" s="284"/>
      <c r="D1892" s="289">
        <f t="shared" si="168"/>
        <v>1817</v>
      </c>
      <c r="E1892" s="289">
        <f t="shared" si="168"/>
        <v>1202.3281</v>
      </c>
      <c r="F1892" s="291"/>
      <c r="G1892" s="287">
        <f>+B1116</f>
        <v>43586</v>
      </c>
      <c r="H1892" s="284"/>
      <c r="I1892" s="291">
        <f>+D1116</f>
        <v>111</v>
      </c>
      <c r="J1892" s="289">
        <f>+E1116</f>
        <v>154.9666</v>
      </c>
      <c r="K1892" s="284"/>
      <c r="L1892" s="287">
        <f t="shared" si="170"/>
        <v>43586</v>
      </c>
      <c r="M1892" s="284"/>
      <c r="N1892" s="288">
        <f t="shared" si="172"/>
        <v>1928</v>
      </c>
      <c r="O1892" s="288">
        <f t="shared" si="173"/>
        <v>1357.2947</v>
      </c>
    </row>
    <row r="1893" spans="2:15" s="286" customFormat="1" ht="12.75">
      <c r="B1893" s="287">
        <f>+B440</f>
        <v>43617</v>
      </c>
      <c r="C1893" s="284"/>
      <c r="D1893" s="289">
        <f t="shared" si="168"/>
        <v>1813</v>
      </c>
      <c r="E1893" s="289">
        <f t="shared" si="168"/>
        <v>1200.8212</v>
      </c>
      <c r="F1893" s="291"/>
      <c r="G1893" s="287">
        <f>+B1117</f>
        <v>43617</v>
      </c>
      <c r="H1893" s="284"/>
      <c r="I1893" s="291">
        <f>+D1117</f>
        <v>111</v>
      </c>
      <c r="J1893" s="289">
        <f>+E1117</f>
        <v>153.9354</v>
      </c>
      <c r="K1893" s="284"/>
      <c r="L1893" s="287">
        <f t="shared" si="170"/>
        <v>43617</v>
      </c>
      <c r="M1893" s="284"/>
      <c r="N1893" s="288">
        <f t="shared" si="172"/>
        <v>1924</v>
      </c>
      <c r="O1893" s="288">
        <f t="shared" si="173"/>
        <v>1354.7566000000002</v>
      </c>
    </row>
    <row r="1894" spans="2:15" s="286" customFormat="1" ht="12.75">
      <c r="B1894" s="287">
        <f>+B441</f>
        <v>43647</v>
      </c>
      <c r="C1894" s="284"/>
      <c r="D1894" s="289">
        <f t="shared" si="168"/>
        <v>1808</v>
      </c>
      <c r="E1894" s="289">
        <f t="shared" si="168"/>
        <v>1200.9619</v>
      </c>
      <c r="F1894" s="291"/>
      <c r="G1894" s="287">
        <f>+B1118</f>
        <v>43647</v>
      </c>
      <c r="H1894" s="284"/>
      <c r="I1894" s="291">
        <f>+D1118</f>
        <v>110</v>
      </c>
      <c r="J1894" s="289">
        <f>+E1118</f>
        <v>106.2836</v>
      </c>
      <c r="K1894" s="284"/>
      <c r="L1894" s="287">
        <f aca="true" t="shared" si="174" ref="L1894:L1904">+B1894</f>
        <v>43647</v>
      </c>
      <c r="M1894" s="284"/>
      <c r="N1894" s="288">
        <f aca="true" t="shared" si="175" ref="N1894:N1901">+D1894+I1894</f>
        <v>1918</v>
      </c>
      <c r="O1894" s="288">
        <f aca="true" t="shared" si="176" ref="O1894:O1901">+E1894+J1894</f>
        <v>1307.2455</v>
      </c>
    </row>
    <row r="1895" spans="2:15" s="286" customFormat="1" ht="12.75">
      <c r="B1895" s="287">
        <f>+B442</f>
        <v>43678</v>
      </c>
      <c r="C1895" s="284"/>
      <c r="D1895" s="289">
        <f t="shared" si="168"/>
        <v>1802</v>
      </c>
      <c r="E1895" s="289">
        <f t="shared" si="168"/>
        <v>1174.3234</v>
      </c>
      <c r="F1895" s="291"/>
      <c r="G1895" s="287">
        <f>+B1119</f>
        <v>43678</v>
      </c>
      <c r="H1895" s="284"/>
      <c r="I1895" s="291">
        <f>+D1119</f>
        <v>109</v>
      </c>
      <c r="J1895" s="289">
        <f>+E1119</f>
        <v>107.4916</v>
      </c>
      <c r="K1895" s="284"/>
      <c r="L1895" s="287">
        <f t="shared" si="174"/>
        <v>43678</v>
      </c>
      <c r="M1895" s="284"/>
      <c r="N1895" s="288">
        <f t="shared" si="175"/>
        <v>1911</v>
      </c>
      <c r="O1895" s="288">
        <f t="shared" si="176"/>
        <v>1281.815</v>
      </c>
    </row>
    <row r="1896" spans="2:15" s="286" customFormat="1" ht="12.75">
      <c r="B1896" s="287">
        <f>+B443</f>
        <v>43709</v>
      </c>
      <c r="C1896" s="284"/>
      <c r="D1896" s="289">
        <f t="shared" si="168"/>
        <v>427</v>
      </c>
      <c r="E1896" s="289">
        <f t="shared" si="168"/>
        <v>1082.8343</v>
      </c>
      <c r="F1896" s="291"/>
      <c r="G1896" s="287">
        <f>+B1120</f>
        <v>43709</v>
      </c>
      <c r="H1896" s="284"/>
      <c r="I1896" s="291">
        <f>+D1120</f>
        <v>30</v>
      </c>
      <c r="J1896" s="289">
        <f>+E1120</f>
        <v>96.1794</v>
      </c>
      <c r="K1896" s="284"/>
      <c r="L1896" s="287">
        <f t="shared" si="174"/>
        <v>43709</v>
      </c>
      <c r="M1896" s="284"/>
      <c r="N1896" s="288">
        <f t="shared" si="175"/>
        <v>457</v>
      </c>
      <c r="O1896" s="288">
        <f t="shared" si="176"/>
        <v>1179.0137</v>
      </c>
    </row>
    <row r="1897" spans="2:15" s="286" customFormat="1" ht="12.75">
      <c r="B1897" s="287">
        <f>+B444</f>
        <v>43739</v>
      </c>
      <c r="C1897" s="284"/>
      <c r="D1897" s="289">
        <f aca="true" t="shared" si="177" ref="D1897:E1916">+D444</f>
        <v>425</v>
      </c>
      <c r="E1897" s="289">
        <f t="shared" si="177"/>
        <v>727.4695</v>
      </c>
      <c r="F1897" s="291"/>
      <c r="G1897" s="287">
        <f>+B1121</f>
        <v>43739</v>
      </c>
      <c r="H1897" s="284"/>
      <c r="I1897" s="291">
        <f>+D1121</f>
        <v>28</v>
      </c>
      <c r="J1897" s="289">
        <f>+E1121</f>
        <v>83.1</v>
      </c>
      <c r="K1897" s="284"/>
      <c r="L1897" s="287">
        <f t="shared" si="174"/>
        <v>43739</v>
      </c>
      <c r="M1897" s="284"/>
      <c r="N1897" s="288">
        <f t="shared" si="175"/>
        <v>453</v>
      </c>
      <c r="O1897" s="288">
        <f t="shared" si="176"/>
        <v>810.5695000000001</v>
      </c>
    </row>
    <row r="1898" spans="2:15" s="286" customFormat="1" ht="12.75">
      <c r="B1898" s="287">
        <f>+B445</f>
        <v>43770</v>
      </c>
      <c r="C1898" s="284"/>
      <c r="D1898" s="289">
        <f t="shared" si="177"/>
        <v>404</v>
      </c>
      <c r="E1898" s="289">
        <f t="shared" si="177"/>
        <v>727.8386</v>
      </c>
      <c r="F1898" s="291"/>
      <c r="G1898" s="287">
        <f>+B1122</f>
        <v>43770</v>
      </c>
      <c r="H1898" s="284"/>
      <c r="I1898" s="291">
        <f>+D1122</f>
        <v>26</v>
      </c>
      <c r="J1898" s="289">
        <f>+E1122</f>
        <v>84.4675</v>
      </c>
      <c r="K1898" s="284"/>
      <c r="L1898" s="287">
        <f t="shared" si="174"/>
        <v>43770</v>
      </c>
      <c r="M1898" s="284"/>
      <c r="N1898" s="288">
        <f t="shared" si="175"/>
        <v>430</v>
      </c>
      <c r="O1898" s="288">
        <f t="shared" si="176"/>
        <v>812.3061</v>
      </c>
    </row>
    <row r="1899" spans="2:15" s="286" customFormat="1" ht="12.75">
      <c r="B1899" s="287">
        <f>+B446</f>
        <v>43800</v>
      </c>
      <c r="C1899" s="284"/>
      <c r="D1899" s="289">
        <f t="shared" si="177"/>
        <v>400</v>
      </c>
      <c r="E1899" s="289">
        <f t="shared" si="177"/>
        <v>739.7317</v>
      </c>
      <c r="F1899" s="291"/>
      <c r="G1899" s="287">
        <f>+B1123</f>
        <v>43800</v>
      </c>
      <c r="H1899" s="284"/>
      <c r="I1899" s="291">
        <f>+D1123</f>
        <v>26</v>
      </c>
      <c r="J1899" s="289">
        <f>+E1123</f>
        <v>84.4375</v>
      </c>
      <c r="K1899" s="284"/>
      <c r="L1899" s="287">
        <f t="shared" si="174"/>
        <v>43800</v>
      </c>
      <c r="M1899" s="284"/>
      <c r="N1899" s="288">
        <f t="shared" si="175"/>
        <v>426</v>
      </c>
      <c r="O1899" s="288">
        <f t="shared" si="176"/>
        <v>824.1692</v>
      </c>
    </row>
    <row r="1900" spans="2:15" s="286" customFormat="1" ht="12.75">
      <c r="B1900" s="287">
        <f>+B447</f>
        <v>43831</v>
      </c>
      <c r="C1900" s="284"/>
      <c r="D1900" s="289">
        <f t="shared" si="177"/>
        <v>396</v>
      </c>
      <c r="E1900" s="289">
        <f t="shared" si="177"/>
        <v>736.6835</v>
      </c>
      <c r="F1900" s="291"/>
      <c r="G1900" s="287">
        <f>+B1124</f>
        <v>43831</v>
      </c>
      <c r="H1900" s="284"/>
      <c r="I1900" s="291">
        <f>+D1124</f>
        <v>28</v>
      </c>
      <c r="J1900" s="289">
        <f>+E1124</f>
        <v>60.3732</v>
      </c>
      <c r="K1900" s="284"/>
      <c r="L1900" s="287">
        <f t="shared" si="174"/>
        <v>43831</v>
      </c>
      <c r="M1900" s="284"/>
      <c r="N1900" s="288">
        <f t="shared" si="175"/>
        <v>424</v>
      </c>
      <c r="O1900" s="288">
        <f t="shared" si="176"/>
        <v>797.0567</v>
      </c>
    </row>
    <row r="1901" spans="2:15" s="286" customFormat="1" ht="12.75">
      <c r="B1901" s="287">
        <f>+B448</f>
        <v>43862</v>
      </c>
      <c r="C1901" s="284"/>
      <c r="D1901" s="289">
        <f t="shared" si="177"/>
        <v>392</v>
      </c>
      <c r="E1901" s="289">
        <f t="shared" si="177"/>
        <v>739.0371</v>
      </c>
      <c r="F1901" s="291"/>
      <c r="G1901" s="287">
        <f>+B1125</f>
        <v>43862</v>
      </c>
      <c r="H1901" s="284"/>
      <c r="I1901" s="291">
        <f>+D1125</f>
        <v>27</v>
      </c>
      <c r="J1901" s="289">
        <f>+E1125</f>
        <v>61.4132</v>
      </c>
      <c r="K1901" s="284"/>
      <c r="L1901" s="287">
        <f t="shared" si="174"/>
        <v>43862</v>
      </c>
      <c r="M1901" s="284"/>
      <c r="N1901" s="288">
        <f t="shared" si="175"/>
        <v>419</v>
      </c>
      <c r="O1901" s="288">
        <f t="shared" si="176"/>
        <v>800.4503</v>
      </c>
    </row>
    <row r="1902" spans="2:15" s="286" customFormat="1" ht="12.75">
      <c r="B1902" s="287">
        <f>+B449</f>
        <v>43891</v>
      </c>
      <c r="C1902" s="284"/>
      <c r="D1902" s="289">
        <f t="shared" si="177"/>
        <v>393</v>
      </c>
      <c r="E1902" s="289">
        <f t="shared" si="177"/>
        <v>745.3801</v>
      </c>
      <c r="F1902" s="291"/>
      <c r="G1902" s="287">
        <f>+B1126</f>
        <v>43891</v>
      </c>
      <c r="H1902" s="284"/>
      <c r="I1902" s="291">
        <f>+D1126</f>
        <v>27</v>
      </c>
      <c r="J1902" s="289">
        <f>+E1126</f>
        <v>63.1641</v>
      </c>
      <c r="K1902" s="284"/>
      <c r="L1902" s="287">
        <f t="shared" si="174"/>
        <v>43891</v>
      </c>
      <c r="M1902" s="284"/>
      <c r="N1902" s="288">
        <f aca="true" t="shared" si="178" ref="N1902:O1904">+D1902+I1902</f>
        <v>420</v>
      </c>
      <c r="O1902" s="288">
        <f t="shared" si="178"/>
        <v>808.5441999999999</v>
      </c>
    </row>
    <row r="1903" spans="2:15" s="286" customFormat="1" ht="12.75">
      <c r="B1903" s="287">
        <f>+B450</f>
        <v>43922</v>
      </c>
      <c r="C1903" s="284"/>
      <c r="D1903" s="289">
        <f t="shared" si="177"/>
        <v>391</v>
      </c>
      <c r="E1903" s="289">
        <f t="shared" si="177"/>
        <v>758.1143</v>
      </c>
      <c r="F1903" s="291"/>
      <c r="G1903" s="287">
        <f>+B1127</f>
        <v>43922</v>
      </c>
      <c r="H1903" s="284"/>
      <c r="I1903" s="291">
        <f>+D1127</f>
        <v>27</v>
      </c>
      <c r="J1903" s="289">
        <f>+E1127</f>
        <v>61.9341</v>
      </c>
      <c r="K1903" s="284"/>
      <c r="L1903" s="287">
        <f t="shared" si="174"/>
        <v>43922</v>
      </c>
      <c r="M1903" s="284"/>
      <c r="N1903" s="288">
        <f t="shared" si="178"/>
        <v>418</v>
      </c>
      <c r="O1903" s="288">
        <f t="shared" si="178"/>
        <v>820.0483999999999</v>
      </c>
    </row>
    <row r="1904" spans="2:15" s="286" customFormat="1" ht="12.75">
      <c r="B1904" s="287">
        <f>+B451</f>
        <v>43952</v>
      </c>
      <c r="C1904" s="284"/>
      <c r="D1904" s="289">
        <f t="shared" si="177"/>
        <v>392</v>
      </c>
      <c r="E1904" s="289">
        <f t="shared" si="177"/>
        <v>767.0562</v>
      </c>
      <c r="F1904" s="291"/>
      <c r="G1904" s="287">
        <f>+B1128</f>
        <v>43952</v>
      </c>
      <c r="H1904" s="284"/>
      <c r="I1904" s="291">
        <f>+D1128</f>
        <v>27</v>
      </c>
      <c r="J1904" s="289">
        <f>+E1128</f>
        <v>62.4323</v>
      </c>
      <c r="K1904" s="284"/>
      <c r="L1904" s="287">
        <f t="shared" si="174"/>
        <v>43952</v>
      </c>
      <c r="M1904" s="284"/>
      <c r="N1904" s="288">
        <f t="shared" si="178"/>
        <v>419</v>
      </c>
      <c r="O1904" s="288">
        <f t="shared" si="178"/>
        <v>829.4884999999999</v>
      </c>
    </row>
    <row r="1905" spans="2:15" s="286" customFormat="1" ht="12.75">
      <c r="B1905" s="287">
        <f>+B452</f>
        <v>43983</v>
      </c>
      <c r="C1905" s="284"/>
      <c r="D1905" s="289">
        <f t="shared" si="177"/>
        <v>391</v>
      </c>
      <c r="E1905" s="289">
        <f t="shared" si="177"/>
        <v>771.9238</v>
      </c>
      <c r="F1905" s="291"/>
      <c r="G1905" s="287">
        <f>+B1129</f>
        <v>43983</v>
      </c>
      <c r="H1905" s="284"/>
      <c r="I1905" s="291">
        <f>+D1129</f>
        <v>27</v>
      </c>
      <c r="J1905" s="289">
        <f>+E1129</f>
        <v>60.0993</v>
      </c>
      <c r="K1905" s="284"/>
      <c r="L1905" s="287">
        <f aca="true" t="shared" si="179" ref="L1905:L1911">+B1905</f>
        <v>43983</v>
      </c>
      <c r="M1905" s="284"/>
      <c r="N1905" s="288">
        <f aca="true" t="shared" si="180" ref="N1905:O1907">+D1905+I1905</f>
        <v>418</v>
      </c>
      <c r="O1905" s="288">
        <f t="shared" si="180"/>
        <v>832.0231</v>
      </c>
    </row>
    <row r="1906" spans="2:15" s="286" customFormat="1" ht="12.75">
      <c r="B1906" s="287">
        <f>+B453</f>
        <v>44013</v>
      </c>
      <c r="C1906" s="284"/>
      <c r="D1906" s="289">
        <f t="shared" si="177"/>
        <v>390</v>
      </c>
      <c r="E1906" s="289">
        <f t="shared" si="177"/>
        <v>787.5066</v>
      </c>
      <c r="F1906" s="291"/>
      <c r="G1906" s="287">
        <f>+B1130</f>
        <v>44013</v>
      </c>
      <c r="H1906" s="284"/>
      <c r="I1906" s="291">
        <f>+D1130</f>
        <v>26</v>
      </c>
      <c r="J1906" s="289">
        <f>+E1130</f>
        <v>61.0327</v>
      </c>
      <c r="K1906" s="284"/>
      <c r="L1906" s="287">
        <f t="shared" si="179"/>
        <v>44013</v>
      </c>
      <c r="M1906" s="284"/>
      <c r="N1906" s="288">
        <f t="shared" si="180"/>
        <v>416</v>
      </c>
      <c r="O1906" s="288">
        <f t="shared" si="180"/>
        <v>848.5393</v>
      </c>
    </row>
    <row r="1907" spans="2:15" s="286" customFormat="1" ht="12.75">
      <c r="B1907" s="287">
        <f>+B454</f>
        <v>44044</v>
      </c>
      <c r="C1907" s="284"/>
      <c r="D1907" s="289">
        <f t="shared" si="177"/>
        <v>390</v>
      </c>
      <c r="E1907" s="289">
        <f t="shared" si="177"/>
        <v>793.6376</v>
      </c>
      <c r="F1907" s="291"/>
      <c r="G1907" s="287">
        <f>+B1131</f>
        <v>44044</v>
      </c>
      <c r="H1907" s="284"/>
      <c r="I1907" s="291">
        <f>+D1131</f>
        <v>26</v>
      </c>
      <c r="J1907" s="289">
        <f>+E1131</f>
        <v>59.8727</v>
      </c>
      <c r="K1907" s="284"/>
      <c r="L1907" s="287">
        <f t="shared" si="179"/>
        <v>44044</v>
      </c>
      <c r="M1907" s="284"/>
      <c r="N1907" s="288">
        <f t="shared" si="180"/>
        <v>416</v>
      </c>
      <c r="O1907" s="288">
        <f t="shared" si="180"/>
        <v>853.5103</v>
      </c>
    </row>
    <row r="1908" spans="2:15" s="286" customFormat="1" ht="12.75">
      <c r="B1908" s="287">
        <f>+B455</f>
        <v>44075</v>
      </c>
      <c r="C1908" s="284"/>
      <c r="D1908" s="289">
        <f t="shared" si="177"/>
        <v>390</v>
      </c>
      <c r="E1908" s="289">
        <f t="shared" si="177"/>
        <v>802.6096</v>
      </c>
      <c r="F1908" s="291"/>
      <c r="G1908" s="287">
        <f>+B1132</f>
        <v>44075</v>
      </c>
      <c r="H1908" s="284"/>
      <c r="I1908" s="291">
        <f>+D1132</f>
        <v>26</v>
      </c>
      <c r="J1908" s="289">
        <f>+E1132</f>
        <v>59.9311</v>
      </c>
      <c r="K1908" s="284"/>
      <c r="L1908" s="287">
        <f t="shared" si="179"/>
        <v>44075</v>
      </c>
      <c r="M1908" s="284"/>
      <c r="N1908" s="288">
        <f aca="true" t="shared" si="181" ref="N1908:O1911">+D1908+I1908</f>
        <v>416</v>
      </c>
      <c r="O1908" s="288">
        <f t="shared" si="181"/>
        <v>862.5407</v>
      </c>
    </row>
    <row r="1909" spans="2:15" s="286" customFormat="1" ht="12.75">
      <c r="B1909" s="287">
        <f>+B456</f>
        <v>44105</v>
      </c>
      <c r="C1909" s="284"/>
      <c r="D1909" s="289">
        <f t="shared" si="177"/>
        <v>390</v>
      </c>
      <c r="E1909" s="289">
        <f t="shared" si="177"/>
        <v>801.2484</v>
      </c>
      <c r="F1909" s="291"/>
      <c r="G1909" s="287">
        <f>+B1133</f>
        <v>44105</v>
      </c>
      <c r="H1909" s="284"/>
      <c r="I1909" s="291">
        <f>+D1133</f>
        <v>26</v>
      </c>
      <c r="J1909" s="289">
        <f>+E1133</f>
        <v>60.0432</v>
      </c>
      <c r="K1909" s="284"/>
      <c r="L1909" s="287">
        <f t="shared" si="179"/>
        <v>44105</v>
      </c>
      <c r="M1909" s="284"/>
      <c r="N1909" s="288">
        <f t="shared" si="181"/>
        <v>416</v>
      </c>
      <c r="O1909" s="288">
        <f t="shared" si="181"/>
        <v>861.2915999999999</v>
      </c>
    </row>
    <row r="1910" spans="2:15" s="286" customFormat="1" ht="12.75">
      <c r="B1910" s="287">
        <f>+B457</f>
        <v>44136</v>
      </c>
      <c r="C1910" s="284"/>
      <c r="D1910" s="289">
        <f t="shared" si="177"/>
        <v>389</v>
      </c>
      <c r="E1910" s="289">
        <f t="shared" si="177"/>
        <v>833.0649</v>
      </c>
      <c r="F1910" s="291"/>
      <c r="G1910" s="287">
        <f>+B1134</f>
        <v>44136</v>
      </c>
      <c r="H1910" s="284"/>
      <c r="I1910" s="291">
        <f>+D1134</f>
        <v>26</v>
      </c>
      <c r="J1910" s="289">
        <f>+E1134</f>
        <v>60.6845</v>
      </c>
      <c r="K1910" s="284"/>
      <c r="L1910" s="287">
        <f t="shared" si="179"/>
        <v>44136</v>
      </c>
      <c r="M1910" s="284"/>
      <c r="N1910" s="288">
        <f t="shared" si="181"/>
        <v>415</v>
      </c>
      <c r="O1910" s="288">
        <f t="shared" si="181"/>
        <v>893.7493999999999</v>
      </c>
    </row>
    <row r="1911" spans="2:15" s="286" customFormat="1" ht="12.75">
      <c r="B1911" s="287">
        <f>+B458</f>
        <v>44166</v>
      </c>
      <c r="C1911" s="284"/>
      <c r="D1911" s="289">
        <f t="shared" si="177"/>
        <v>386</v>
      </c>
      <c r="E1911" s="289">
        <f t="shared" si="177"/>
        <v>874.5002</v>
      </c>
      <c r="F1911" s="291"/>
      <c r="G1911" s="287">
        <f>+B1135</f>
        <v>44166</v>
      </c>
      <c r="H1911" s="284"/>
      <c r="I1911" s="291">
        <f>+D1135</f>
        <v>26</v>
      </c>
      <c r="J1911" s="289">
        <f>+E1135</f>
        <v>60.6986</v>
      </c>
      <c r="K1911" s="284"/>
      <c r="L1911" s="287">
        <f t="shared" si="179"/>
        <v>44166</v>
      </c>
      <c r="M1911" s="284"/>
      <c r="N1911" s="288">
        <f t="shared" si="181"/>
        <v>412</v>
      </c>
      <c r="O1911" s="288">
        <f t="shared" si="181"/>
        <v>935.1987999999999</v>
      </c>
    </row>
    <row r="1912" spans="2:15" s="286" customFormat="1" ht="12.75">
      <c r="B1912" s="287"/>
      <c r="C1912" s="284"/>
      <c r="D1912" s="289"/>
      <c r="E1912" s="289"/>
      <c r="F1912" s="291"/>
      <c r="G1912" s="287"/>
      <c r="H1912" s="284"/>
      <c r="I1912" s="291"/>
      <c r="J1912" s="289"/>
      <c r="K1912" s="284"/>
      <c r="L1912" s="287"/>
      <c r="M1912" s="284"/>
      <c r="N1912" s="288"/>
      <c r="O1912" s="288"/>
    </row>
    <row r="1913" spans="2:15" s="286" customFormat="1" ht="12.75">
      <c r="B1913" s="287"/>
      <c r="C1913" s="284"/>
      <c r="D1913" s="289"/>
      <c r="E1913" s="289"/>
      <c r="F1913" s="291"/>
      <c r="G1913" s="287"/>
      <c r="H1913" s="284"/>
      <c r="I1913" s="291"/>
      <c r="J1913" s="289"/>
      <c r="K1913" s="284"/>
      <c r="L1913" s="287"/>
      <c r="M1913" s="284"/>
      <c r="N1913" s="288"/>
      <c r="O1913" s="288"/>
    </row>
    <row r="1914" spans="2:15" s="286" customFormat="1" ht="12.75">
      <c r="B1914" s="287"/>
      <c r="C1914" s="284"/>
      <c r="D1914" s="291"/>
      <c r="E1914" s="291"/>
      <c r="F1914" s="291"/>
      <c r="G1914" s="290"/>
      <c r="H1914" s="284"/>
      <c r="I1914" s="291"/>
      <c r="J1914" s="291"/>
      <c r="K1914" s="284"/>
      <c r="L1914" s="284"/>
      <c r="M1914" s="284"/>
      <c r="N1914" s="291"/>
      <c r="O1914" s="291"/>
    </row>
    <row r="1915" spans="2:15" s="286" customFormat="1" ht="12.75">
      <c r="B1915" s="285" t="s">
        <v>24</v>
      </c>
      <c r="C1915" s="283"/>
      <c r="D1915" s="283" t="s">
        <v>25</v>
      </c>
      <c r="E1915" s="283" t="s">
        <v>0</v>
      </c>
      <c r="F1915" s="291"/>
      <c r="G1915" s="285" t="s">
        <v>24</v>
      </c>
      <c r="H1915" s="283"/>
      <c r="I1915" s="283" t="s">
        <v>25</v>
      </c>
      <c r="J1915" s="283" t="s">
        <v>0</v>
      </c>
      <c r="K1915" s="284"/>
      <c r="L1915" s="285"/>
      <c r="M1915" s="283"/>
      <c r="N1915" s="283" t="s">
        <v>75</v>
      </c>
      <c r="O1915" s="285" t="s">
        <v>0</v>
      </c>
    </row>
    <row r="1916" spans="2:15" s="286" customFormat="1" ht="12.75">
      <c r="B1916" s="287">
        <f aca="true" t="shared" si="182" ref="B1916:B1979">+B1697</f>
        <v>37653</v>
      </c>
      <c r="C1916" s="284"/>
      <c r="D1916" s="291">
        <f aca="true" t="shared" si="183" ref="D1916:E1935">+D469</f>
        <v>57</v>
      </c>
      <c r="E1916" s="300">
        <f t="shared" si="183"/>
        <v>127.224778</v>
      </c>
      <c r="F1916" s="291"/>
      <c r="G1916" s="287">
        <f aca="true" t="shared" si="184" ref="G1916:G1979">+B1146</f>
        <v>37653</v>
      </c>
      <c r="H1916" s="291"/>
      <c r="I1916" s="291">
        <f aca="true" t="shared" si="185" ref="I1916:I1979">+D1146</f>
        <v>2</v>
      </c>
      <c r="J1916" s="289">
        <f aca="true" t="shared" si="186" ref="J1916:J1979">+E1146</f>
        <v>15.539343000000002</v>
      </c>
      <c r="K1916" s="284"/>
      <c r="L1916" s="287">
        <f aca="true" t="shared" si="187" ref="L1916:L1979">+B1916</f>
        <v>37653</v>
      </c>
      <c r="M1916" s="288"/>
      <c r="N1916" s="289">
        <f aca="true" t="shared" si="188" ref="N1916:N1979">+D1916+I1916</f>
        <v>59</v>
      </c>
      <c r="O1916" s="289">
        <f aca="true" t="shared" si="189" ref="O1916:O1979">+E1916+J1916</f>
        <v>142.764121</v>
      </c>
    </row>
    <row r="1917" spans="2:15" s="286" customFormat="1" ht="12.75">
      <c r="B1917" s="287">
        <f t="shared" si="182"/>
        <v>37681</v>
      </c>
      <c r="C1917" s="284"/>
      <c r="D1917" s="291">
        <f t="shared" si="183"/>
        <v>63</v>
      </c>
      <c r="E1917" s="300">
        <f t="shared" si="183"/>
        <v>138.05384600000002</v>
      </c>
      <c r="F1917" s="291"/>
      <c r="G1917" s="287">
        <f t="shared" si="184"/>
        <v>37681</v>
      </c>
      <c r="H1917" s="291"/>
      <c r="I1917" s="291">
        <f t="shared" si="185"/>
        <v>3</v>
      </c>
      <c r="J1917" s="289">
        <f t="shared" si="186"/>
        <v>15.539343000000002</v>
      </c>
      <c r="K1917" s="284"/>
      <c r="L1917" s="287">
        <f t="shared" si="187"/>
        <v>37681</v>
      </c>
      <c r="M1917" s="288"/>
      <c r="N1917" s="289">
        <f t="shared" si="188"/>
        <v>66</v>
      </c>
      <c r="O1917" s="289">
        <f t="shared" si="189"/>
        <v>153.59318900000002</v>
      </c>
    </row>
    <row r="1918" spans="2:15" s="286" customFormat="1" ht="12.75">
      <c r="B1918" s="287">
        <f t="shared" si="182"/>
        <v>37712</v>
      </c>
      <c r="C1918" s="284"/>
      <c r="D1918" s="291">
        <f t="shared" si="183"/>
        <v>71</v>
      </c>
      <c r="E1918" s="300">
        <f t="shared" si="183"/>
        <v>147.314552</v>
      </c>
      <c r="F1918" s="291"/>
      <c r="G1918" s="287">
        <f t="shared" si="184"/>
        <v>37712</v>
      </c>
      <c r="H1918" s="291"/>
      <c r="I1918" s="291">
        <f t="shared" si="185"/>
        <v>3</v>
      </c>
      <c r="J1918" s="289">
        <f t="shared" si="186"/>
        <v>20.274007</v>
      </c>
      <c r="K1918" s="284"/>
      <c r="L1918" s="287">
        <f t="shared" si="187"/>
        <v>37712</v>
      </c>
      <c r="M1918" s="288"/>
      <c r="N1918" s="289">
        <f t="shared" si="188"/>
        <v>74</v>
      </c>
      <c r="O1918" s="289">
        <f t="shared" si="189"/>
        <v>167.588559</v>
      </c>
    </row>
    <row r="1919" spans="2:15" s="286" customFormat="1" ht="12.75">
      <c r="B1919" s="287">
        <f t="shared" si="182"/>
        <v>37742</v>
      </c>
      <c r="C1919" s="284"/>
      <c r="D1919" s="291">
        <f t="shared" si="183"/>
        <v>74</v>
      </c>
      <c r="E1919" s="300">
        <f t="shared" si="183"/>
        <v>155.457966</v>
      </c>
      <c r="F1919" s="291"/>
      <c r="G1919" s="287">
        <f t="shared" si="184"/>
        <v>37742</v>
      </c>
      <c r="H1919" s="291"/>
      <c r="I1919" s="291">
        <f t="shared" si="185"/>
        <v>3</v>
      </c>
      <c r="J1919" s="289">
        <f t="shared" si="186"/>
        <v>20.580348</v>
      </c>
      <c r="K1919" s="284"/>
      <c r="L1919" s="287">
        <f t="shared" si="187"/>
        <v>37742</v>
      </c>
      <c r="M1919" s="288"/>
      <c r="N1919" s="289">
        <f t="shared" si="188"/>
        <v>77</v>
      </c>
      <c r="O1919" s="289">
        <f t="shared" si="189"/>
        <v>176.038314</v>
      </c>
    </row>
    <row r="1920" spans="2:15" s="286" customFormat="1" ht="12.75">
      <c r="B1920" s="287">
        <f t="shared" si="182"/>
        <v>37773</v>
      </c>
      <c r="C1920" s="284"/>
      <c r="D1920" s="291">
        <f t="shared" si="183"/>
        <v>76</v>
      </c>
      <c r="E1920" s="300">
        <f t="shared" si="183"/>
        <v>167.23131800000002</v>
      </c>
      <c r="F1920" s="291"/>
      <c r="G1920" s="287">
        <f t="shared" si="184"/>
        <v>37773</v>
      </c>
      <c r="H1920" s="291"/>
      <c r="I1920" s="291">
        <f t="shared" si="185"/>
        <v>3</v>
      </c>
      <c r="J1920" s="289">
        <f t="shared" si="186"/>
        <v>0.104299</v>
      </c>
      <c r="K1920" s="284"/>
      <c r="L1920" s="287">
        <f t="shared" si="187"/>
        <v>37773</v>
      </c>
      <c r="M1920" s="288"/>
      <c r="N1920" s="289">
        <f t="shared" si="188"/>
        <v>79</v>
      </c>
      <c r="O1920" s="289">
        <f t="shared" si="189"/>
        <v>167.335617</v>
      </c>
    </row>
    <row r="1921" spans="2:15" s="286" customFormat="1" ht="12.75">
      <c r="B1921" s="287">
        <f t="shared" si="182"/>
        <v>37803</v>
      </c>
      <c r="C1921" s="284"/>
      <c r="D1921" s="291">
        <f t="shared" si="183"/>
        <v>76</v>
      </c>
      <c r="E1921" s="300">
        <f t="shared" si="183"/>
        <v>178.76825700000003</v>
      </c>
      <c r="F1921" s="291"/>
      <c r="G1921" s="287">
        <f t="shared" si="184"/>
        <v>37803</v>
      </c>
      <c r="H1921" s="291"/>
      <c r="I1921" s="291">
        <f t="shared" si="185"/>
        <v>3</v>
      </c>
      <c r="J1921" s="289">
        <f t="shared" si="186"/>
        <v>0.104299</v>
      </c>
      <c r="K1921" s="284"/>
      <c r="L1921" s="287">
        <f t="shared" si="187"/>
        <v>37803</v>
      </c>
      <c r="M1921" s="288"/>
      <c r="N1921" s="289">
        <f t="shared" si="188"/>
        <v>79</v>
      </c>
      <c r="O1921" s="289">
        <f t="shared" si="189"/>
        <v>178.87255600000003</v>
      </c>
    </row>
    <row r="1922" spans="2:15" s="286" customFormat="1" ht="12.75">
      <c r="B1922" s="287">
        <f t="shared" si="182"/>
        <v>37834</v>
      </c>
      <c r="C1922" s="284"/>
      <c r="D1922" s="291">
        <f t="shared" si="183"/>
        <v>76</v>
      </c>
      <c r="E1922" s="300">
        <f t="shared" si="183"/>
        <v>189.20916400000004</v>
      </c>
      <c r="F1922" s="291"/>
      <c r="G1922" s="287">
        <f t="shared" si="184"/>
        <v>37834</v>
      </c>
      <c r="H1922" s="291"/>
      <c r="I1922" s="291">
        <f t="shared" si="185"/>
        <v>3</v>
      </c>
      <c r="J1922" s="289">
        <f t="shared" si="186"/>
        <v>0.104299</v>
      </c>
      <c r="K1922" s="284"/>
      <c r="L1922" s="287">
        <f t="shared" si="187"/>
        <v>37834</v>
      </c>
      <c r="M1922" s="288"/>
      <c r="N1922" s="289">
        <f t="shared" si="188"/>
        <v>79</v>
      </c>
      <c r="O1922" s="289">
        <f t="shared" si="189"/>
        <v>189.31346300000004</v>
      </c>
    </row>
    <row r="1923" spans="2:15" s="286" customFormat="1" ht="12.75">
      <c r="B1923" s="287">
        <f t="shared" si="182"/>
        <v>37865</v>
      </c>
      <c r="C1923" s="284"/>
      <c r="D1923" s="291">
        <f t="shared" si="183"/>
        <v>77</v>
      </c>
      <c r="E1923" s="300">
        <f t="shared" si="183"/>
        <v>202.365928</v>
      </c>
      <c r="F1923" s="291"/>
      <c r="G1923" s="287">
        <f t="shared" si="184"/>
        <v>37865</v>
      </c>
      <c r="H1923" s="291"/>
      <c r="I1923" s="291">
        <f t="shared" si="185"/>
        <v>3</v>
      </c>
      <c r="J1923" s="289">
        <f t="shared" si="186"/>
        <v>0.104299</v>
      </c>
      <c r="K1923" s="284"/>
      <c r="L1923" s="287">
        <f t="shared" si="187"/>
        <v>37865</v>
      </c>
      <c r="M1923" s="288"/>
      <c r="N1923" s="289">
        <f t="shared" si="188"/>
        <v>80</v>
      </c>
      <c r="O1923" s="289">
        <f t="shared" si="189"/>
        <v>202.470227</v>
      </c>
    </row>
    <row r="1924" spans="2:15" s="286" customFormat="1" ht="12.75">
      <c r="B1924" s="287">
        <f t="shared" si="182"/>
        <v>37895</v>
      </c>
      <c r="C1924" s="284"/>
      <c r="D1924" s="291">
        <f t="shared" si="183"/>
        <v>76</v>
      </c>
      <c r="E1924" s="300">
        <f t="shared" si="183"/>
        <v>209.06618700000004</v>
      </c>
      <c r="F1924" s="291"/>
      <c r="G1924" s="287">
        <f t="shared" si="184"/>
        <v>37895</v>
      </c>
      <c r="H1924" s="291"/>
      <c r="I1924" s="291">
        <f t="shared" si="185"/>
        <v>3</v>
      </c>
      <c r="J1924" s="289">
        <f t="shared" si="186"/>
        <v>0.104551</v>
      </c>
      <c r="K1924" s="284"/>
      <c r="L1924" s="287">
        <f t="shared" si="187"/>
        <v>37895</v>
      </c>
      <c r="M1924" s="288"/>
      <c r="N1924" s="289">
        <f t="shared" si="188"/>
        <v>79</v>
      </c>
      <c r="O1924" s="289">
        <f t="shared" si="189"/>
        <v>209.17073800000003</v>
      </c>
    </row>
    <row r="1925" spans="2:15" s="286" customFormat="1" ht="12.75">
      <c r="B1925" s="287">
        <f t="shared" si="182"/>
        <v>37926</v>
      </c>
      <c r="C1925" s="284"/>
      <c r="D1925" s="291">
        <f t="shared" si="183"/>
        <v>75</v>
      </c>
      <c r="E1925" s="300">
        <f t="shared" si="183"/>
        <v>215.736416</v>
      </c>
      <c r="F1925" s="291"/>
      <c r="G1925" s="287">
        <f t="shared" si="184"/>
        <v>37926</v>
      </c>
      <c r="H1925" s="291"/>
      <c r="I1925" s="291">
        <f t="shared" si="185"/>
        <v>3</v>
      </c>
      <c r="J1925" s="289">
        <f t="shared" si="186"/>
        <v>0.104551</v>
      </c>
      <c r="K1925" s="284"/>
      <c r="L1925" s="287">
        <f t="shared" si="187"/>
        <v>37926</v>
      </c>
      <c r="M1925" s="288"/>
      <c r="N1925" s="289">
        <f t="shared" si="188"/>
        <v>78</v>
      </c>
      <c r="O1925" s="289">
        <f t="shared" si="189"/>
        <v>215.84096699999998</v>
      </c>
    </row>
    <row r="1926" spans="2:15" s="286" customFormat="1" ht="12.75">
      <c r="B1926" s="287">
        <f t="shared" si="182"/>
        <v>37956</v>
      </c>
      <c r="C1926" s="284"/>
      <c r="D1926" s="291">
        <f t="shared" si="183"/>
        <v>76</v>
      </c>
      <c r="E1926" s="300">
        <f t="shared" si="183"/>
        <v>230.80028400000003</v>
      </c>
      <c r="F1926" s="291"/>
      <c r="G1926" s="287">
        <f t="shared" si="184"/>
        <v>37956</v>
      </c>
      <c r="H1926" s="291"/>
      <c r="I1926" s="291">
        <f t="shared" si="185"/>
        <v>3</v>
      </c>
      <c r="J1926" s="289">
        <f t="shared" si="186"/>
        <v>0.104551</v>
      </c>
      <c r="K1926" s="284"/>
      <c r="L1926" s="287">
        <f t="shared" si="187"/>
        <v>37956</v>
      </c>
      <c r="M1926" s="288"/>
      <c r="N1926" s="289">
        <f t="shared" si="188"/>
        <v>79</v>
      </c>
      <c r="O1926" s="289">
        <f t="shared" si="189"/>
        <v>230.90483500000002</v>
      </c>
    </row>
    <row r="1927" spans="2:15" s="286" customFormat="1" ht="12.75">
      <c r="B1927" s="287">
        <f t="shared" si="182"/>
        <v>37987</v>
      </c>
      <c r="C1927" s="284"/>
      <c r="D1927" s="291">
        <f t="shared" si="183"/>
        <v>75</v>
      </c>
      <c r="E1927" s="300">
        <f t="shared" si="183"/>
        <v>236.09331800000004</v>
      </c>
      <c r="F1927" s="291"/>
      <c r="G1927" s="287">
        <f t="shared" si="184"/>
        <v>37987</v>
      </c>
      <c r="H1927" s="291"/>
      <c r="I1927" s="291">
        <f t="shared" si="185"/>
        <v>3</v>
      </c>
      <c r="J1927" s="289">
        <f t="shared" si="186"/>
        <v>0.106595</v>
      </c>
      <c r="K1927" s="284"/>
      <c r="L1927" s="287">
        <f t="shared" si="187"/>
        <v>37987</v>
      </c>
      <c r="M1927" s="288"/>
      <c r="N1927" s="289">
        <f t="shared" si="188"/>
        <v>78</v>
      </c>
      <c r="O1927" s="289">
        <f t="shared" si="189"/>
        <v>236.19991300000004</v>
      </c>
    </row>
    <row r="1928" spans="2:15" s="286" customFormat="1" ht="12.75">
      <c r="B1928" s="287">
        <f t="shared" si="182"/>
        <v>38018</v>
      </c>
      <c r="C1928" s="284"/>
      <c r="D1928" s="291">
        <f t="shared" si="183"/>
        <v>75</v>
      </c>
      <c r="E1928" s="300">
        <f t="shared" si="183"/>
        <v>213.804192</v>
      </c>
      <c r="F1928" s="291"/>
      <c r="G1928" s="287">
        <f t="shared" si="184"/>
        <v>38018</v>
      </c>
      <c r="H1928" s="291"/>
      <c r="I1928" s="291">
        <f t="shared" si="185"/>
        <v>3</v>
      </c>
      <c r="J1928" s="289">
        <f t="shared" si="186"/>
        <v>0.172706</v>
      </c>
      <c r="K1928" s="284"/>
      <c r="L1928" s="287">
        <f t="shared" si="187"/>
        <v>38018</v>
      </c>
      <c r="M1928" s="288"/>
      <c r="N1928" s="289">
        <f t="shared" si="188"/>
        <v>78</v>
      </c>
      <c r="O1928" s="289">
        <f t="shared" si="189"/>
        <v>213.976898</v>
      </c>
    </row>
    <row r="1929" spans="2:15" s="286" customFormat="1" ht="12.75">
      <c r="B1929" s="287">
        <f t="shared" si="182"/>
        <v>38047</v>
      </c>
      <c r="C1929" s="284"/>
      <c r="D1929" s="291">
        <f t="shared" si="183"/>
        <v>75</v>
      </c>
      <c r="E1929" s="300">
        <f t="shared" si="183"/>
        <v>215.100908</v>
      </c>
      <c r="F1929" s="291"/>
      <c r="G1929" s="287">
        <f t="shared" si="184"/>
        <v>38047</v>
      </c>
      <c r="H1929" s="291"/>
      <c r="I1929" s="291">
        <f t="shared" si="185"/>
        <v>3</v>
      </c>
      <c r="J1929" s="289">
        <f t="shared" si="186"/>
        <v>0.172706</v>
      </c>
      <c r="K1929" s="284"/>
      <c r="L1929" s="287">
        <f t="shared" si="187"/>
        <v>38047</v>
      </c>
      <c r="M1929" s="288"/>
      <c r="N1929" s="289">
        <f t="shared" si="188"/>
        <v>78</v>
      </c>
      <c r="O1929" s="289">
        <f t="shared" si="189"/>
        <v>215.273614</v>
      </c>
    </row>
    <row r="1930" spans="2:15" s="286" customFormat="1" ht="12.75">
      <c r="B1930" s="287">
        <f t="shared" si="182"/>
        <v>38078</v>
      </c>
      <c r="C1930" s="284"/>
      <c r="D1930" s="291">
        <f t="shared" si="183"/>
        <v>71</v>
      </c>
      <c r="E1930" s="300">
        <f t="shared" si="183"/>
        <v>139.636901</v>
      </c>
      <c r="F1930" s="291"/>
      <c r="G1930" s="287">
        <f t="shared" si="184"/>
        <v>38078</v>
      </c>
      <c r="H1930" s="291"/>
      <c r="I1930" s="291">
        <f t="shared" si="185"/>
        <v>3</v>
      </c>
      <c r="J1930" s="289">
        <f t="shared" si="186"/>
        <v>0.253115</v>
      </c>
      <c r="K1930" s="284"/>
      <c r="L1930" s="287">
        <f t="shared" si="187"/>
        <v>38078</v>
      </c>
      <c r="M1930" s="288"/>
      <c r="N1930" s="289">
        <f t="shared" si="188"/>
        <v>74</v>
      </c>
      <c r="O1930" s="289">
        <f t="shared" si="189"/>
        <v>139.890016</v>
      </c>
    </row>
    <row r="1931" spans="2:15" s="286" customFormat="1" ht="12.75">
      <c r="B1931" s="287">
        <f t="shared" si="182"/>
        <v>38108</v>
      </c>
      <c r="C1931" s="284"/>
      <c r="D1931" s="291">
        <f t="shared" si="183"/>
        <v>71</v>
      </c>
      <c r="E1931" s="300">
        <f t="shared" si="183"/>
        <v>135.979775</v>
      </c>
      <c r="F1931" s="291"/>
      <c r="G1931" s="287">
        <f t="shared" si="184"/>
        <v>38108</v>
      </c>
      <c r="H1931" s="291"/>
      <c r="I1931" s="291">
        <f t="shared" si="185"/>
        <v>3</v>
      </c>
      <c r="J1931" s="289">
        <f t="shared" si="186"/>
        <v>0.253115</v>
      </c>
      <c r="K1931" s="284"/>
      <c r="L1931" s="287">
        <f t="shared" si="187"/>
        <v>38108</v>
      </c>
      <c r="M1931" s="288"/>
      <c r="N1931" s="289">
        <f t="shared" si="188"/>
        <v>74</v>
      </c>
      <c r="O1931" s="289">
        <f t="shared" si="189"/>
        <v>136.23289</v>
      </c>
    </row>
    <row r="1932" spans="2:15" s="286" customFormat="1" ht="12.75">
      <c r="B1932" s="287">
        <f t="shared" si="182"/>
        <v>38139</v>
      </c>
      <c r="C1932" s="284"/>
      <c r="D1932" s="291">
        <f t="shared" si="183"/>
        <v>71</v>
      </c>
      <c r="E1932" s="300">
        <f t="shared" si="183"/>
        <v>128.009451</v>
      </c>
      <c r="F1932" s="291"/>
      <c r="G1932" s="287">
        <f t="shared" si="184"/>
        <v>38139</v>
      </c>
      <c r="H1932" s="291"/>
      <c r="I1932" s="291">
        <f t="shared" si="185"/>
        <v>3</v>
      </c>
      <c r="J1932" s="289">
        <f t="shared" si="186"/>
        <v>0.080409</v>
      </c>
      <c r="K1932" s="284"/>
      <c r="L1932" s="287">
        <f t="shared" si="187"/>
        <v>38139</v>
      </c>
      <c r="M1932" s="288"/>
      <c r="N1932" s="289">
        <f t="shared" si="188"/>
        <v>74</v>
      </c>
      <c r="O1932" s="289">
        <f t="shared" si="189"/>
        <v>128.08986000000002</v>
      </c>
    </row>
    <row r="1933" spans="2:15" s="286" customFormat="1" ht="12.75">
      <c r="B1933" s="287">
        <f t="shared" si="182"/>
        <v>38169</v>
      </c>
      <c r="C1933" s="284"/>
      <c r="D1933" s="291">
        <f t="shared" si="183"/>
        <v>71</v>
      </c>
      <c r="E1933" s="300">
        <f t="shared" si="183"/>
        <v>128</v>
      </c>
      <c r="F1933" s="291"/>
      <c r="G1933" s="287">
        <f t="shared" si="184"/>
        <v>38169</v>
      </c>
      <c r="H1933" s="291"/>
      <c r="I1933" s="291">
        <f t="shared" si="185"/>
        <v>3</v>
      </c>
      <c r="J1933" s="289">
        <f t="shared" si="186"/>
        <v>0</v>
      </c>
      <c r="K1933" s="284"/>
      <c r="L1933" s="287">
        <f t="shared" si="187"/>
        <v>38169</v>
      </c>
      <c r="M1933" s="288"/>
      <c r="N1933" s="289">
        <f t="shared" si="188"/>
        <v>74</v>
      </c>
      <c r="O1933" s="289">
        <f t="shared" si="189"/>
        <v>128</v>
      </c>
    </row>
    <row r="1934" spans="2:15" s="286" customFormat="1" ht="12.75">
      <c r="B1934" s="287">
        <f t="shared" si="182"/>
        <v>38200</v>
      </c>
      <c r="C1934" s="284"/>
      <c r="D1934" s="291">
        <f t="shared" si="183"/>
        <v>70</v>
      </c>
      <c r="E1934" s="300">
        <f t="shared" si="183"/>
        <v>133.005013</v>
      </c>
      <c r="F1934" s="291"/>
      <c r="G1934" s="287">
        <f t="shared" si="184"/>
        <v>38200</v>
      </c>
      <c r="H1934" s="291"/>
      <c r="I1934" s="291">
        <f t="shared" si="185"/>
        <v>3</v>
      </c>
      <c r="J1934" s="289">
        <f t="shared" si="186"/>
        <v>0</v>
      </c>
      <c r="K1934" s="284"/>
      <c r="L1934" s="287">
        <f t="shared" si="187"/>
        <v>38200</v>
      </c>
      <c r="M1934" s="288"/>
      <c r="N1934" s="289">
        <f t="shared" si="188"/>
        <v>73</v>
      </c>
      <c r="O1934" s="289">
        <f t="shared" si="189"/>
        <v>133.005013</v>
      </c>
    </row>
    <row r="1935" spans="2:15" s="286" customFormat="1" ht="12.75">
      <c r="B1935" s="287">
        <f t="shared" si="182"/>
        <v>38231</v>
      </c>
      <c r="C1935" s="284"/>
      <c r="D1935" s="291">
        <f t="shared" si="183"/>
        <v>69</v>
      </c>
      <c r="E1935" s="300">
        <f t="shared" si="183"/>
        <v>124.344146</v>
      </c>
      <c r="F1935" s="291"/>
      <c r="G1935" s="287">
        <f t="shared" si="184"/>
        <v>38231</v>
      </c>
      <c r="H1935" s="291"/>
      <c r="I1935" s="291">
        <f t="shared" si="185"/>
        <v>25</v>
      </c>
      <c r="J1935" s="289">
        <f t="shared" si="186"/>
        <v>63</v>
      </c>
      <c r="K1935" s="284"/>
      <c r="L1935" s="287">
        <f t="shared" si="187"/>
        <v>38231</v>
      </c>
      <c r="M1935" s="288"/>
      <c r="N1935" s="289">
        <f t="shared" si="188"/>
        <v>94</v>
      </c>
      <c r="O1935" s="289">
        <f t="shared" si="189"/>
        <v>187.344146</v>
      </c>
    </row>
    <row r="1936" spans="2:15" s="286" customFormat="1" ht="12.75">
      <c r="B1936" s="287">
        <f t="shared" si="182"/>
        <v>38261</v>
      </c>
      <c r="C1936" s="284"/>
      <c r="D1936" s="291">
        <f aca="true" t="shared" si="190" ref="D1936:E1955">+D489</f>
        <v>68</v>
      </c>
      <c r="E1936" s="300">
        <f t="shared" si="190"/>
        <v>122.381485</v>
      </c>
      <c r="F1936" s="291"/>
      <c r="G1936" s="287">
        <f t="shared" si="184"/>
        <v>38261</v>
      </c>
      <c r="H1936" s="291"/>
      <c r="I1936" s="291">
        <f t="shared" si="185"/>
        <v>3</v>
      </c>
      <c r="J1936" s="289">
        <f t="shared" si="186"/>
        <v>0.080409</v>
      </c>
      <c r="K1936" s="284"/>
      <c r="L1936" s="287">
        <f t="shared" si="187"/>
        <v>38261</v>
      </c>
      <c r="M1936" s="288"/>
      <c r="N1936" s="289">
        <f t="shared" si="188"/>
        <v>71</v>
      </c>
      <c r="O1936" s="289">
        <f t="shared" si="189"/>
        <v>122.461894</v>
      </c>
    </row>
    <row r="1937" spans="2:15" s="286" customFormat="1" ht="12.75">
      <c r="B1937" s="287">
        <f t="shared" si="182"/>
        <v>38292</v>
      </c>
      <c r="C1937" s="284"/>
      <c r="D1937" s="291">
        <f t="shared" si="190"/>
        <v>67</v>
      </c>
      <c r="E1937" s="300">
        <f t="shared" si="190"/>
        <v>127.851651</v>
      </c>
      <c r="F1937" s="291"/>
      <c r="G1937" s="287">
        <f t="shared" si="184"/>
        <v>38292</v>
      </c>
      <c r="H1937" s="291"/>
      <c r="I1937" s="291">
        <f t="shared" si="185"/>
        <v>3</v>
      </c>
      <c r="J1937" s="289">
        <f t="shared" si="186"/>
        <v>0.080409</v>
      </c>
      <c r="K1937" s="284"/>
      <c r="L1937" s="287">
        <f t="shared" si="187"/>
        <v>38292</v>
      </c>
      <c r="M1937" s="288"/>
      <c r="N1937" s="289">
        <f t="shared" si="188"/>
        <v>70</v>
      </c>
      <c r="O1937" s="289">
        <f t="shared" si="189"/>
        <v>127.93206</v>
      </c>
    </row>
    <row r="1938" spans="2:15" s="286" customFormat="1" ht="12.75">
      <c r="B1938" s="287">
        <f t="shared" si="182"/>
        <v>38322</v>
      </c>
      <c r="C1938" s="284"/>
      <c r="D1938" s="291">
        <f t="shared" si="190"/>
        <v>64</v>
      </c>
      <c r="E1938" s="300">
        <f t="shared" si="190"/>
        <v>131.210469</v>
      </c>
      <c r="F1938" s="291"/>
      <c r="G1938" s="287">
        <f t="shared" si="184"/>
        <v>38322</v>
      </c>
      <c r="H1938" s="291"/>
      <c r="I1938" s="291">
        <f t="shared" si="185"/>
        <v>0</v>
      </c>
      <c r="J1938" s="289">
        <f t="shared" si="186"/>
        <v>0</v>
      </c>
      <c r="K1938" s="284"/>
      <c r="L1938" s="287">
        <f t="shared" si="187"/>
        <v>38322</v>
      </c>
      <c r="M1938" s="288"/>
      <c r="N1938" s="289">
        <f t="shared" si="188"/>
        <v>64</v>
      </c>
      <c r="O1938" s="289">
        <f t="shared" si="189"/>
        <v>131.210469</v>
      </c>
    </row>
    <row r="1939" spans="2:15" s="286" customFormat="1" ht="12.75">
      <c r="B1939" s="287">
        <f t="shared" si="182"/>
        <v>38353</v>
      </c>
      <c r="C1939" s="284"/>
      <c r="D1939" s="291">
        <f t="shared" si="190"/>
        <v>56</v>
      </c>
      <c r="E1939" s="300">
        <f t="shared" si="190"/>
        <v>138.18602</v>
      </c>
      <c r="F1939" s="291"/>
      <c r="G1939" s="287">
        <f t="shared" si="184"/>
        <v>38353</v>
      </c>
      <c r="H1939" s="291"/>
      <c r="I1939" s="291">
        <f t="shared" si="185"/>
        <v>0</v>
      </c>
      <c r="J1939" s="289">
        <f t="shared" si="186"/>
        <v>0</v>
      </c>
      <c r="K1939" s="284"/>
      <c r="L1939" s="287">
        <f t="shared" si="187"/>
        <v>38353</v>
      </c>
      <c r="M1939" s="288"/>
      <c r="N1939" s="289">
        <f t="shared" si="188"/>
        <v>56</v>
      </c>
      <c r="O1939" s="289">
        <f t="shared" si="189"/>
        <v>138.18602</v>
      </c>
    </row>
    <row r="1940" spans="2:15" s="286" customFormat="1" ht="12.75">
      <c r="B1940" s="287">
        <f t="shared" si="182"/>
        <v>38384</v>
      </c>
      <c r="C1940" s="284"/>
      <c r="D1940" s="291">
        <f t="shared" si="190"/>
        <v>56</v>
      </c>
      <c r="E1940" s="300">
        <f t="shared" si="190"/>
        <v>111.693739</v>
      </c>
      <c r="F1940" s="291"/>
      <c r="G1940" s="287">
        <f t="shared" si="184"/>
        <v>38384</v>
      </c>
      <c r="H1940" s="291"/>
      <c r="I1940" s="291">
        <f t="shared" si="185"/>
        <v>0</v>
      </c>
      <c r="J1940" s="289">
        <f t="shared" si="186"/>
        <v>0</v>
      </c>
      <c r="K1940" s="284"/>
      <c r="L1940" s="287">
        <f t="shared" si="187"/>
        <v>38384</v>
      </c>
      <c r="M1940" s="288"/>
      <c r="N1940" s="289">
        <f t="shared" si="188"/>
        <v>56</v>
      </c>
      <c r="O1940" s="289">
        <f t="shared" si="189"/>
        <v>111.693739</v>
      </c>
    </row>
    <row r="1941" spans="2:15" s="286" customFormat="1" ht="12.75">
      <c r="B1941" s="287">
        <f t="shared" si="182"/>
        <v>38412</v>
      </c>
      <c r="C1941" s="284"/>
      <c r="D1941" s="291">
        <f t="shared" si="190"/>
        <v>55</v>
      </c>
      <c r="E1941" s="300">
        <f t="shared" si="190"/>
        <v>113.559553</v>
      </c>
      <c r="F1941" s="291"/>
      <c r="G1941" s="287">
        <f t="shared" si="184"/>
        <v>38412</v>
      </c>
      <c r="H1941" s="291"/>
      <c r="I1941" s="291">
        <f t="shared" si="185"/>
        <v>0</v>
      </c>
      <c r="J1941" s="289">
        <f t="shared" si="186"/>
        <v>0</v>
      </c>
      <c r="K1941" s="284"/>
      <c r="L1941" s="287">
        <f t="shared" si="187"/>
        <v>38412</v>
      </c>
      <c r="M1941" s="288"/>
      <c r="N1941" s="289">
        <f t="shared" si="188"/>
        <v>55</v>
      </c>
      <c r="O1941" s="289">
        <f t="shared" si="189"/>
        <v>113.559553</v>
      </c>
    </row>
    <row r="1942" spans="2:15" s="286" customFormat="1" ht="12.75">
      <c r="B1942" s="287">
        <f t="shared" si="182"/>
        <v>38443</v>
      </c>
      <c r="C1942" s="284"/>
      <c r="D1942" s="291">
        <f t="shared" si="190"/>
        <v>58</v>
      </c>
      <c r="E1942" s="300">
        <f t="shared" si="190"/>
        <v>111.831206</v>
      </c>
      <c r="F1942" s="291"/>
      <c r="G1942" s="287">
        <f t="shared" si="184"/>
        <v>38443</v>
      </c>
      <c r="H1942" s="291"/>
      <c r="I1942" s="291">
        <f t="shared" si="185"/>
        <v>0</v>
      </c>
      <c r="J1942" s="289">
        <f t="shared" si="186"/>
        <v>0</v>
      </c>
      <c r="K1942" s="284"/>
      <c r="L1942" s="287">
        <f t="shared" si="187"/>
        <v>38443</v>
      </c>
      <c r="M1942" s="288"/>
      <c r="N1942" s="289">
        <f t="shared" si="188"/>
        <v>58</v>
      </c>
      <c r="O1942" s="289">
        <f t="shared" si="189"/>
        <v>111.831206</v>
      </c>
    </row>
    <row r="1943" spans="2:15" s="286" customFormat="1" ht="12.75">
      <c r="B1943" s="287">
        <f t="shared" si="182"/>
        <v>38473</v>
      </c>
      <c r="C1943" s="284"/>
      <c r="D1943" s="291">
        <f t="shared" si="190"/>
        <v>57</v>
      </c>
      <c r="E1943" s="300">
        <f t="shared" si="190"/>
        <v>113.371018</v>
      </c>
      <c r="F1943" s="291"/>
      <c r="G1943" s="287">
        <f t="shared" si="184"/>
        <v>38473</v>
      </c>
      <c r="H1943" s="291"/>
      <c r="I1943" s="291">
        <f t="shared" si="185"/>
        <v>0</v>
      </c>
      <c r="J1943" s="289">
        <f t="shared" si="186"/>
        <v>0</v>
      </c>
      <c r="K1943" s="284"/>
      <c r="L1943" s="287">
        <f t="shared" si="187"/>
        <v>38473</v>
      </c>
      <c r="M1943" s="288"/>
      <c r="N1943" s="289">
        <f t="shared" si="188"/>
        <v>57</v>
      </c>
      <c r="O1943" s="289">
        <f t="shared" si="189"/>
        <v>113.371018</v>
      </c>
    </row>
    <row r="1944" spans="2:15" s="286" customFormat="1" ht="12.75">
      <c r="B1944" s="287">
        <f t="shared" si="182"/>
        <v>38504</v>
      </c>
      <c r="C1944" s="284"/>
      <c r="D1944" s="291">
        <f t="shared" si="190"/>
        <v>59</v>
      </c>
      <c r="E1944" s="300">
        <f t="shared" si="190"/>
        <v>114.195588</v>
      </c>
      <c r="F1944" s="291"/>
      <c r="G1944" s="287">
        <f t="shared" si="184"/>
        <v>38504</v>
      </c>
      <c r="H1944" s="291"/>
      <c r="I1944" s="291">
        <f t="shared" si="185"/>
        <v>0</v>
      </c>
      <c r="J1944" s="289">
        <f t="shared" si="186"/>
        <v>0</v>
      </c>
      <c r="K1944" s="284"/>
      <c r="L1944" s="287">
        <f t="shared" si="187"/>
        <v>38504</v>
      </c>
      <c r="M1944" s="288"/>
      <c r="N1944" s="289">
        <f t="shared" si="188"/>
        <v>59</v>
      </c>
      <c r="O1944" s="289">
        <f t="shared" si="189"/>
        <v>114.195588</v>
      </c>
    </row>
    <row r="1945" spans="2:15" s="286" customFormat="1" ht="12.75">
      <c r="B1945" s="287">
        <f t="shared" si="182"/>
        <v>38534</v>
      </c>
      <c r="C1945" s="284"/>
      <c r="D1945" s="291">
        <f t="shared" si="190"/>
        <v>56</v>
      </c>
      <c r="E1945" s="300">
        <f t="shared" si="190"/>
        <v>115.823953</v>
      </c>
      <c r="F1945" s="291"/>
      <c r="G1945" s="287">
        <f t="shared" si="184"/>
        <v>38534</v>
      </c>
      <c r="H1945" s="291"/>
      <c r="I1945" s="291">
        <f t="shared" si="185"/>
        <v>0</v>
      </c>
      <c r="J1945" s="289">
        <f t="shared" si="186"/>
        <v>0</v>
      </c>
      <c r="K1945" s="284"/>
      <c r="L1945" s="287">
        <f t="shared" si="187"/>
        <v>38534</v>
      </c>
      <c r="M1945" s="288"/>
      <c r="N1945" s="289">
        <f t="shared" si="188"/>
        <v>56</v>
      </c>
      <c r="O1945" s="289">
        <f t="shared" si="189"/>
        <v>115.823953</v>
      </c>
    </row>
    <row r="1946" spans="2:15" s="286" customFormat="1" ht="12.75">
      <c r="B1946" s="287">
        <f t="shared" si="182"/>
        <v>38565</v>
      </c>
      <c r="C1946" s="284"/>
      <c r="D1946" s="291">
        <f t="shared" si="190"/>
        <v>53</v>
      </c>
      <c r="E1946" s="300">
        <f t="shared" si="190"/>
        <v>117.580376</v>
      </c>
      <c r="F1946" s="291"/>
      <c r="G1946" s="287">
        <f t="shared" si="184"/>
        <v>38565</v>
      </c>
      <c r="H1946" s="291"/>
      <c r="I1946" s="291">
        <f t="shared" si="185"/>
        <v>0</v>
      </c>
      <c r="J1946" s="289">
        <f t="shared" si="186"/>
        <v>0</v>
      </c>
      <c r="K1946" s="284"/>
      <c r="L1946" s="287">
        <f t="shared" si="187"/>
        <v>38565</v>
      </c>
      <c r="M1946" s="288"/>
      <c r="N1946" s="289">
        <f t="shared" si="188"/>
        <v>53</v>
      </c>
      <c r="O1946" s="289">
        <f t="shared" si="189"/>
        <v>117.580376</v>
      </c>
    </row>
    <row r="1947" spans="2:15" s="286" customFormat="1" ht="12.75">
      <c r="B1947" s="287">
        <f t="shared" si="182"/>
        <v>38596</v>
      </c>
      <c r="C1947" s="284"/>
      <c r="D1947" s="291">
        <f t="shared" si="190"/>
        <v>55</v>
      </c>
      <c r="E1947" s="300">
        <f t="shared" si="190"/>
        <v>119.022173</v>
      </c>
      <c r="F1947" s="291"/>
      <c r="G1947" s="287">
        <f t="shared" si="184"/>
        <v>38596</v>
      </c>
      <c r="H1947" s="291"/>
      <c r="I1947" s="291">
        <f t="shared" si="185"/>
        <v>0</v>
      </c>
      <c r="J1947" s="289">
        <f t="shared" si="186"/>
        <v>0</v>
      </c>
      <c r="K1947" s="284"/>
      <c r="L1947" s="287">
        <f t="shared" si="187"/>
        <v>38596</v>
      </c>
      <c r="M1947" s="288"/>
      <c r="N1947" s="289">
        <f t="shared" si="188"/>
        <v>55</v>
      </c>
      <c r="O1947" s="289">
        <f t="shared" si="189"/>
        <v>119.022173</v>
      </c>
    </row>
    <row r="1948" spans="2:15" s="286" customFormat="1" ht="12.75">
      <c r="B1948" s="287">
        <f t="shared" si="182"/>
        <v>38626</v>
      </c>
      <c r="C1948" s="284"/>
      <c r="D1948" s="291">
        <f t="shared" si="190"/>
        <v>57</v>
      </c>
      <c r="E1948" s="300">
        <f t="shared" si="190"/>
        <v>122.788852</v>
      </c>
      <c r="F1948" s="291"/>
      <c r="G1948" s="287">
        <f t="shared" si="184"/>
        <v>38626</v>
      </c>
      <c r="H1948" s="291"/>
      <c r="I1948" s="291">
        <f t="shared" si="185"/>
        <v>0</v>
      </c>
      <c r="J1948" s="289">
        <f t="shared" si="186"/>
        <v>0</v>
      </c>
      <c r="K1948" s="284"/>
      <c r="L1948" s="287">
        <f t="shared" si="187"/>
        <v>38626</v>
      </c>
      <c r="M1948" s="288"/>
      <c r="N1948" s="289">
        <f t="shared" si="188"/>
        <v>57</v>
      </c>
      <c r="O1948" s="289">
        <f t="shared" si="189"/>
        <v>122.788852</v>
      </c>
    </row>
    <row r="1949" spans="2:15" s="286" customFormat="1" ht="12.75">
      <c r="B1949" s="287">
        <f t="shared" si="182"/>
        <v>38657</v>
      </c>
      <c r="C1949" s="284"/>
      <c r="D1949" s="291">
        <f t="shared" si="190"/>
        <v>58</v>
      </c>
      <c r="E1949" s="300">
        <f t="shared" si="190"/>
        <v>124.994289</v>
      </c>
      <c r="F1949" s="291"/>
      <c r="G1949" s="287">
        <f t="shared" si="184"/>
        <v>38657</v>
      </c>
      <c r="H1949" s="291"/>
      <c r="I1949" s="291">
        <f t="shared" si="185"/>
        <v>0</v>
      </c>
      <c r="J1949" s="289">
        <f t="shared" si="186"/>
        <v>0</v>
      </c>
      <c r="K1949" s="284"/>
      <c r="L1949" s="287">
        <f t="shared" si="187"/>
        <v>38657</v>
      </c>
      <c r="M1949" s="288"/>
      <c r="N1949" s="289">
        <f t="shared" si="188"/>
        <v>58</v>
      </c>
      <c r="O1949" s="289">
        <f t="shared" si="189"/>
        <v>124.994289</v>
      </c>
    </row>
    <row r="1950" spans="2:15" s="286" customFormat="1" ht="12.75">
      <c r="B1950" s="287">
        <f t="shared" si="182"/>
        <v>38687</v>
      </c>
      <c r="C1950" s="284"/>
      <c r="D1950" s="291">
        <f t="shared" si="190"/>
        <v>57</v>
      </c>
      <c r="E1950" s="300">
        <f t="shared" si="190"/>
        <v>131.465328</v>
      </c>
      <c r="F1950" s="291"/>
      <c r="G1950" s="287">
        <f t="shared" si="184"/>
        <v>38687</v>
      </c>
      <c r="H1950" s="291"/>
      <c r="I1950" s="291">
        <f t="shared" si="185"/>
        <v>0</v>
      </c>
      <c r="J1950" s="289">
        <f t="shared" si="186"/>
        <v>0</v>
      </c>
      <c r="K1950" s="284"/>
      <c r="L1950" s="287">
        <f t="shared" si="187"/>
        <v>38687</v>
      </c>
      <c r="M1950" s="288"/>
      <c r="N1950" s="289">
        <f t="shared" si="188"/>
        <v>57</v>
      </c>
      <c r="O1950" s="289">
        <f t="shared" si="189"/>
        <v>131.465328</v>
      </c>
    </row>
    <row r="1951" spans="2:15" s="286" customFormat="1" ht="12.75">
      <c r="B1951" s="287">
        <f t="shared" si="182"/>
        <v>38718</v>
      </c>
      <c r="C1951" s="284"/>
      <c r="D1951" s="291">
        <f t="shared" si="190"/>
        <v>59</v>
      </c>
      <c r="E1951" s="300">
        <f t="shared" si="190"/>
        <v>132.434773</v>
      </c>
      <c r="F1951" s="291"/>
      <c r="G1951" s="287">
        <f t="shared" si="184"/>
        <v>38718</v>
      </c>
      <c r="H1951" s="291"/>
      <c r="I1951" s="291">
        <f t="shared" si="185"/>
        <v>0</v>
      </c>
      <c r="J1951" s="289">
        <f t="shared" si="186"/>
        <v>0</v>
      </c>
      <c r="K1951" s="284"/>
      <c r="L1951" s="287">
        <f t="shared" si="187"/>
        <v>38718</v>
      </c>
      <c r="M1951" s="288"/>
      <c r="N1951" s="289">
        <f t="shared" si="188"/>
        <v>59</v>
      </c>
      <c r="O1951" s="289">
        <f t="shared" si="189"/>
        <v>132.434773</v>
      </c>
    </row>
    <row r="1952" spans="2:15" s="286" customFormat="1" ht="12.75">
      <c r="B1952" s="287">
        <f t="shared" si="182"/>
        <v>38749</v>
      </c>
      <c r="C1952" s="284"/>
      <c r="D1952" s="291">
        <f t="shared" si="190"/>
        <v>57</v>
      </c>
      <c r="E1952" s="300">
        <f t="shared" si="190"/>
        <v>99.390952</v>
      </c>
      <c r="F1952" s="291"/>
      <c r="G1952" s="287">
        <f t="shared" si="184"/>
        <v>38749</v>
      </c>
      <c r="H1952" s="291"/>
      <c r="I1952" s="291">
        <f t="shared" si="185"/>
        <v>0</v>
      </c>
      <c r="J1952" s="289">
        <f t="shared" si="186"/>
        <v>0</v>
      </c>
      <c r="K1952" s="284"/>
      <c r="L1952" s="287">
        <f t="shared" si="187"/>
        <v>38749</v>
      </c>
      <c r="M1952" s="288"/>
      <c r="N1952" s="289">
        <f t="shared" si="188"/>
        <v>57</v>
      </c>
      <c r="O1952" s="289">
        <f t="shared" si="189"/>
        <v>99.390952</v>
      </c>
    </row>
    <row r="1953" spans="2:15" s="286" customFormat="1" ht="12.75">
      <c r="B1953" s="287">
        <f t="shared" si="182"/>
        <v>38777</v>
      </c>
      <c r="C1953" s="284"/>
      <c r="D1953" s="291">
        <f t="shared" si="190"/>
        <v>56</v>
      </c>
      <c r="E1953" s="300">
        <f t="shared" si="190"/>
        <v>100.598006</v>
      </c>
      <c r="F1953" s="291"/>
      <c r="G1953" s="287">
        <f t="shared" si="184"/>
        <v>38777</v>
      </c>
      <c r="H1953" s="291"/>
      <c r="I1953" s="291">
        <f t="shared" si="185"/>
        <v>0</v>
      </c>
      <c r="J1953" s="289">
        <f t="shared" si="186"/>
        <v>0</v>
      </c>
      <c r="K1953" s="284"/>
      <c r="L1953" s="287">
        <f t="shared" si="187"/>
        <v>38777</v>
      </c>
      <c r="M1953" s="288"/>
      <c r="N1953" s="289">
        <f t="shared" si="188"/>
        <v>56</v>
      </c>
      <c r="O1953" s="289">
        <f t="shared" si="189"/>
        <v>100.598006</v>
      </c>
    </row>
    <row r="1954" spans="2:15" s="286" customFormat="1" ht="12.75">
      <c r="B1954" s="287">
        <f t="shared" si="182"/>
        <v>38808</v>
      </c>
      <c r="C1954" s="284"/>
      <c r="D1954" s="291">
        <f t="shared" si="190"/>
        <v>56</v>
      </c>
      <c r="E1954" s="300">
        <f t="shared" si="190"/>
        <v>90.572647</v>
      </c>
      <c r="F1954" s="291"/>
      <c r="G1954" s="287">
        <f t="shared" si="184"/>
        <v>38808</v>
      </c>
      <c r="H1954" s="291"/>
      <c r="I1954" s="291">
        <f t="shared" si="185"/>
        <v>0</v>
      </c>
      <c r="J1954" s="289">
        <f t="shared" si="186"/>
        <v>0</v>
      </c>
      <c r="K1954" s="284"/>
      <c r="L1954" s="287">
        <f t="shared" si="187"/>
        <v>38808</v>
      </c>
      <c r="M1954" s="288"/>
      <c r="N1954" s="289">
        <f t="shared" si="188"/>
        <v>56</v>
      </c>
      <c r="O1954" s="289">
        <f t="shared" si="189"/>
        <v>90.572647</v>
      </c>
    </row>
    <row r="1955" spans="2:15" s="286" customFormat="1" ht="12.75">
      <c r="B1955" s="287">
        <f t="shared" si="182"/>
        <v>38838</v>
      </c>
      <c r="C1955" s="284"/>
      <c r="D1955" s="291">
        <f t="shared" si="190"/>
        <v>56</v>
      </c>
      <c r="E1955" s="300">
        <f t="shared" si="190"/>
        <v>91.587768</v>
      </c>
      <c r="F1955" s="291"/>
      <c r="G1955" s="287">
        <f t="shared" si="184"/>
        <v>38838</v>
      </c>
      <c r="H1955" s="291"/>
      <c r="I1955" s="291">
        <f t="shared" si="185"/>
        <v>0</v>
      </c>
      <c r="J1955" s="289">
        <f t="shared" si="186"/>
        <v>0</v>
      </c>
      <c r="K1955" s="284"/>
      <c r="L1955" s="287">
        <f t="shared" si="187"/>
        <v>38838</v>
      </c>
      <c r="M1955" s="288"/>
      <c r="N1955" s="289">
        <f t="shared" si="188"/>
        <v>56</v>
      </c>
      <c r="O1955" s="289">
        <f t="shared" si="189"/>
        <v>91.587768</v>
      </c>
    </row>
    <row r="1956" spans="2:15" s="286" customFormat="1" ht="12.75">
      <c r="B1956" s="287">
        <f t="shared" si="182"/>
        <v>38869</v>
      </c>
      <c r="C1956" s="284"/>
      <c r="D1956" s="291">
        <f aca="true" t="shared" si="191" ref="D1956:E1975">+D509</f>
        <v>56</v>
      </c>
      <c r="E1956" s="300">
        <f t="shared" si="191"/>
        <v>93.344584</v>
      </c>
      <c r="F1956" s="291"/>
      <c r="G1956" s="287">
        <f t="shared" si="184"/>
        <v>38869</v>
      </c>
      <c r="H1956" s="291"/>
      <c r="I1956" s="291">
        <f t="shared" si="185"/>
        <v>0</v>
      </c>
      <c r="J1956" s="289">
        <f t="shared" si="186"/>
        <v>0</v>
      </c>
      <c r="K1956" s="284"/>
      <c r="L1956" s="287">
        <f t="shared" si="187"/>
        <v>38869</v>
      </c>
      <c r="M1956" s="288"/>
      <c r="N1956" s="289">
        <f t="shared" si="188"/>
        <v>56</v>
      </c>
      <c r="O1956" s="289">
        <f t="shared" si="189"/>
        <v>93.344584</v>
      </c>
    </row>
    <row r="1957" spans="2:15" s="286" customFormat="1" ht="12.75">
      <c r="B1957" s="287">
        <f t="shared" si="182"/>
        <v>38899</v>
      </c>
      <c r="C1957" s="284"/>
      <c r="D1957" s="291">
        <f t="shared" si="191"/>
        <v>56</v>
      </c>
      <c r="E1957" s="300">
        <f t="shared" si="191"/>
        <v>94.502689</v>
      </c>
      <c r="F1957" s="291"/>
      <c r="G1957" s="287">
        <f t="shared" si="184"/>
        <v>38899</v>
      </c>
      <c r="H1957" s="291"/>
      <c r="I1957" s="291">
        <f t="shared" si="185"/>
        <v>0</v>
      </c>
      <c r="J1957" s="289">
        <f t="shared" si="186"/>
        <v>0</v>
      </c>
      <c r="K1957" s="284"/>
      <c r="L1957" s="287">
        <f t="shared" si="187"/>
        <v>38899</v>
      </c>
      <c r="M1957" s="288"/>
      <c r="N1957" s="289">
        <f t="shared" si="188"/>
        <v>56</v>
      </c>
      <c r="O1957" s="289">
        <f t="shared" si="189"/>
        <v>94.502689</v>
      </c>
    </row>
    <row r="1958" spans="2:15" s="286" customFormat="1" ht="12.75">
      <c r="B1958" s="287">
        <f t="shared" si="182"/>
        <v>38930</v>
      </c>
      <c r="C1958" s="284"/>
      <c r="D1958" s="291">
        <f t="shared" si="191"/>
        <v>54</v>
      </c>
      <c r="E1958" s="300">
        <f t="shared" si="191"/>
        <v>96.595241</v>
      </c>
      <c r="F1958" s="291"/>
      <c r="G1958" s="287">
        <f t="shared" si="184"/>
        <v>38930</v>
      </c>
      <c r="H1958" s="291"/>
      <c r="I1958" s="291">
        <f t="shared" si="185"/>
        <v>0</v>
      </c>
      <c r="J1958" s="289">
        <f t="shared" si="186"/>
        <v>0</v>
      </c>
      <c r="K1958" s="284"/>
      <c r="L1958" s="287">
        <f t="shared" si="187"/>
        <v>38930</v>
      </c>
      <c r="M1958" s="288"/>
      <c r="N1958" s="289">
        <f t="shared" si="188"/>
        <v>54</v>
      </c>
      <c r="O1958" s="289">
        <f t="shared" si="189"/>
        <v>96.595241</v>
      </c>
    </row>
    <row r="1959" spans="2:15" s="286" customFormat="1" ht="12.75">
      <c r="B1959" s="287">
        <f t="shared" si="182"/>
        <v>38961</v>
      </c>
      <c r="C1959" s="284"/>
      <c r="D1959" s="291">
        <f t="shared" si="191"/>
        <v>53</v>
      </c>
      <c r="E1959" s="300">
        <f t="shared" si="191"/>
        <v>97.189682</v>
      </c>
      <c r="F1959" s="291"/>
      <c r="G1959" s="287">
        <f t="shared" si="184"/>
        <v>38961</v>
      </c>
      <c r="H1959" s="291"/>
      <c r="I1959" s="291">
        <f t="shared" si="185"/>
        <v>0</v>
      </c>
      <c r="J1959" s="289">
        <f t="shared" si="186"/>
        <v>0</v>
      </c>
      <c r="K1959" s="284"/>
      <c r="L1959" s="287">
        <f t="shared" si="187"/>
        <v>38961</v>
      </c>
      <c r="M1959" s="288"/>
      <c r="N1959" s="289">
        <f t="shared" si="188"/>
        <v>53</v>
      </c>
      <c r="O1959" s="289">
        <f t="shared" si="189"/>
        <v>97.189682</v>
      </c>
    </row>
    <row r="1960" spans="2:15" s="286" customFormat="1" ht="12.75">
      <c r="B1960" s="287">
        <f t="shared" si="182"/>
        <v>38991</v>
      </c>
      <c r="C1960" s="284"/>
      <c r="D1960" s="291">
        <f t="shared" si="191"/>
        <v>53</v>
      </c>
      <c r="E1960" s="300">
        <f t="shared" si="191"/>
        <v>99.438076</v>
      </c>
      <c r="F1960" s="291"/>
      <c r="G1960" s="287">
        <f t="shared" si="184"/>
        <v>38991</v>
      </c>
      <c r="H1960" s="291"/>
      <c r="I1960" s="291">
        <f t="shared" si="185"/>
        <v>0</v>
      </c>
      <c r="J1960" s="289">
        <f t="shared" si="186"/>
        <v>0</v>
      </c>
      <c r="K1960" s="284"/>
      <c r="L1960" s="287">
        <f t="shared" si="187"/>
        <v>38991</v>
      </c>
      <c r="M1960" s="288"/>
      <c r="N1960" s="289">
        <f t="shared" si="188"/>
        <v>53</v>
      </c>
      <c r="O1960" s="289">
        <f t="shared" si="189"/>
        <v>99.438076</v>
      </c>
    </row>
    <row r="1961" spans="2:15" s="286" customFormat="1" ht="12.75">
      <c r="B1961" s="287">
        <f t="shared" si="182"/>
        <v>39022</v>
      </c>
      <c r="C1961" s="284"/>
      <c r="D1961" s="291">
        <f t="shared" si="191"/>
        <v>52</v>
      </c>
      <c r="E1961" s="300">
        <f t="shared" si="191"/>
        <v>99.414623</v>
      </c>
      <c r="F1961" s="291"/>
      <c r="G1961" s="287">
        <f t="shared" si="184"/>
        <v>39022</v>
      </c>
      <c r="H1961" s="291"/>
      <c r="I1961" s="291">
        <f t="shared" si="185"/>
        <v>0</v>
      </c>
      <c r="J1961" s="289">
        <f t="shared" si="186"/>
        <v>0</v>
      </c>
      <c r="K1961" s="284"/>
      <c r="L1961" s="287">
        <f t="shared" si="187"/>
        <v>39022</v>
      </c>
      <c r="M1961" s="288"/>
      <c r="N1961" s="289">
        <f t="shared" si="188"/>
        <v>52</v>
      </c>
      <c r="O1961" s="289">
        <f t="shared" si="189"/>
        <v>99.414623</v>
      </c>
    </row>
    <row r="1962" spans="2:15" s="286" customFormat="1" ht="12.75">
      <c r="B1962" s="287">
        <f t="shared" si="182"/>
        <v>39052</v>
      </c>
      <c r="C1962" s="284"/>
      <c r="D1962" s="291">
        <f t="shared" si="191"/>
        <v>52</v>
      </c>
      <c r="E1962" s="300">
        <f t="shared" si="191"/>
        <v>100.613824</v>
      </c>
      <c r="F1962" s="291"/>
      <c r="G1962" s="287">
        <f t="shared" si="184"/>
        <v>39052</v>
      </c>
      <c r="H1962" s="291"/>
      <c r="I1962" s="291">
        <f t="shared" si="185"/>
        <v>0</v>
      </c>
      <c r="J1962" s="289">
        <f t="shared" si="186"/>
        <v>0</v>
      </c>
      <c r="K1962" s="284"/>
      <c r="L1962" s="287">
        <f t="shared" si="187"/>
        <v>39052</v>
      </c>
      <c r="M1962" s="288"/>
      <c r="N1962" s="289">
        <f t="shared" si="188"/>
        <v>52</v>
      </c>
      <c r="O1962" s="289">
        <f t="shared" si="189"/>
        <v>100.613824</v>
      </c>
    </row>
    <row r="1963" spans="2:15" s="286" customFormat="1" ht="12.75">
      <c r="B1963" s="287">
        <f t="shared" si="182"/>
        <v>39083</v>
      </c>
      <c r="C1963" s="284"/>
      <c r="D1963" s="291">
        <f t="shared" si="191"/>
        <v>51</v>
      </c>
      <c r="E1963" s="300">
        <f t="shared" si="191"/>
        <v>101.883832</v>
      </c>
      <c r="F1963" s="291"/>
      <c r="G1963" s="287">
        <f t="shared" si="184"/>
        <v>39083</v>
      </c>
      <c r="H1963" s="291"/>
      <c r="I1963" s="291">
        <f t="shared" si="185"/>
        <v>0</v>
      </c>
      <c r="J1963" s="289">
        <f t="shared" si="186"/>
        <v>0</v>
      </c>
      <c r="K1963" s="284"/>
      <c r="L1963" s="287">
        <f t="shared" si="187"/>
        <v>39083</v>
      </c>
      <c r="M1963" s="288"/>
      <c r="N1963" s="289">
        <f t="shared" si="188"/>
        <v>51</v>
      </c>
      <c r="O1963" s="289">
        <f t="shared" si="189"/>
        <v>101.883832</v>
      </c>
    </row>
    <row r="1964" spans="2:15" s="286" customFormat="1" ht="12.75">
      <c r="B1964" s="287">
        <f t="shared" si="182"/>
        <v>39114</v>
      </c>
      <c r="C1964" s="284"/>
      <c r="D1964" s="291">
        <f t="shared" si="191"/>
        <v>51</v>
      </c>
      <c r="E1964" s="300">
        <f t="shared" si="191"/>
        <v>99.801825</v>
      </c>
      <c r="F1964" s="291"/>
      <c r="G1964" s="287">
        <f t="shared" si="184"/>
        <v>39114</v>
      </c>
      <c r="H1964" s="291"/>
      <c r="I1964" s="291">
        <f t="shared" si="185"/>
        <v>0</v>
      </c>
      <c r="J1964" s="289">
        <f t="shared" si="186"/>
        <v>0</v>
      </c>
      <c r="K1964" s="284"/>
      <c r="L1964" s="287">
        <f t="shared" si="187"/>
        <v>39114</v>
      </c>
      <c r="M1964" s="288"/>
      <c r="N1964" s="289">
        <f t="shared" si="188"/>
        <v>51</v>
      </c>
      <c r="O1964" s="289">
        <f t="shared" si="189"/>
        <v>99.801825</v>
      </c>
    </row>
    <row r="1965" spans="2:15" s="286" customFormat="1" ht="12.75">
      <c r="B1965" s="287">
        <f t="shared" si="182"/>
        <v>39142</v>
      </c>
      <c r="C1965" s="284"/>
      <c r="D1965" s="291">
        <f t="shared" si="191"/>
        <v>51</v>
      </c>
      <c r="E1965" s="300">
        <f t="shared" si="191"/>
        <v>100.022558</v>
      </c>
      <c r="F1965" s="291"/>
      <c r="G1965" s="287">
        <f t="shared" si="184"/>
        <v>39142</v>
      </c>
      <c r="H1965" s="291"/>
      <c r="I1965" s="291">
        <f t="shared" si="185"/>
        <v>0</v>
      </c>
      <c r="J1965" s="289">
        <f t="shared" si="186"/>
        <v>0</v>
      </c>
      <c r="K1965" s="284"/>
      <c r="L1965" s="287">
        <f t="shared" si="187"/>
        <v>39142</v>
      </c>
      <c r="M1965" s="288"/>
      <c r="N1965" s="289">
        <f t="shared" si="188"/>
        <v>51</v>
      </c>
      <c r="O1965" s="289">
        <f t="shared" si="189"/>
        <v>100.022558</v>
      </c>
    </row>
    <row r="1966" spans="2:15" s="286" customFormat="1" ht="12.75">
      <c r="B1966" s="287">
        <f t="shared" si="182"/>
        <v>39173</v>
      </c>
      <c r="C1966" s="284"/>
      <c r="D1966" s="291">
        <f t="shared" si="191"/>
        <v>51</v>
      </c>
      <c r="E1966" s="300">
        <f t="shared" si="191"/>
        <v>101.822806</v>
      </c>
      <c r="F1966" s="291"/>
      <c r="G1966" s="287">
        <f t="shared" si="184"/>
        <v>39173</v>
      </c>
      <c r="H1966" s="291"/>
      <c r="I1966" s="291">
        <f t="shared" si="185"/>
        <v>0</v>
      </c>
      <c r="J1966" s="289">
        <f t="shared" si="186"/>
        <v>0</v>
      </c>
      <c r="K1966" s="284"/>
      <c r="L1966" s="287">
        <f t="shared" si="187"/>
        <v>39173</v>
      </c>
      <c r="M1966" s="288"/>
      <c r="N1966" s="289">
        <f t="shared" si="188"/>
        <v>51</v>
      </c>
      <c r="O1966" s="289">
        <f t="shared" si="189"/>
        <v>101.822806</v>
      </c>
    </row>
    <row r="1967" spans="2:15" s="286" customFormat="1" ht="12.75">
      <c r="B1967" s="287">
        <f t="shared" si="182"/>
        <v>39203</v>
      </c>
      <c r="C1967" s="284"/>
      <c r="D1967" s="291">
        <f t="shared" si="191"/>
        <v>51</v>
      </c>
      <c r="E1967" s="300">
        <f t="shared" si="191"/>
        <v>102.564144</v>
      </c>
      <c r="F1967" s="291"/>
      <c r="G1967" s="287">
        <f t="shared" si="184"/>
        <v>39203</v>
      </c>
      <c r="H1967" s="291"/>
      <c r="I1967" s="291">
        <f t="shared" si="185"/>
        <v>0</v>
      </c>
      <c r="J1967" s="289">
        <f t="shared" si="186"/>
        <v>0</v>
      </c>
      <c r="K1967" s="284"/>
      <c r="L1967" s="287">
        <f t="shared" si="187"/>
        <v>39203</v>
      </c>
      <c r="M1967" s="288"/>
      <c r="N1967" s="289">
        <f t="shared" si="188"/>
        <v>51</v>
      </c>
      <c r="O1967" s="289">
        <f t="shared" si="189"/>
        <v>102.564144</v>
      </c>
    </row>
    <row r="1968" spans="2:15" s="286" customFormat="1" ht="12.75">
      <c r="B1968" s="287">
        <f t="shared" si="182"/>
        <v>39234</v>
      </c>
      <c r="C1968" s="284"/>
      <c r="D1968" s="291">
        <f t="shared" si="191"/>
        <v>51</v>
      </c>
      <c r="E1968" s="300">
        <f t="shared" si="191"/>
        <v>106.190677</v>
      </c>
      <c r="F1968" s="291"/>
      <c r="G1968" s="287">
        <f t="shared" si="184"/>
        <v>39234</v>
      </c>
      <c r="H1968" s="291"/>
      <c r="I1968" s="291">
        <f t="shared" si="185"/>
        <v>0</v>
      </c>
      <c r="J1968" s="289">
        <f t="shared" si="186"/>
        <v>0</v>
      </c>
      <c r="K1968" s="284"/>
      <c r="L1968" s="287">
        <f t="shared" si="187"/>
        <v>39234</v>
      </c>
      <c r="M1968" s="288"/>
      <c r="N1968" s="289">
        <f t="shared" si="188"/>
        <v>51</v>
      </c>
      <c r="O1968" s="289">
        <f t="shared" si="189"/>
        <v>106.190677</v>
      </c>
    </row>
    <row r="1969" spans="2:15" s="286" customFormat="1" ht="12.75">
      <c r="B1969" s="287">
        <f t="shared" si="182"/>
        <v>39264</v>
      </c>
      <c r="C1969" s="284"/>
      <c r="D1969" s="291">
        <f t="shared" si="191"/>
        <v>51</v>
      </c>
      <c r="E1969" s="300">
        <f t="shared" si="191"/>
        <v>108.176081</v>
      </c>
      <c r="F1969" s="291"/>
      <c r="G1969" s="287">
        <f t="shared" si="184"/>
        <v>39264</v>
      </c>
      <c r="H1969" s="291"/>
      <c r="I1969" s="291">
        <f t="shared" si="185"/>
        <v>0</v>
      </c>
      <c r="J1969" s="289">
        <f t="shared" si="186"/>
        <v>0</v>
      </c>
      <c r="K1969" s="284"/>
      <c r="L1969" s="287">
        <f t="shared" si="187"/>
        <v>39264</v>
      </c>
      <c r="M1969" s="288"/>
      <c r="N1969" s="289">
        <f t="shared" si="188"/>
        <v>51</v>
      </c>
      <c r="O1969" s="289">
        <f t="shared" si="189"/>
        <v>108.176081</v>
      </c>
    </row>
    <row r="1970" spans="2:15" s="286" customFormat="1" ht="12.75">
      <c r="B1970" s="287">
        <f t="shared" si="182"/>
        <v>39295</v>
      </c>
      <c r="C1970" s="284"/>
      <c r="D1970" s="291">
        <f t="shared" si="191"/>
        <v>51</v>
      </c>
      <c r="E1970" s="300">
        <f t="shared" si="191"/>
        <v>92.528059</v>
      </c>
      <c r="F1970" s="291"/>
      <c r="G1970" s="287">
        <f t="shared" si="184"/>
        <v>39295</v>
      </c>
      <c r="H1970" s="291"/>
      <c r="I1970" s="291">
        <f t="shared" si="185"/>
        <v>0</v>
      </c>
      <c r="J1970" s="289">
        <f t="shared" si="186"/>
        <v>0</v>
      </c>
      <c r="K1970" s="284"/>
      <c r="L1970" s="287">
        <f t="shared" si="187"/>
        <v>39295</v>
      </c>
      <c r="M1970" s="288"/>
      <c r="N1970" s="289">
        <f t="shared" si="188"/>
        <v>51</v>
      </c>
      <c r="O1970" s="289">
        <f t="shared" si="189"/>
        <v>92.528059</v>
      </c>
    </row>
    <row r="1971" spans="2:15" s="286" customFormat="1" ht="12.75">
      <c r="B1971" s="287">
        <f t="shared" si="182"/>
        <v>39326</v>
      </c>
      <c r="C1971" s="284"/>
      <c r="D1971" s="291">
        <f t="shared" si="191"/>
        <v>51</v>
      </c>
      <c r="E1971" s="300">
        <f t="shared" si="191"/>
        <v>93.077312</v>
      </c>
      <c r="F1971" s="291"/>
      <c r="G1971" s="287">
        <f t="shared" si="184"/>
        <v>39326</v>
      </c>
      <c r="H1971" s="291"/>
      <c r="I1971" s="291">
        <f t="shared" si="185"/>
        <v>0</v>
      </c>
      <c r="J1971" s="289">
        <f t="shared" si="186"/>
        <v>0</v>
      </c>
      <c r="K1971" s="284"/>
      <c r="L1971" s="287">
        <f t="shared" si="187"/>
        <v>39326</v>
      </c>
      <c r="M1971" s="288"/>
      <c r="N1971" s="289">
        <f t="shared" si="188"/>
        <v>51</v>
      </c>
      <c r="O1971" s="289">
        <f t="shared" si="189"/>
        <v>93.077312</v>
      </c>
    </row>
    <row r="1972" spans="2:15" s="286" customFormat="1" ht="12.75">
      <c r="B1972" s="287">
        <f t="shared" si="182"/>
        <v>39356</v>
      </c>
      <c r="C1972" s="284"/>
      <c r="D1972" s="291">
        <f t="shared" si="191"/>
        <v>51</v>
      </c>
      <c r="E1972" s="300">
        <f t="shared" si="191"/>
        <v>95.09806</v>
      </c>
      <c r="F1972" s="291"/>
      <c r="G1972" s="287">
        <f t="shared" si="184"/>
        <v>39356</v>
      </c>
      <c r="H1972" s="291"/>
      <c r="I1972" s="291">
        <f t="shared" si="185"/>
        <v>0</v>
      </c>
      <c r="J1972" s="289">
        <f t="shared" si="186"/>
        <v>0</v>
      </c>
      <c r="K1972" s="284"/>
      <c r="L1972" s="287">
        <f t="shared" si="187"/>
        <v>39356</v>
      </c>
      <c r="M1972" s="288"/>
      <c r="N1972" s="289">
        <f t="shared" si="188"/>
        <v>51</v>
      </c>
      <c r="O1972" s="289">
        <f t="shared" si="189"/>
        <v>95.09806</v>
      </c>
    </row>
    <row r="1973" spans="2:15" s="286" customFormat="1" ht="12.75">
      <c r="B1973" s="287">
        <f t="shared" si="182"/>
        <v>39387</v>
      </c>
      <c r="C1973" s="284"/>
      <c r="D1973" s="291">
        <f t="shared" si="191"/>
        <v>51</v>
      </c>
      <c r="E1973" s="300">
        <f t="shared" si="191"/>
        <v>95.182041</v>
      </c>
      <c r="F1973" s="291"/>
      <c r="G1973" s="287">
        <f t="shared" si="184"/>
        <v>39387</v>
      </c>
      <c r="H1973" s="291"/>
      <c r="I1973" s="291">
        <f t="shared" si="185"/>
        <v>0</v>
      </c>
      <c r="J1973" s="289">
        <f t="shared" si="186"/>
        <v>0</v>
      </c>
      <c r="K1973" s="284"/>
      <c r="L1973" s="287">
        <f t="shared" si="187"/>
        <v>39387</v>
      </c>
      <c r="M1973" s="288"/>
      <c r="N1973" s="289">
        <f t="shared" si="188"/>
        <v>51</v>
      </c>
      <c r="O1973" s="289">
        <f t="shared" si="189"/>
        <v>95.182041</v>
      </c>
    </row>
    <row r="1974" spans="2:15" s="286" customFormat="1" ht="12.75">
      <c r="B1974" s="287">
        <f t="shared" si="182"/>
        <v>39417</v>
      </c>
      <c r="C1974" s="284"/>
      <c r="D1974" s="291">
        <f t="shared" si="191"/>
        <v>51</v>
      </c>
      <c r="E1974" s="300">
        <f t="shared" si="191"/>
        <v>94.163247</v>
      </c>
      <c r="F1974" s="291"/>
      <c r="G1974" s="287">
        <f t="shared" si="184"/>
        <v>39417</v>
      </c>
      <c r="H1974" s="291"/>
      <c r="I1974" s="291">
        <f t="shared" si="185"/>
        <v>0</v>
      </c>
      <c r="J1974" s="289">
        <f t="shared" si="186"/>
        <v>0</v>
      </c>
      <c r="K1974" s="284"/>
      <c r="L1974" s="287">
        <f t="shared" si="187"/>
        <v>39417</v>
      </c>
      <c r="M1974" s="288"/>
      <c r="N1974" s="289">
        <f t="shared" si="188"/>
        <v>51</v>
      </c>
      <c r="O1974" s="289">
        <f t="shared" si="189"/>
        <v>94.163247</v>
      </c>
    </row>
    <row r="1975" spans="2:15" s="286" customFormat="1" ht="12.75">
      <c r="B1975" s="287">
        <f t="shared" si="182"/>
        <v>39448</v>
      </c>
      <c r="C1975" s="284"/>
      <c r="D1975" s="291">
        <f t="shared" si="191"/>
        <v>51</v>
      </c>
      <c r="E1975" s="300">
        <f t="shared" si="191"/>
        <v>94.355743</v>
      </c>
      <c r="F1975" s="291"/>
      <c r="G1975" s="287">
        <f t="shared" si="184"/>
        <v>39448</v>
      </c>
      <c r="H1975" s="291"/>
      <c r="I1975" s="291">
        <f t="shared" si="185"/>
        <v>0</v>
      </c>
      <c r="J1975" s="289">
        <f t="shared" si="186"/>
        <v>0</v>
      </c>
      <c r="K1975" s="284"/>
      <c r="L1975" s="287">
        <f t="shared" si="187"/>
        <v>39448</v>
      </c>
      <c r="M1975" s="288"/>
      <c r="N1975" s="289">
        <f t="shared" si="188"/>
        <v>51</v>
      </c>
      <c r="O1975" s="289">
        <f t="shared" si="189"/>
        <v>94.355743</v>
      </c>
    </row>
    <row r="1976" spans="2:15" s="286" customFormat="1" ht="12.75">
      <c r="B1976" s="287">
        <f t="shared" si="182"/>
        <v>39479</v>
      </c>
      <c r="C1976" s="284"/>
      <c r="D1976" s="291">
        <f aca="true" t="shared" si="192" ref="D1976:E1995">+D529</f>
        <v>50</v>
      </c>
      <c r="E1976" s="300">
        <f t="shared" si="192"/>
        <v>93.693955</v>
      </c>
      <c r="F1976" s="291"/>
      <c r="G1976" s="287">
        <f t="shared" si="184"/>
        <v>39479</v>
      </c>
      <c r="H1976" s="291"/>
      <c r="I1976" s="291">
        <f t="shared" si="185"/>
        <v>0</v>
      </c>
      <c r="J1976" s="289">
        <f t="shared" si="186"/>
        <v>0</v>
      </c>
      <c r="K1976" s="284"/>
      <c r="L1976" s="287">
        <f t="shared" si="187"/>
        <v>39479</v>
      </c>
      <c r="M1976" s="288"/>
      <c r="N1976" s="289">
        <f t="shared" si="188"/>
        <v>50</v>
      </c>
      <c r="O1976" s="289">
        <f t="shared" si="189"/>
        <v>93.693955</v>
      </c>
    </row>
    <row r="1977" spans="2:15" s="286" customFormat="1" ht="12.75">
      <c r="B1977" s="287">
        <f t="shared" si="182"/>
        <v>39508</v>
      </c>
      <c r="C1977" s="284"/>
      <c r="D1977" s="291">
        <f t="shared" si="192"/>
        <v>50</v>
      </c>
      <c r="E1977" s="300">
        <f t="shared" si="192"/>
        <v>94.868934</v>
      </c>
      <c r="F1977" s="291"/>
      <c r="G1977" s="287">
        <f t="shared" si="184"/>
        <v>39508</v>
      </c>
      <c r="H1977" s="291"/>
      <c r="I1977" s="291">
        <f t="shared" si="185"/>
        <v>0</v>
      </c>
      <c r="J1977" s="289">
        <f t="shared" si="186"/>
        <v>0</v>
      </c>
      <c r="K1977" s="284"/>
      <c r="L1977" s="287">
        <f t="shared" si="187"/>
        <v>39508</v>
      </c>
      <c r="M1977" s="288"/>
      <c r="N1977" s="289">
        <f t="shared" si="188"/>
        <v>50</v>
      </c>
      <c r="O1977" s="289">
        <f t="shared" si="189"/>
        <v>94.868934</v>
      </c>
    </row>
    <row r="1978" spans="2:15" s="286" customFormat="1" ht="12.75">
      <c r="B1978" s="287">
        <f t="shared" si="182"/>
        <v>39539</v>
      </c>
      <c r="C1978" s="284"/>
      <c r="D1978" s="291">
        <f t="shared" si="192"/>
        <v>50</v>
      </c>
      <c r="E1978" s="300">
        <f t="shared" si="192"/>
        <v>102.90872</v>
      </c>
      <c r="F1978" s="291"/>
      <c r="G1978" s="287">
        <f t="shared" si="184"/>
        <v>39539</v>
      </c>
      <c r="H1978" s="291"/>
      <c r="I1978" s="291">
        <f t="shared" si="185"/>
        <v>0</v>
      </c>
      <c r="J1978" s="289">
        <f t="shared" si="186"/>
        <v>0</v>
      </c>
      <c r="K1978" s="284"/>
      <c r="L1978" s="287">
        <f t="shared" si="187"/>
        <v>39539</v>
      </c>
      <c r="M1978" s="288"/>
      <c r="N1978" s="289">
        <f t="shared" si="188"/>
        <v>50</v>
      </c>
      <c r="O1978" s="289">
        <f t="shared" si="189"/>
        <v>102.90872</v>
      </c>
    </row>
    <row r="1979" spans="2:15" s="286" customFormat="1" ht="12.75">
      <c r="B1979" s="287">
        <f t="shared" si="182"/>
        <v>39569</v>
      </c>
      <c r="C1979" s="284"/>
      <c r="D1979" s="291">
        <f t="shared" si="192"/>
        <v>50</v>
      </c>
      <c r="E1979" s="300">
        <f t="shared" si="192"/>
        <v>103.20787</v>
      </c>
      <c r="F1979" s="291"/>
      <c r="G1979" s="287">
        <f t="shared" si="184"/>
        <v>39569</v>
      </c>
      <c r="H1979" s="291"/>
      <c r="I1979" s="291">
        <f t="shared" si="185"/>
        <v>0</v>
      </c>
      <c r="J1979" s="289">
        <f t="shared" si="186"/>
        <v>0</v>
      </c>
      <c r="K1979" s="284"/>
      <c r="L1979" s="287">
        <f t="shared" si="187"/>
        <v>39569</v>
      </c>
      <c r="M1979" s="288"/>
      <c r="N1979" s="289">
        <f t="shared" si="188"/>
        <v>50</v>
      </c>
      <c r="O1979" s="289">
        <f t="shared" si="189"/>
        <v>103.20787</v>
      </c>
    </row>
    <row r="1980" spans="2:15" s="286" customFormat="1" ht="12.75">
      <c r="B1980" s="287">
        <f aca="true" t="shared" si="193" ref="B1980:B2043">+B1761</f>
        <v>39600</v>
      </c>
      <c r="C1980" s="284"/>
      <c r="D1980" s="291">
        <f t="shared" si="192"/>
        <v>50</v>
      </c>
      <c r="E1980" s="300">
        <f t="shared" si="192"/>
        <v>104.546376</v>
      </c>
      <c r="F1980" s="291"/>
      <c r="G1980" s="287">
        <f aca="true" t="shared" si="194" ref="G1980:G2043">+B1210</f>
        <v>39600</v>
      </c>
      <c r="H1980" s="291"/>
      <c r="I1980" s="291">
        <f aca="true" t="shared" si="195" ref="I1980:I2043">+D1210</f>
        <v>0</v>
      </c>
      <c r="J1980" s="289">
        <f aca="true" t="shared" si="196" ref="J1980:J2043">+E1210</f>
        <v>0</v>
      </c>
      <c r="K1980" s="284"/>
      <c r="L1980" s="287">
        <f aca="true" t="shared" si="197" ref="L1980:L2043">+B1980</f>
        <v>39600</v>
      </c>
      <c r="M1980" s="288"/>
      <c r="N1980" s="289">
        <f aca="true" t="shared" si="198" ref="N1980:N2043">+D1980+I1980</f>
        <v>50</v>
      </c>
      <c r="O1980" s="289">
        <f aca="true" t="shared" si="199" ref="O1980:O2043">+E1980+J1980</f>
        <v>104.546376</v>
      </c>
    </row>
    <row r="1981" spans="2:15" s="286" customFormat="1" ht="12.75">
      <c r="B1981" s="287">
        <f t="shared" si="193"/>
        <v>39630</v>
      </c>
      <c r="C1981" s="284"/>
      <c r="D1981" s="291">
        <f t="shared" si="192"/>
        <v>50</v>
      </c>
      <c r="E1981" s="300">
        <f t="shared" si="192"/>
        <v>115.167225</v>
      </c>
      <c r="F1981" s="291"/>
      <c r="G1981" s="287">
        <f t="shared" si="194"/>
        <v>39630</v>
      </c>
      <c r="H1981" s="291"/>
      <c r="I1981" s="291">
        <f t="shared" si="195"/>
        <v>0</v>
      </c>
      <c r="J1981" s="289">
        <f t="shared" si="196"/>
        <v>0</v>
      </c>
      <c r="K1981" s="284"/>
      <c r="L1981" s="287">
        <f t="shared" si="197"/>
        <v>39630</v>
      </c>
      <c r="M1981" s="288"/>
      <c r="N1981" s="289">
        <f t="shared" si="198"/>
        <v>50</v>
      </c>
      <c r="O1981" s="289">
        <f t="shared" si="199"/>
        <v>115.167225</v>
      </c>
    </row>
    <row r="1982" spans="2:15" s="286" customFormat="1" ht="12.75">
      <c r="B1982" s="287">
        <f t="shared" si="193"/>
        <v>39661</v>
      </c>
      <c r="C1982" s="284"/>
      <c r="D1982" s="291">
        <f t="shared" si="192"/>
        <v>50</v>
      </c>
      <c r="E1982" s="300">
        <f t="shared" si="192"/>
        <v>116.359675</v>
      </c>
      <c r="F1982" s="291"/>
      <c r="G1982" s="287">
        <f t="shared" si="194"/>
        <v>39661</v>
      </c>
      <c r="H1982" s="291"/>
      <c r="I1982" s="291">
        <f t="shared" si="195"/>
        <v>0</v>
      </c>
      <c r="J1982" s="289">
        <f t="shared" si="196"/>
        <v>0</v>
      </c>
      <c r="K1982" s="284"/>
      <c r="L1982" s="287">
        <f t="shared" si="197"/>
        <v>39661</v>
      </c>
      <c r="M1982" s="288"/>
      <c r="N1982" s="289">
        <f t="shared" si="198"/>
        <v>50</v>
      </c>
      <c r="O1982" s="289">
        <f t="shared" si="199"/>
        <v>116.359675</v>
      </c>
    </row>
    <row r="1983" spans="2:15" s="286" customFormat="1" ht="12.75">
      <c r="B1983" s="287">
        <f t="shared" si="193"/>
        <v>39692</v>
      </c>
      <c r="C1983" s="284"/>
      <c r="D1983" s="291">
        <f t="shared" si="192"/>
        <v>50</v>
      </c>
      <c r="E1983" s="300">
        <f t="shared" si="192"/>
        <v>108.195949</v>
      </c>
      <c r="F1983" s="291"/>
      <c r="G1983" s="287">
        <f t="shared" si="194"/>
        <v>39692</v>
      </c>
      <c r="H1983" s="291"/>
      <c r="I1983" s="291">
        <f t="shared" si="195"/>
        <v>0</v>
      </c>
      <c r="J1983" s="289">
        <f t="shared" si="196"/>
        <v>0</v>
      </c>
      <c r="K1983" s="284"/>
      <c r="L1983" s="287">
        <f t="shared" si="197"/>
        <v>39692</v>
      </c>
      <c r="M1983" s="288"/>
      <c r="N1983" s="289">
        <f t="shared" si="198"/>
        <v>50</v>
      </c>
      <c r="O1983" s="289">
        <f t="shared" si="199"/>
        <v>108.195949</v>
      </c>
    </row>
    <row r="1984" spans="2:15" s="286" customFormat="1" ht="12.75">
      <c r="B1984" s="287">
        <f t="shared" si="193"/>
        <v>39722</v>
      </c>
      <c r="C1984" s="284"/>
      <c r="D1984" s="291">
        <f t="shared" si="192"/>
        <v>50</v>
      </c>
      <c r="E1984" s="300">
        <f t="shared" si="192"/>
        <v>113.853689</v>
      </c>
      <c r="F1984" s="291"/>
      <c r="G1984" s="287">
        <f t="shared" si="194"/>
        <v>39722</v>
      </c>
      <c r="H1984" s="291"/>
      <c r="I1984" s="291">
        <f t="shared" si="195"/>
        <v>0</v>
      </c>
      <c r="J1984" s="289">
        <f t="shared" si="196"/>
        <v>0</v>
      </c>
      <c r="K1984" s="284"/>
      <c r="L1984" s="287">
        <f t="shared" si="197"/>
        <v>39722</v>
      </c>
      <c r="M1984" s="288"/>
      <c r="N1984" s="289">
        <f t="shared" si="198"/>
        <v>50</v>
      </c>
      <c r="O1984" s="289">
        <f t="shared" si="199"/>
        <v>113.853689</v>
      </c>
    </row>
    <row r="1985" spans="2:15" s="286" customFormat="1" ht="12.75">
      <c r="B1985" s="287">
        <f t="shared" si="193"/>
        <v>39753</v>
      </c>
      <c r="C1985" s="284"/>
      <c r="D1985" s="291">
        <f t="shared" si="192"/>
        <v>50</v>
      </c>
      <c r="E1985" s="300">
        <f t="shared" si="192"/>
        <v>115.012999</v>
      </c>
      <c r="F1985" s="291"/>
      <c r="G1985" s="287">
        <f t="shared" si="194"/>
        <v>39753</v>
      </c>
      <c r="H1985" s="291"/>
      <c r="I1985" s="291">
        <f t="shared" si="195"/>
        <v>0</v>
      </c>
      <c r="J1985" s="289">
        <f t="shared" si="196"/>
        <v>0</v>
      </c>
      <c r="K1985" s="284"/>
      <c r="L1985" s="287">
        <f t="shared" si="197"/>
        <v>39753</v>
      </c>
      <c r="M1985" s="288"/>
      <c r="N1985" s="289">
        <f t="shared" si="198"/>
        <v>50</v>
      </c>
      <c r="O1985" s="289">
        <f t="shared" si="199"/>
        <v>115.012999</v>
      </c>
    </row>
    <row r="1986" spans="2:15" s="286" customFormat="1" ht="12.75">
      <c r="B1986" s="287">
        <f t="shared" si="193"/>
        <v>39783</v>
      </c>
      <c r="C1986" s="284"/>
      <c r="D1986" s="291">
        <f t="shared" si="192"/>
        <v>50</v>
      </c>
      <c r="E1986" s="300">
        <f t="shared" si="192"/>
        <v>106</v>
      </c>
      <c r="F1986" s="291"/>
      <c r="G1986" s="287">
        <f t="shared" si="194"/>
        <v>39783</v>
      </c>
      <c r="H1986" s="291"/>
      <c r="I1986" s="291">
        <f t="shared" si="195"/>
        <v>0</v>
      </c>
      <c r="J1986" s="289">
        <f t="shared" si="196"/>
        <v>0</v>
      </c>
      <c r="K1986" s="284"/>
      <c r="L1986" s="287">
        <f t="shared" si="197"/>
        <v>39783</v>
      </c>
      <c r="M1986" s="288"/>
      <c r="N1986" s="289">
        <f t="shared" si="198"/>
        <v>50</v>
      </c>
      <c r="O1986" s="289">
        <f t="shared" si="199"/>
        <v>106</v>
      </c>
    </row>
    <row r="1987" spans="2:15" s="286" customFormat="1" ht="12.75">
      <c r="B1987" s="287">
        <f t="shared" si="193"/>
        <v>39814</v>
      </c>
      <c r="C1987" s="284"/>
      <c r="D1987" s="291">
        <f t="shared" si="192"/>
        <v>50</v>
      </c>
      <c r="E1987" s="300">
        <f t="shared" si="192"/>
        <v>106.81967</v>
      </c>
      <c r="F1987" s="291"/>
      <c r="G1987" s="287">
        <f t="shared" si="194"/>
        <v>39814</v>
      </c>
      <c r="H1987" s="291"/>
      <c r="I1987" s="291">
        <f t="shared" si="195"/>
        <v>0</v>
      </c>
      <c r="J1987" s="289">
        <f t="shared" si="196"/>
        <v>0</v>
      </c>
      <c r="K1987" s="284"/>
      <c r="L1987" s="287">
        <f t="shared" si="197"/>
        <v>39814</v>
      </c>
      <c r="M1987" s="288"/>
      <c r="N1987" s="289">
        <f t="shared" si="198"/>
        <v>50</v>
      </c>
      <c r="O1987" s="289">
        <f t="shared" si="199"/>
        <v>106.81967</v>
      </c>
    </row>
    <row r="1988" spans="2:15" s="286" customFormat="1" ht="12.75">
      <c r="B1988" s="287">
        <f t="shared" si="193"/>
        <v>39845</v>
      </c>
      <c r="C1988" s="284"/>
      <c r="D1988" s="291">
        <f t="shared" si="192"/>
        <v>50</v>
      </c>
      <c r="E1988" s="300">
        <f t="shared" si="192"/>
        <v>107.362036</v>
      </c>
      <c r="F1988" s="291"/>
      <c r="G1988" s="287">
        <f t="shared" si="194"/>
        <v>39845</v>
      </c>
      <c r="H1988" s="291"/>
      <c r="I1988" s="291">
        <f t="shared" si="195"/>
        <v>0</v>
      </c>
      <c r="J1988" s="289">
        <f t="shared" si="196"/>
        <v>0</v>
      </c>
      <c r="K1988" s="284"/>
      <c r="L1988" s="287">
        <f t="shared" si="197"/>
        <v>39845</v>
      </c>
      <c r="M1988" s="288"/>
      <c r="N1988" s="289">
        <f t="shared" si="198"/>
        <v>50</v>
      </c>
      <c r="O1988" s="289">
        <f t="shared" si="199"/>
        <v>107.362036</v>
      </c>
    </row>
    <row r="1989" spans="2:15" s="286" customFormat="1" ht="12.75">
      <c r="B1989" s="287">
        <f t="shared" si="193"/>
        <v>39873</v>
      </c>
      <c r="C1989" s="284"/>
      <c r="D1989" s="291">
        <f t="shared" si="192"/>
        <v>50</v>
      </c>
      <c r="E1989" s="300">
        <f t="shared" si="192"/>
        <v>107.504409</v>
      </c>
      <c r="F1989" s="291"/>
      <c r="G1989" s="287">
        <f t="shared" si="194"/>
        <v>39873</v>
      </c>
      <c r="H1989" s="291"/>
      <c r="I1989" s="291">
        <f t="shared" si="195"/>
        <v>0</v>
      </c>
      <c r="J1989" s="289">
        <f t="shared" si="196"/>
        <v>0</v>
      </c>
      <c r="K1989" s="284"/>
      <c r="L1989" s="287">
        <f t="shared" si="197"/>
        <v>39873</v>
      </c>
      <c r="M1989" s="288"/>
      <c r="N1989" s="289">
        <f t="shared" si="198"/>
        <v>50</v>
      </c>
      <c r="O1989" s="289">
        <f t="shared" si="199"/>
        <v>107.504409</v>
      </c>
    </row>
    <row r="1990" spans="2:15" s="286" customFormat="1" ht="12.75">
      <c r="B1990" s="287">
        <f t="shared" si="193"/>
        <v>39904</v>
      </c>
      <c r="C1990" s="284"/>
      <c r="D1990" s="291">
        <f t="shared" si="192"/>
        <v>50</v>
      </c>
      <c r="E1990" s="300">
        <f t="shared" si="192"/>
        <v>91.275314</v>
      </c>
      <c r="F1990" s="291"/>
      <c r="G1990" s="287">
        <f t="shared" si="194"/>
        <v>39904</v>
      </c>
      <c r="H1990" s="291"/>
      <c r="I1990" s="291">
        <f t="shared" si="195"/>
        <v>0</v>
      </c>
      <c r="J1990" s="289">
        <f t="shared" si="196"/>
        <v>0</v>
      </c>
      <c r="K1990" s="284"/>
      <c r="L1990" s="287">
        <f t="shared" si="197"/>
        <v>39904</v>
      </c>
      <c r="M1990" s="288"/>
      <c r="N1990" s="289">
        <f t="shared" si="198"/>
        <v>50</v>
      </c>
      <c r="O1990" s="289">
        <f t="shared" si="199"/>
        <v>91.275314</v>
      </c>
    </row>
    <row r="1991" spans="2:15" s="286" customFormat="1" ht="12.75">
      <c r="B1991" s="287">
        <f t="shared" si="193"/>
        <v>39934</v>
      </c>
      <c r="C1991" s="284"/>
      <c r="D1991" s="291">
        <f t="shared" si="192"/>
        <v>50</v>
      </c>
      <c r="E1991" s="300">
        <f t="shared" si="192"/>
        <v>91.581983</v>
      </c>
      <c r="F1991" s="291"/>
      <c r="G1991" s="287">
        <f t="shared" si="194"/>
        <v>39934</v>
      </c>
      <c r="H1991" s="291"/>
      <c r="I1991" s="291">
        <f t="shared" si="195"/>
        <v>0</v>
      </c>
      <c r="J1991" s="289">
        <f t="shared" si="196"/>
        <v>0</v>
      </c>
      <c r="K1991" s="284"/>
      <c r="L1991" s="287">
        <f t="shared" si="197"/>
        <v>39934</v>
      </c>
      <c r="M1991" s="288"/>
      <c r="N1991" s="289">
        <f t="shared" si="198"/>
        <v>50</v>
      </c>
      <c r="O1991" s="289">
        <f t="shared" si="199"/>
        <v>91.581983</v>
      </c>
    </row>
    <row r="1992" spans="2:15" s="286" customFormat="1" ht="12.75">
      <c r="B1992" s="287">
        <f t="shared" si="193"/>
        <v>39965</v>
      </c>
      <c r="C1992" s="284"/>
      <c r="D1992" s="291">
        <f t="shared" si="192"/>
        <v>50</v>
      </c>
      <c r="E1992" s="300">
        <f t="shared" si="192"/>
        <v>91.740029</v>
      </c>
      <c r="F1992" s="291"/>
      <c r="G1992" s="287">
        <f t="shared" si="194"/>
        <v>39965</v>
      </c>
      <c r="H1992" s="291"/>
      <c r="I1992" s="291">
        <f t="shared" si="195"/>
        <v>0</v>
      </c>
      <c r="J1992" s="289">
        <f t="shared" si="196"/>
        <v>0</v>
      </c>
      <c r="K1992" s="284"/>
      <c r="L1992" s="287">
        <f t="shared" si="197"/>
        <v>39965</v>
      </c>
      <c r="M1992" s="288"/>
      <c r="N1992" s="289">
        <f t="shared" si="198"/>
        <v>50</v>
      </c>
      <c r="O1992" s="289">
        <f t="shared" si="199"/>
        <v>91.740029</v>
      </c>
    </row>
    <row r="1993" spans="2:15" s="286" customFormat="1" ht="12.75">
      <c r="B1993" s="287">
        <f t="shared" si="193"/>
        <v>39995</v>
      </c>
      <c r="C1993" s="284"/>
      <c r="D1993" s="291">
        <f t="shared" si="192"/>
        <v>50</v>
      </c>
      <c r="E1993" s="300">
        <f t="shared" si="192"/>
        <v>91.718664</v>
      </c>
      <c r="F1993" s="291"/>
      <c r="G1993" s="287">
        <f t="shared" si="194"/>
        <v>39995</v>
      </c>
      <c r="H1993" s="291"/>
      <c r="I1993" s="291">
        <f t="shared" si="195"/>
        <v>0</v>
      </c>
      <c r="J1993" s="289">
        <f t="shared" si="196"/>
        <v>0</v>
      </c>
      <c r="K1993" s="284"/>
      <c r="L1993" s="287">
        <f t="shared" si="197"/>
        <v>39995</v>
      </c>
      <c r="M1993" s="288"/>
      <c r="N1993" s="289">
        <f t="shared" si="198"/>
        <v>50</v>
      </c>
      <c r="O1993" s="289">
        <f t="shared" si="199"/>
        <v>91.718664</v>
      </c>
    </row>
    <row r="1994" spans="2:15" s="286" customFormat="1" ht="12.75">
      <c r="B1994" s="287">
        <f t="shared" si="193"/>
        <v>40026</v>
      </c>
      <c r="C1994" s="284"/>
      <c r="D1994" s="291">
        <f t="shared" si="192"/>
        <v>50</v>
      </c>
      <c r="E1994" s="300">
        <f t="shared" si="192"/>
        <v>91.875925</v>
      </c>
      <c r="F1994" s="291"/>
      <c r="G1994" s="287">
        <f t="shared" si="194"/>
        <v>40026</v>
      </c>
      <c r="H1994" s="291"/>
      <c r="I1994" s="291">
        <f t="shared" si="195"/>
        <v>0</v>
      </c>
      <c r="J1994" s="289">
        <f t="shared" si="196"/>
        <v>0</v>
      </c>
      <c r="K1994" s="284"/>
      <c r="L1994" s="287">
        <f t="shared" si="197"/>
        <v>40026</v>
      </c>
      <c r="M1994" s="288"/>
      <c r="N1994" s="289">
        <f t="shared" si="198"/>
        <v>50</v>
      </c>
      <c r="O1994" s="289">
        <f t="shared" si="199"/>
        <v>91.875925</v>
      </c>
    </row>
    <row r="1995" spans="2:15" s="286" customFormat="1" ht="12.75">
      <c r="B1995" s="287">
        <f t="shared" si="193"/>
        <v>40057</v>
      </c>
      <c r="C1995" s="284"/>
      <c r="D1995" s="291">
        <f t="shared" si="192"/>
        <v>50</v>
      </c>
      <c r="E1995" s="300">
        <f t="shared" si="192"/>
        <v>91.929053</v>
      </c>
      <c r="F1995" s="291"/>
      <c r="G1995" s="287">
        <f t="shared" si="194"/>
        <v>40057</v>
      </c>
      <c r="H1995" s="291"/>
      <c r="I1995" s="291">
        <f t="shared" si="195"/>
        <v>0</v>
      </c>
      <c r="J1995" s="289">
        <f t="shared" si="196"/>
        <v>0</v>
      </c>
      <c r="K1995" s="284"/>
      <c r="L1995" s="287">
        <f t="shared" si="197"/>
        <v>40057</v>
      </c>
      <c r="M1995" s="288"/>
      <c r="N1995" s="289">
        <f t="shared" si="198"/>
        <v>50</v>
      </c>
      <c r="O1995" s="289">
        <f t="shared" si="199"/>
        <v>91.929053</v>
      </c>
    </row>
    <row r="1996" spans="2:15" s="286" customFormat="1" ht="12.75">
      <c r="B1996" s="287">
        <f t="shared" si="193"/>
        <v>40087</v>
      </c>
      <c r="C1996" s="284"/>
      <c r="D1996" s="291">
        <f aca="true" t="shared" si="200" ref="D1996:E2015">+D549</f>
        <v>50</v>
      </c>
      <c r="E1996" s="300">
        <f t="shared" si="200"/>
        <v>92.507214</v>
      </c>
      <c r="F1996" s="291"/>
      <c r="G1996" s="287">
        <f t="shared" si="194"/>
        <v>40087</v>
      </c>
      <c r="H1996" s="291"/>
      <c r="I1996" s="291">
        <f t="shared" si="195"/>
        <v>0</v>
      </c>
      <c r="J1996" s="289">
        <f t="shared" si="196"/>
        <v>0</v>
      </c>
      <c r="K1996" s="284"/>
      <c r="L1996" s="287">
        <f t="shared" si="197"/>
        <v>40087</v>
      </c>
      <c r="M1996" s="288"/>
      <c r="N1996" s="289">
        <f t="shared" si="198"/>
        <v>50</v>
      </c>
      <c r="O1996" s="289">
        <f t="shared" si="199"/>
        <v>92.507214</v>
      </c>
    </row>
    <row r="1997" spans="2:15" s="286" customFormat="1" ht="12.75">
      <c r="B1997" s="287">
        <f t="shared" si="193"/>
        <v>40118</v>
      </c>
      <c r="C1997" s="284"/>
      <c r="D1997" s="291">
        <f t="shared" si="200"/>
        <v>50</v>
      </c>
      <c r="E1997" s="300">
        <f t="shared" si="200"/>
        <v>92.669436</v>
      </c>
      <c r="F1997" s="291"/>
      <c r="G1997" s="287">
        <f t="shared" si="194"/>
        <v>40118</v>
      </c>
      <c r="H1997" s="291"/>
      <c r="I1997" s="291">
        <f t="shared" si="195"/>
        <v>0</v>
      </c>
      <c r="J1997" s="289">
        <f t="shared" si="196"/>
        <v>0</v>
      </c>
      <c r="K1997" s="284"/>
      <c r="L1997" s="287">
        <f t="shared" si="197"/>
        <v>40118</v>
      </c>
      <c r="M1997" s="288"/>
      <c r="N1997" s="289">
        <f t="shared" si="198"/>
        <v>50</v>
      </c>
      <c r="O1997" s="289">
        <f t="shared" si="199"/>
        <v>92.669436</v>
      </c>
    </row>
    <row r="1998" spans="2:15" s="286" customFormat="1" ht="12.75">
      <c r="B1998" s="287">
        <f t="shared" si="193"/>
        <v>40148</v>
      </c>
      <c r="C1998" s="284"/>
      <c r="D1998" s="291">
        <f t="shared" si="200"/>
        <v>50</v>
      </c>
      <c r="E1998" s="300">
        <f t="shared" si="200"/>
        <v>71.720468</v>
      </c>
      <c r="F1998" s="291"/>
      <c r="G1998" s="287">
        <f t="shared" si="194"/>
        <v>40148</v>
      </c>
      <c r="H1998" s="291"/>
      <c r="I1998" s="291">
        <f t="shared" si="195"/>
        <v>0</v>
      </c>
      <c r="J1998" s="289">
        <f t="shared" si="196"/>
        <v>0</v>
      </c>
      <c r="K1998" s="284"/>
      <c r="L1998" s="287">
        <f t="shared" si="197"/>
        <v>40148</v>
      </c>
      <c r="M1998" s="288"/>
      <c r="N1998" s="289">
        <f t="shared" si="198"/>
        <v>50</v>
      </c>
      <c r="O1998" s="289">
        <f t="shared" si="199"/>
        <v>71.720468</v>
      </c>
    </row>
    <row r="1999" spans="2:15" s="286" customFormat="1" ht="12.75">
      <c r="B1999" s="287">
        <f t="shared" si="193"/>
        <v>40179</v>
      </c>
      <c r="C1999" s="284"/>
      <c r="D1999" s="291">
        <f t="shared" si="200"/>
        <v>50</v>
      </c>
      <c r="E1999" s="300">
        <f t="shared" si="200"/>
        <v>71.720468</v>
      </c>
      <c r="F1999" s="291"/>
      <c r="G1999" s="287">
        <f t="shared" si="194"/>
        <v>40179</v>
      </c>
      <c r="H1999" s="291"/>
      <c r="I1999" s="291">
        <f t="shared" si="195"/>
        <v>0</v>
      </c>
      <c r="J1999" s="289">
        <f t="shared" si="196"/>
        <v>0</v>
      </c>
      <c r="K1999" s="284"/>
      <c r="L1999" s="287">
        <f t="shared" si="197"/>
        <v>40179</v>
      </c>
      <c r="M1999" s="288"/>
      <c r="N1999" s="289">
        <f t="shared" si="198"/>
        <v>50</v>
      </c>
      <c r="O1999" s="289">
        <f t="shared" si="199"/>
        <v>71.720468</v>
      </c>
    </row>
    <row r="2000" spans="2:15" s="286" customFormat="1" ht="12.75">
      <c r="B2000" s="287">
        <f t="shared" si="193"/>
        <v>40210</v>
      </c>
      <c r="C2000" s="284"/>
      <c r="D2000" s="291">
        <f t="shared" si="200"/>
        <v>49</v>
      </c>
      <c r="E2000" s="300">
        <f t="shared" si="200"/>
        <v>71.854036</v>
      </c>
      <c r="F2000" s="291"/>
      <c r="G2000" s="287">
        <f t="shared" si="194"/>
        <v>40210</v>
      </c>
      <c r="H2000" s="291"/>
      <c r="I2000" s="291">
        <f t="shared" si="195"/>
        <v>0</v>
      </c>
      <c r="J2000" s="289">
        <f t="shared" si="196"/>
        <v>0</v>
      </c>
      <c r="K2000" s="284"/>
      <c r="L2000" s="287">
        <f t="shared" si="197"/>
        <v>40210</v>
      </c>
      <c r="M2000" s="288"/>
      <c r="N2000" s="289">
        <f t="shared" si="198"/>
        <v>49</v>
      </c>
      <c r="O2000" s="289">
        <f t="shared" si="199"/>
        <v>71.854036</v>
      </c>
    </row>
    <row r="2001" spans="2:15" s="286" customFormat="1" ht="12.75">
      <c r="B2001" s="287">
        <f t="shared" si="193"/>
        <v>40238</v>
      </c>
      <c r="C2001" s="284"/>
      <c r="D2001" s="291">
        <f t="shared" si="200"/>
        <v>49</v>
      </c>
      <c r="E2001" s="300">
        <f t="shared" si="200"/>
        <v>71.780548</v>
      </c>
      <c r="F2001" s="291"/>
      <c r="G2001" s="287">
        <f t="shared" si="194"/>
        <v>40238</v>
      </c>
      <c r="H2001" s="291"/>
      <c r="I2001" s="291">
        <f t="shared" si="195"/>
        <v>0</v>
      </c>
      <c r="J2001" s="289">
        <f t="shared" si="196"/>
        <v>0</v>
      </c>
      <c r="K2001" s="284"/>
      <c r="L2001" s="287">
        <f t="shared" si="197"/>
        <v>40238</v>
      </c>
      <c r="M2001" s="288"/>
      <c r="N2001" s="289">
        <f t="shared" si="198"/>
        <v>49</v>
      </c>
      <c r="O2001" s="289">
        <f t="shared" si="199"/>
        <v>71.780548</v>
      </c>
    </row>
    <row r="2002" spans="2:15" s="286" customFormat="1" ht="12.75">
      <c r="B2002" s="287">
        <f t="shared" si="193"/>
        <v>40269</v>
      </c>
      <c r="C2002" s="284"/>
      <c r="D2002" s="291">
        <f t="shared" si="200"/>
        <v>49</v>
      </c>
      <c r="E2002" s="300">
        <f t="shared" si="200"/>
        <v>71.482618</v>
      </c>
      <c r="F2002" s="291"/>
      <c r="G2002" s="287">
        <f t="shared" si="194"/>
        <v>40269</v>
      </c>
      <c r="H2002" s="291"/>
      <c r="I2002" s="291">
        <f t="shared" si="195"/>
        <v>0</v>
      </c>
      <c r="J2002" s="289">
        <f t="shared" si="196"/>
        <v>0</v>
      </c>
      <c r="K2002" s="284"/>
      <c r="L2002" s="287">
        <f t="shared" si="197"/>
        <v>40269</v>
      </c>
      <c r="M2002" s="288"/>
      <c r="N2002" s="289">
        <f t="shared" si="198"/>
        <v>49</v>
      </c>
      <c r="O2002" s="289">
        <f t="shared" si="199"/>
        <v>71.482618</v>
      </c>
    </row>
    <row r="2003" spans="2:15" s="286" customFormat="1" ht="12.75">
      <c r="B2003" s="287">
        <f t="shared" si="193"/>
        <v>40299</v>
      </c>
      <c r="C2003" s="284"/>
      <c r="D2003" s="291">
        <f t="shared" si="200"/>
        <v>49</v>
      </c>
      <c r="E2003" s="300">
        <f t="shared" si="200"/>
        <v>71.577756</v>
      </c>
      <c r="F2003" s="291"/>
      <c r="G2003" s="287">
        <f t="shared" si="194"/>
        <v>40299</v>
      </c>
      <c r="H2003" s="291"/>
      <c r="I2003" s="291">
        <f t="shared" si="195"/>
        <v>0</v>
      </c>
      <c r="J2003" s="289">
        <f t="shared" si="196"/>
        <v>0</v>
      </c>
      <c r="K2003" s="284"/>
      <c r="L2003" s="287">
        <f t="shared" si="197"/>
        <v>40299</v>
      </c>
      <c r="M2003" s="288"/>
      <c r="N2003" s="289">
        <f t="shared" si="198"/>
        <v>49</v>
      </c>
      <c r="O2003" s="289">
        <f t="shared" si="199"/>
        <v>71.577756</v>
      </c>
    </row>
    <row r="2004" spans="2:15" s="286" customFormat="1" ht="12.75">
      <c r="B2004" s="287">
        <f t="shared" si="193"/>
        <v>40330</v>
      </c>
      <c r="C2004" s="284"/>
      <c r="D2004" s="291">
        <f t="shared" si="200"/>
        <v>49</v>
      </c>
      <c r="E2004" s="300">
        <f t="shared" si="200"/>
        <v>71.708114</v>
      </c>
      <c r="F2004" s="291"/>
      <c r="G2004" s="287">
        <f t="shared" si="194"/>
        <v>40330</v>
      </c>
      <c r="H2004" s="291"/>
      <c r="I2004" s="291">
        <f t="shared" si="195"/>
        <v>0</v>
      </c>
      <c r="J2004" s="289">
        <f t="shared" si="196"/>
        <v>0</v>
      </c>
      <c r="K2004" s="284"/>
      <c r="L2004" s="287">
        <f t="shared" si="197"/>
        <v>40330</v>
      </c>
      <c r="M2004" s="288"/>
      <c r="N2004" s="289">
        <f t="shared" si="198"/>
        <v>49</v>
      </c>
      <c r="O2004" s="289">
        <f t="shared" si="199"/>
        <v>71.708114</v>
      </c>
    </row>
    <row r="2005" spans="2:15" s="286" customFormat="1" ht="12.75">
      <c r="B2005" s="287">
        <f t="shared" si="193"/>
        <v>40360</v>
      </c>
      <c r="C2005" s="284"/>
      <c r="D2005" s="291">
        <f t="shared" si="200"/>
        <v>49</v>
      </c>
      <c r="E2005" s="300">
        <f t="shared" si="200"/>
        <v>71.858429</v>
      </c>
      <c r="F2005" s="291"/>
      <c r="G2005" s="287">
        <f t="shared" si="194"/>
        <v>40360</v>
      </c>
      <c r="H2005" s="291"/>
      <c r="I2005" s="291">
        <f t="shared" si="195"/>
        <v>0</v>
      </c>
      <c r="J2005" s="289">
        <f t="shared" si="196"/>
        <v>0</v>
      </c>
      <c r="K2005" s="284"/>
      <c r="L2005" s="287">
        <f t="shared" si="197"/>
        <v>40360</v>
      </c>
      <c r="M2005" s="288"/>
      <c r="N2005" s="289">
        <f t="shared" si="198"/>
        <v>49</v>
      </c>
      <c r="O2005" s="289">
        <f t="shared" si="199"/>
        <v>71.858429</v>
      </c>
    </row>
    <row r="2006" spans="2:15" s="286" customFormat="1" ht="12.75">
      <c r="B2006" s="287">
        <f t="shared" si="193"/>
        <v>40391</v>
      </c>
      <c r="C2006" s="284"/>
      <c r="D2006" s="291">
        <f t="shared" si="200"/>
        <v>50</v>
      </c>
      <c r="E2006" s="300">
        <f t="shared" si="200"/>
        <v>74.529305</v>
      </c>
      <c r="F2006" s="291"/>
      <c r="G2006" s="287">
        <f t="shared" si="194"/>
        <v>40391</v>
      </c>
      <c r="H2006" s="291"/>
      <c r="I2006" s="291">
        <f t="shared" si="195"/>
        <v>0</v>
      </c>
      <c r="J2006" s="289">
        <f t="shared" si="196"/>
        <v>0</v>
      </c>
      <c r="K2006" s="284"/>
      <c r="L2006" s="287">
        <f t="shared" si="197"/>
        <v>40391</v>
      </c>
      <c r="M2006" s="288"/>
      <c r="N2006" s="289">
        <f t="shared" si="198"/>
        <v>50</v>
      </c>
      <c r="O2006" s="289">
        <f t="shared" si="199"/>
        <v>74.529305</v>
      </c>
    </row>
    <row r="2007" spans="2:15" s="286" customFormat="1" ht="12.75">
      <c r="B2007" s="287">
        <f t="shared" si="193"/>
        <v>40422</v>
      </c>
      <c r="C2007" s="284"/>
      <c r="D2007" s="291">
        <f t="shared" si="200"/>
        <v>50</v>
      </c>
      <c r="E2007" s="300">
        <f t="shared" si="200"/>
        <v>74.742771</v>
      </c>
      <c r="F2007" s="291"/>
      <c r="G2007" s="287">
        <f t="shared" si="194"/>
        <v>40422</v>
      </c>
      <c r="H2007" s="291"/>
      <c r="I2007" s="291">
        <f t="shared" si="195"/>
        <v>0</v>
      </c>
      <c r="J2007" s="289">
        <f t="shared" si="196"/>
        <v>0</v>
      </c>
      <c r="K2007" s="284"/>
      <c r="L2007" s="287">
        <f t="shared" si="197"/>
        <v>40422</v>
      </c>
      <c r="M2007" s="288"/>
      <c r="N2007" s="289">
        <f t="shared" si="198"/>
        <v>50</v>
      </c>
      <c r="O2007" s="289">
        <f t="shared" si="199"/>
        <v>74.742771</v>
      </c>
    </row>
    <row r="2008" spans="2:15" s="286" customFormat="1" ht="12.75">
      <c r="B2008" s="287">
        <f t="shared" si="193"/>
        <v>40452</v>
      </c>
      <c r="C2008" s="284"/>
      <c r="D2008" s="291">
        <f t="shared" si="200"/>
        <v>50</v>
      </c>
      <c r="E2008" s="300">
        <f t="shared" si="200"/>
        <v>75.21389</v>
      </c>
      <c r="F2008" s="291"/>
      <c r="G2008" s="287">
        <f t="shared" si="194"/>
        <v>40452</v>
      </c>
      <c r="H2008" s="291"/>
      <c r="I2008" s="291">
        <f t="shared" si="195"/>
        <v>0</v>
      </c>
      <c r="J2008" s="289">
        <f t="shared" si="196"/>
        <v>0</v>
      </c>
      <c r="K2008" s="284"/>
      <c r="L2008" s="287">
        <f t="shared" si="197"/>
        <v>40452</v>
      </c>
      <c r="M2008" s="288"/>
      <c r="N2008" s="289">
        <f t="shared" si="198"/>
        <v>50</v>
      </c>
      <c r="O2008" s="289">
        <f t="shared" si="199"/>
        <v>75.21389</v>
      </c>
    </row>
    <row r="2009" spans="2:15" s="286" customFormat="1" ht="12.75">
      <c r="B2009" s="287">
        <f t="shared" si="193"/>
        <v>40483</v>
      </c>
      <c r="C2009" s="284"/>
      <c r="D2009" s="291">
        <f t="shared" si="200"/>
        <v>50</v>
      </c>
      <c r="E2009" s="300">
        <f t="shared" si="200"/>
        <v>74.551674</v>
      </c>
      <c r="F2009" s="291"/>
      <c r="G2009" s="287">
        <f t="shared" si="194"/>
        <v>40483</v>
      </c>
      <c r="H2009" s="291"/>
      <c r="I2009" s="291">
        <f t="shared" si="195"/>
        <v>0</v>
      </c>
      <c r="J2009" s="289">
        <f t="shared" si="196"/>
        <v>0</v>
      </c>
      <c r="K2009" s="284"/>
      <c r="L2009" s="287">
        <f t="shared" si="197"/>
        <v>40483</v>
      </c>
      <c r="M2009" s="288"/>
      <c r="N2009" s="289">
        <f t="shared" si="198"/>
        <v>50</v>
      </c>
      <c r="O2009" s="289">
        <f t="shared" si="199"/>
        <v>74.551674</v>
      </c>
    </row>
    <row r="2010" spans="2:15" s="286" customFormat="1" ht="12.75">
      <c r="B2010" s="287">
        <f t="shared" si="193"/>
        <v>40513</v>
      </c>
      <c r="C2010" s="284"/>
      <c r="D2010" s="291">
        <f t="shared" si="200"/>
        <v>49</v>
      </c>
      <c r="E2010" s="300">
        <f t="shared" si="200"/>
        <v>60.150661</v>
      </c>
      <c r="F2010" s="291"/>
      <c r="G2010" s="287">
        <f t="shared" si="194"/>
        <v>40513</v>
      </c>
      <c r="H2010" s="291"/>
      <c r="I2010" s="291">
        <f t="shared" si="195"/>
        <v>0</v>
      </c>
      <c r="J2010" s="289">
        <f t="shared" si="196"/>
        <v>0</v>
      </c>
      <c r="K2010" s="284"/>
      <c r="L2010" s="287">
        <f t="shared" si="197"/>
        <v>40513</v>
      </c>
      <c r="M2010" s="288"/>
      <c r="N2010" s="289">
        <f t="shared" si="198"/>
        <v>49</v>
      </c>
      <c r="O2010" s="289">
        <f t="shared" si="199"/>
        <v>60.150661</v>
      </c>
    </row>
    <row r="2011" spans="2:15" s="286" customFormat="1" ht="12.75">
      <c r="B2011" s="287">
        <f t="shared" si="193"/>
        <v>40544</v>
      </c>
      <c r="C2011" s="284"/>
      <c r="D2011" s="291">
        <f t="shared" si="200"/>
        <v>49</v>
      </c>
      <c r="E2011" s="300">
        <f t="shared" si="200"/>
        <v>60.194718</v>
      </c>
      <c r="F2011" s="291"/>
      <c r="G2011" s="287">
        <f t="shared" si="194"/>
        <v>40544</v>
      </c>
      <c r="H2011" s="291"/>
      <c r="I2011" s="291">
        <f t="shared" si="195"/>
        <v>0</v>
      </c>
      <c r="J2011" s="289">
        <f t="shared" si="196"/>
        <v>0</v>
      </c>
      <c r="K2011" s="284"/>
      <c r="L2011" s="287">
        <f t="shared" si="197"/>
        <v>40544</v>
      </c>
      <c r="M2011" s="288"/>
      <c r="N2011" s="289">
        <f t="shared" si="198"/>
        <v>49</v>
      </c>
      <c r="O2011" s="289">
        <f t="shared" si="199"/>
        <v>60.194718</v>
      </c>
    </row>
    <row r="2012" spans="2:15" s="286" customFormat="1" ht="12.75">
      <c r="B2012" s="287">
        <f t="shared" si="193"/>
        <v>40575</v>
      </c>
      <c r="C2012" s="284"/>
      <c r="D2012" s="291">
        <f t="shared" si="200"/>
        <v>49</v>
      </c>
      <c r="E2012" s="300">
        <f t="shared" si="200"/>
        <v>60.287689</v>
      </c>
      <c r="F2012" s="291"/>
      <c r="G2012" s="287">
        <f t="shared" si="194"/>
        <v>40575</v>
      </c>
      <c r="H2012" s="291"/>
      <c r="I2012" s="291">
        <f t="shared" si="195"/>
        <v>0</v>
      </c>
      <c r="J2012" s="289">
        <f t="shared" si="196"/>
        <v>0</v>
      </c>
      <c r="K2012" s="284"/>
      <c r="L2012" s="287">
        <f t="shared" si="197"/>
        <v>40575</v>
      </c>
      <c r="M2012" s="288"/>
      <c r="N2012" s="289">
        <f t="shared" si="198"/>
        <v>49</v>
      </c>
      <c r="O2012" s="289">
        <f t="shared" si="199"/>
        <v>60.287689</v>
      </c>
    </row>
    <row r="2013" spans="2:15" s="286" customFormat="1" ht="12.75">
      <c r="B2013" s="287">
        <f t="shared" si="193"/>
        <v>40603</v>
      </c>
      <c r="C2013" s="284"/>
      <c r="D2013" s="291">
        <f t="shared" si="200"/>
        <v>49</v>
      </c>
      <c r="E2013" s="300">
        <f t="shared" si="200"/>
        <v>60.381017</v>
      </c>
      <c r="F2013" s="291"/>
      <c r="G2013" s="287">
        <f t="shared" si="194"/>
        <v>40603</v>
      </c>
      <c r="H2013" s="291"/>
      <c r="I2013" s="291">
        <f t="shared" si="195"/>
        <v>0</v>
      </c>
      <c r="J2013" s="289">
        <f t="shared" si="196"/>
        <v>0</v>
      </c>
      <c r="K2013" s="284"/>
      <c r="L2013" s="287">
        <f t="shared" si="197"/>
        <v>40603</v>
      </c>
      <c r="M2013" s="288"/>
      <c r="N2013" s="289">
        <f t="shared" si="198"/>
        <v>49</v>
      </c>
      <c r="O2013" s="289">
        <f t="shared" si="199"/>
        <v>60.381017</v>
      </c>
    </row>
    <row r="2014" spans="2:15" s="286" customFormat="1" ht="12.75">
      <c r="B2014" s="287">
        <f t="shared" si="193"/>
        <v>40634</v>
      </c>
      <c r="C2014" s="284"/>
      <c r="D2014" s="291">
        <f t="shared" si="200"/>
        <v>49</v>
      </c>
      <c r="E2014" s="300">
        <f t="shared" si="200"/>
        <v>62.432871</v>
      </c>
      <c r="F2014" s="291"/>
      <c r="G2014" s="287">
        <f t="shared" si="194"/>
        <v>40634</v>
      </c>
      <c r="H2014" s="291"/>
      <c r="I2014" s="291">
        <f t="shared" si="195"/>
        <v>0</v>
      </c>
      <c r="J2014" s="289">
        <f t="shared" si="196"/>
        <v>0</v>
      </c>
      <c r="K2014" s="284"/>
      <c r="L2014" s="287">
        <f t="shared" si="197"/>
        <v>40634</v>
      </c>
      <c r="M2014" s="288"/>
      <c r="N2014" s="289">
        <f t="shared" si="198"/>
        <v>49</v>
      </c>
      <c r="O2014" s="289">
        <f t="shared" si="199"/>
        <v>62.432871</v>
      </c>
    </row>
    <row r="2015" spans="2:15" s="286" customFormat="1" ht="12.75">
      <c r="B2015" s="287">
        <f t="shared" si="193"/>
        <v>40664</v>
      </c>
      <c r="C2015" s="284"/>
      <c r="D2015" s="291">
        <f t="shared" si="200"/>
        <v>49</v>
      </c>
      <c r="E2015" s="300">
        <f t="shared" si="200"/>
        <v>62.679344</v>
      </c>
      <c r="F2015" s="291"/>
      <c r="G2015" s="287">
        <f t="shared" si="194"/>
        <v>40664</v>
      </c>
      <c r="H2015" s="291"/>
      <c r="I2015" s="291">
        <f t="shared" si="195"/>
        <v>0</v>
      </c>
      <c r="J2015" s="289">
        <f t="shared" si="196"/>
        <v>0</v>
      </c>
      <c r="K2015" s="284"/>
      <c r="L2015" s="287">
        <f t="shared" si="197"/>
        <v>40664</v>
      </c>
      <c r="M2015" s="288"/>
      <c r="N2015" s="289">
        <f t="shared" si="198"/>
        <v>49</v>
      </c>
      <c r="O2015" s="289">
        <f t="shared" si="199"/>
        <v>62.679344</v>
      </c>
    </row>
    <row r="2016" spans="2:15" s="286" customFormat="1" ht="12.75">
      <c r="B2016" s="287">
        <f t="shared" si="193"/>
        <v>40695</v>
      </c>
      <c r="C2016" s="284"/>
      <c r="D2016" s="291">
        <f aca="true" t="shared" si="201" ref="D2016:E2035">+D569</f>
        <v>49</v>
      </c>
      <c r="E2016" s="300">
        <f t="shared" si="201"/>
        <v>62.828244</v>
      </c>
      <c r="F2016" s="291"/>
      <c r="G2016" s="287">
        <f t="shared" si="194"/>
        <v>40695</v>
      </c>
      <c r="H2016" s="291"/>
      <c r="I2016" s="291">
        <f t="shared" si="195"/>
        <v>0</v>
      </c>
      <c r="J2016" s="289">
        <f t="shared" si="196"/>
        <v>0</v>
      </c>
      <c r="K2016" s="284"/>
      <c r="L2016" s="287">
        <f t="shared" si="197"/>
        <v>40695</v>
      </c>
      <c r="M2016" s="288"/>
      <c r="N2016" s="289">
        <f t="shared" si="198"/>
        <v>49</v>
      </c>
      <c r="O2016" s="289">
        <f t="shared" si="199"/>
        <v>62.828244</v>
      </c>
    </row>
    <row r="2017" spans="2:15" s="286" customFormat="1" ht="12.75">
      <c r="B2017" s="287">
        <f t="shared" si="193"/>
        <v>40725</v>
      </c>
      <c r="C2017" s="284"/>
      <c r="D2017" s="291">
        <f t="shared" si="201"/>
        <v>49</v>
      </c>
      <c r="E2017" s="300">
        <f t="shared" si="201"/>
        <v>62.922631</v>
      </c>
      <c r="F2017" s="291"/>
      <c r="G2017" s="287">
        <f t="shared" si="194"/>
        <v>40725</v>
      </c>
      <c r="H2017" s="291"/>
      <c r="I2017" s="291">
        <f t="shared" si="195"/>
        <v>0</v>
      </c>
      <c r="J2017" s="289">
        <f t="shared" si="196"/>
        <v>0</v>
      </c>
      <c r="K2017" s="284"/>
      <c r="L2017" s="287">
        <f t="shared" si="197"/>
        <v>40725</v>
      </c>
      <c r="M2017" s="288"/>
      <c r="N2017" s="289">
        <f t="shared" si="198"/>
        <v>49</v>
      </c>
      <c r="O2017" s="289">
        <f t="shared" si="199"/>
        <v>62.922631</v>
      </c>
    </row>
    <row r="2018" spans="2:15" s="286" customFormat="1" ht="12.75">
      <c r="B2018" s="287">
        <f t="shared" si="193"/>
        <v>40756</v>
      </c>
      <c r="C2018" s="284"/>
      <c r="D2018" s="291">
        <f t="shared" si="201"/>
        <v>49</v>
      </c>
      <c r="E2018" s="300">
        <f t="shared" si="201"/>
        <v>62.98343</v>
      </c>
      <c r="F2018" s="291"/>
      <c r="G2018" s="287">
        <f t="shared" si="194"/>
        <v>40756</v>
      </c>
      <c r="H2018" s="291"/>
      <c r="I2018" s="291">
        <f t="shared" si="195"/>
        <v>0</v>
      </c>
      <c r="J2018" s="289">
        <f t="shared" si="196"/>
        <v>0</v>
      </c>
      <c r="K2018" s="284"/>
      <c r="L2018" s="287">
        <f t="shared" si="197"/>
        <v>40756</v>
      </c>
      <c r="M2018" s="288"/>
      <c r="N2018" s="289">
        <f t="shared" si="198"/>
        <v>49</v>
      </c>
      <c r="O2018" s="289">
        <f t="shared" si="199"/>
        <v>62.98343</v>
      </c>
    </row>
    <row r="2019" spans="2:15" s="286" customFormat="1" ht="12.75">
      <c r="B2019" s="287">
        <f t="shared" si="193"/>
        <v>40787</v>
      </c>
      <c r="C2019" s="284"/>
      <c r="D2019" s="291">
        <f t="shared" si="201"/>
        <v>49</v>
      </c>
      <c r="E2019" s="300">
        <f t="shared" si="201"/>
        <v>63.076626</v>
      </c>
      <c r="F2019" s="291"/>
      <c r="G2019" s="287">
        <f t="shared" si="194"/>
        <v>40787</v>
      </c>
      <c r="H2019" s="291"/>
      <c r="I2019" s="291">
        <f t="shared" si="195"/>
        <v>0</v>
      </c>
      <c r="J2019" s="289">
        <f t="shared" si="196"/>
        <v>0</v>
      </c>
      <c r="K2019" s="284"/>
      <c r="L2019" s="287">
        <f t="shared" si="197"/>
        <v>40787</v>
      </c>
      <c r="M2019" s="288"/>
      <c r="N2019" s="289">
        <f t="shared" si="198"/>
        <v>49</v>
      </c>
      <c r="O2019" s="289">
        <f t="shared" si="199"/>
        <v>63.076626</v>
      </c>
    </row>
    <row r="2020" spans="2:15" s="286" customFormat="1" ht="12.75">
      <c r="B2020" s="287">
        <f t="shared" si="193"/>
        <v>40817</v>
      </c>
      <c r="C2020" s="284"/>
      <c r="D2020" s="291">
        <f t="shared" si="201"/>
        <v>49</v>
      </c>
      <c r="E2020" s="300">
        <f t="shared" si="201"/>
        <v>63.318664</v>
      </c>
      <c r="F2020" s="291"/>
      <c r="G2020" s="287">
        <f t="shared" si="194"/>
        <v>40817</v>
      </c>
      <c r="H2020" s="291"/>
      <c r="I2020" s="291">
        <f t="shared" si="195"/>
        <v>0</v>
      </c>
      <c r="J2020" s="289">
        <f t="shared" si="196"/>
        <v>0</v>
      </c>
      <c r="K2020" s="284"/>
      <c r="L2020" s="287">
        <f t="shared" si="197"/>
        <v>40817</v>
      </c>
      <c r="M2020" s="288"/>
      <c r="N2020" s="289">
        <f t="shared" si="198"/>
        <v>49</v>
      </c>
      <c r="O2020" s="289">
        <f t="shared" si="199"/>
        <v>63.318664</v>
      </c>
    </row>
    <row r="2021" spans="2:15" s="286" customFormat="1" ht="12.75">
      <c r="B2021" s="287">
        <f t="shared" si="193"/>
        <v>40848</v>
      </c>
      <c r="C2021" s="284"/>
      <c r="D2021" s="291">
        <f t="shared" si="201"/>
        <v>49</v>
      </c>
      <c r="E2021" s="300">
        <f t="shared" si="201"/>
        <v>63.370109</v>
      </c>
      <c r="F2021" s="291"/>
      <c r="G2021" s="287">
        <f t="shared" si="194"/>
        <v>40848</v>
      </c>
      <c r="H2021" s="291"/>
      <c r="I2021" s="291">
        <f t="shared" si="195"/>
        <v>0</v>
      </c>
      <c r="J2021" s="289">
        <f t="shared" si="196"/>
        <v>0</v>
      </c>
      <c r="K2021" s="284"/>
      <c r="L2021" s="287">
        <f t="shared" si="197"/>
        <v>40848</v>
      </c>
      <c r="M2021" s="288"/>
      <c r="N2021" s="289">
        <f t="shared" si="198"/>
        <v>49</v>
      </c>
      <c r="O2021" s="289">
        <f t="shared" si="199"/>
        <v>63.370109</v>
      </c>
    </row>
    <row r="2022" spans="2:15" s="286" customFormat="1" ht="12.75">
      <c r="B2022" s="287">
        <f t="shared" si="193"/>
        <v>40878</v>
      </c>
      <c r="C2022" s="284"/>
      <c r="D2022" s="291">
        <f t="shared" si="201"/>
        <v>49</v>
      </c>
      <c r="E2022" s="300">
        <f t="shared" si="201"/>
        <v>64.626017</v>
      </c>
      <c r="F2022" s="291"/>
      <c r="G2022" s="287">
        <f t="shared" si="194"/>
        <v>40878</v>
      </c>
      <c r="H2022" s="291"/>
      <c r="I2022" s="291">
        <f t="shared" si="195"/>
        <v>0</v>
      </c>
      <c r="J2022" s="289">
        <f t="shared" si="196"/>
        <v>0</v>
      </c>
      <c r="K2022" s="284"/>
      <c r="L2022" s="287">
        <f t="shared" si="197"/>
        <v>40878</v>
      </c>
      <c r="M2022" s="288"/>
      <c r="N2022" s="289">
        <f t="shared" si="198"/>
        <v>49</v>
      </c>
      <c r="O2022" s="289">
        <f t="shared" si="199"/>
        <v>64.626017</v>
      </c>
    </row>
    <row r="2023" spans="2:15" s="286" customFormat="1" ht="12.75">
      <c r="B2023" s="287">
        <f t="shared" si="193"/>
        <v>40909</v>
      </c>
      <c r="C2023" s="284"/>
      <c r="D2023" s="291">
        <f t="shared" si="201"/>
        <v>49</v>
      </c>
      <c r="E2023" s="300">
        <f t="shared" si="201"/>
        <v>64.131334</v>
      </c>
      <c r="F2023" s="291"/>
      <c r="G2023" s="287">
        <f t="shared" si="194"/>
        <v>40909</v>
      </c>
      <c r="H2023" s="291"/>
      <c r="I2023" s="291">
        <f t="shared" si="195"/>
        <v>0</v>
      </c>
      <c r="J2023" s="289">
        <f t="shared" si="196"/>
        <v>0</v>
      </c>
      <c r="K2023" s="284"/>
      <c r="L2023" s="287">
        <f t="shared" si="197"/>
        <v>40909</v>
      </c>
      <c r="M2023" s="288"/>
      <c r="N2023" s="289">
        <f t="shared" si="198"/>
        <v>49</v>
      </c>
      <c r="O2023" s="289">
        <f t="shared" si="199"/>
        <v>64.131334</v>
      </c>
    </row>
    <row r="2024" spans="2:15" s="286" customFormat="1" ht="12.75">
      <c r="B2024" s="287">
        <f t="shared" si="193"/>
        <v>40940</v>
      </c>
      <c r="C2024" s="284"/>
      <c r="D2024" s="291">
        <f t="shared" si="201"/>
        <v>49</v>
      </c>
      <c r="E2024" s="300">
        <f t="shared" si="201"/>
        <v>64.19623</v>
      </c>
      <c r="F2024" s="291"/>
      <c r="G2024" s="287">
        <f t="shared" si="194"/>
        <v>40940</v>
      </c>
      <c r="H2024" s="291"/>
      <c r="I2024" s="291">
        <f t="shared" si="195"/>
        <v>0</v>
      </c>
      <c r="J2024" s="289">
        <f t="shared" si="196"/>
        <v>0</v>
      </c>
      <c r="K2024" s="284"/>
      <c r="L2024" s="287">
        <f t="shared" si="197"/>
        <v>40940</v>
      </c>
      <c r="M2024" s="288"/>
      <c r="N2024" s="289">
        <f t="shared" si="198"/>
        <v>49</v>
      </c>
      <c r="O2024" s="289">
        <f t="shared" si="199"/>
        <v>64.19623</v>
      </c>
    </row>
    <row r="2025" spans="2:15" s="286" customFormat="1" ht="12.75">
      <c r="B2025" s="287">
        <f t="shared" si="193"/>
        <v>40969</v>
      </c>
      <c r="C2025" s="284"/>
      <c r="D2025" s="291">
        <f t="shared" si="201"/>
        <v>49</v>
      </c>
      <c r="E2025" s="300">
        <f t="shared" si="201"/>
        <v>67.599757</v>
      </c>
      <c r="F2025" s="291"/>
      <c r="G2025" s="287">
        <f t="shared" si="194"/>
        <v>40969</v>
      </c>
      <c r="H2025" s="291"/>
      <c r="I2025" s="291">
        <f t="shared" si="195"/>
        <v>0</v>
      </c>
      <c r="J2025" s="289">
        <f t="shared" si="196"/>
        <v>0</v>
      </c>
      <c r="K2025" s="284"/>
      <c r="L2025" s="287">
        <f t="shared" si="197"/>
        <v>40969</v>
      </c>
      <c r="M2025" s="288"/>
      <c r="N2025" s="289">
        <f t="shared" si="198"/>
        <v>49</v>
      </c>
      <c r="O2025" s="289">
        <f t="shared" si="199"/>
        <v>67.599757</v>
      </c>
    </row>
    <row r="2026" spans="2:15" s="286" customFormat="1" ht="12.75">
      <c r="B2026" s="287">
        <f t="shared" si="193"/>
        <v>41000</v>
      </c>
      <c r="C2026" s="284"/>
      <c r="D2026" s="291">
        <f t="shared" si="201"/>
        <v>49</v>
      </c>
      <c r="E2026" s="300">
        <f t="shared" si="201"/>
        <v>71.581344</v>
      </c>
      <c r="F2026" s="291"/>
      <c r="G2026" s="287">
        <f t="shared" si="194"/>
        <v>41000</v>
      </c>
      <c r="H2026" s="291"/>
      <c r="I2026" s="291">
        <f t="shared" si="195"/>
        <v>0</v>
      </c>
      <c r="J2026" s="289">
        <f t="shared" si="196"/>
        <v>0</v>
      </c>
      <c r="K2026" s="284"/>
      <c r="L2026" s="287">
        <f t="shared" si="197"/>
        <v>41000</v>
      </c>
      <c r="M2026" s="288"/>
      <c r="N2026" s="289">
        <f t="shared" si="198"/>
        <v>49</v>
      </c>
      <c r="O2026" s="289">
        <f t="shared" si="199"/>
        <v>71.581344</v>
      </c>
    </row>
    <row r="2027" spans="2:15" s="286" customFormat="1" ht="12.75">
      <c r="B2027" s="287">
        <f t="shared" si="193"/>
        <v>41030</v>
      </c>
      <c r="C2027" s="284"/>
      <c r="D2027" s="291">
        <f t="shared" si="201"/>
        <v>49</v>
      </c>
      <c r="E2027" s="300">
        <f t="shared" si="201"/>
        <v>72.781434</v>
      </c>
      <c r="F2027" s="291"/>
      <c r="G2027" s="287">
        <f t="shared" si="194"/>
        <v>41030</v>
      </c>
      <c r="H2027" s="291"/>
      <c r="I2027" s="291">
        <f t="shared" si="195"/>
        <v>0</v>
      </c>
      <c r="J2027" s="289">
        <f t="shared" si="196"/>
        <v>0</v>
      </c>
      <c r="K2027" s="284"/>
      <c r="L2027" s="287">
        <f t="shared" si="197"/>
        <v>41030</v>
      </c>
      <c r="M2027" s="288"/>
      <c r="N2027" s="289">
        <f t="shared" si="198"/>
        <v>49</v>
      </c>
      <c r="O2027" s="289">
        <f t="shared" si="199"/>
        <v>72.781434</v>
      </c>
    </row>
    <row r="2028" spans="2:15" s="286" customFormat="1" ht="12.75">
      <c r="B2028" s="287">
        <f t="shared" si="193"/>
        <v>41061</v>
      </c>
      <c r="C2028" s="284"/>
      <c r="D2028" s="291">
        <f t="shared" si="201"/>
        <v>49</v>
      </c>
      <c r="E2028" s="300">
        <f t="shared" si="201"/>
        <v>73.961412</v>
      </c>
      <c r="F2028" s="291"/>
      <c r="G2028" s="287">
        <f t="shared" si="194"/>
        <v>41061</v>
      </c>
      <c r="H2028" s="291"/>
      <c r="I2028" s="291">
        <f t="shared" si="195"/>
        <v>0</v>
      </c>
      <c r="J2028" s="289">
        <f t="shared" si="196"/>
        <v>0</v>
      </c>
      <c r="K2028" s="284"/>
      <c r="L2028" s="287">
        <f t="shared" si="197"/>
        <v>41061</v>
      </c>
      <c r="M2028" s="288"/>
      <c r="N2028" s="289">
        <f t="shared" si="198"/>
        <v>49</v>
      </c>
      <c r="O2028" s="289">
        <f t="shared" si="199"/>
        <v>73.961412</v>
      </c>
    </row>
    <row r="2029" spans="2:15" s="286" customFormat="1" ht="12.75">
      <c r="B2029" s="287">
        <f t="shared" si="193"/>
        <v>41092</v>
      </c>
      <c r="C2029" s="284"/>
      <c r="D2029" s="291">
        <f t="shared" si="201"/>
        <v>48</v>
      </c>
      <c r="E2029" s="300">
        <f t="shared" si="201"/>
        <v>75.13659</v>
      </c>
      <c r="F2029" s="291"/>
      <c r="G2029" s="287">
        <f t="shared" si="194"/>
        <v>41092</v>
      </c>
      <c r="H2029" s="291"/>
      <c r="I2029" s="291">
        <f t="shared" si="195"/>
        <v>0</v>
      </c>
      <c r="J2029" s="289">
        <f t="shared" si="196"/>
        <v>0</v>
      </c>
      <c r="K2029" s="284"/>
      <c r="L2029" s="287">
        <f t="shared" si="197"/>
        <v>41092</v>
      </c>
      <c r="M2029" s="288"/>
      <c r="N2029" s="289">
        <f t="shared" si="198"/>
        <v>48</v>
      </c>
      <c r="O2029" s="289">
        <f t="shared" si="199"/>
        <v>75.13659</v>
      </c>
    </row>
    <row r="2030" spans="2:15" s="286" customFormat="1" ht="12.75">
      <c r="B2030" s="287">
        <f t="shared" si="193"/>
        <v>41124</v>
      </c>
      <c r="C2030" s="284"/>
      <c r="D2030" s="291">
        <f t="shared" si="201"/>
        <v>48</v>
      </c>
      <c r="E2030" s="300">
        <f t="shared" si="201"/>
        <v>75.360425</v>
      </c>
      <c r="F2030" s="291"/>
      <c r="G2030" s="287">
        <f t="shared" si="194"/>
        <v>41124</v>
      </c>
      <c r="H2030" s="291"/>
      <c r="I2030" s="291">
        <f t="shared" si="195"/>
        <v>0</v>
      </c>
      <c r="J2030" s="289">
        <f t="shared" si="196"/>
        <v>0</v>
      </c>
      <c r="K2030" s="284"/>
      <c r="L2030" s="287">
        <f t="shared" si="197"/>
        <v>41124</v>
      </c>
      <c r="M2030" s="288"/>
      <c r="N2030" s="289">
        <f t="shared" si="198"/>
        <v>48</v>
      </c>
      <c r="O2030" s="289">
        <f t="shared" si="199"/>
        <v>75.360425</v>
      </c>
    </row>
    <row r="2031" spans="2:15" s="286" customFormat="1" ht="12.75">
      <c r="B2031" s="287">
        <f t="shared" si="193"/>
        <v>41156</v>
      </c>
      <c r="C2031" s="284"/>
      <c r="D2031" s="291">
        <f t="shared" si="201"/>
        <v>48</v>
      </c>
      <c r="E2031" s="300">
        <f t="shared" si="201"/>
        <v>75.452125</v>
      </c>
      <c r="F2031" s="291"/>
      <c r="G2031" s="287">
        <f t="shared" si="194"/>
        <v>41156</v>
      </c>
      <c r="H2031" s="291"/>
      <c r="I2031" s="291">
        <f t="shared" si="195"/>
        <v>0</v>
      </c>
      <c r="J2031" s="289">
        <f t="shared" si="196"/>
        <v>0</v>
      </c>
      <c r="K2031" s="284"/>
      <c r="L2031" s="287">
        <f t="shared" si="197"/>
        <v>41156</v>
      </c>
      <c r="M2031" s="288"/>
      <c r="N2031" s="289">
        <f t="shared" si="198"/>
        <v>48</v>
      </c>
      <c r="O2031" s="289">
        <f t="shared" si="199"/>
        <v>75.452125</v>
      </c>
    </row>
    <row r="2032" spans="2:15" s="286" customFormat="1" ht="12.75">
      <c r="B2032" s="287">
        <f t="shared" si="193"/>
        <v>41188</v>
      </c>
      <c r="C2032" s="284"/>
      <c r="D2032" s="291">
        <f t="shared" si="201"/>
        <v>48</v>
      </c>
      <c r="E2032" s="300">
        <f t="shared" si="201"/>
        <v>74.290566</v>
      </c>
      <c r="F2032" s="291"/>
      <c r="G2032" s="287">
        <f t="shared" si="194"/>
        <v>41188</v>
      </c>
      <c r="H2032" s="291"/>
      <c r="I2032" s="291">
        <f t="shared" si="195"/>
        <v>0</v>
      </c>
      <c r="J2032" s="289">
        <f t="shared" si="196"/>
        <v>0</v>
      </c>
      <c r="K2032" s="284"/>
      <c r="L2032" s="287">
        <f t="shared" si="197"/>
        <v>41188</v>
      </c>
      <c r="M2032" s="288"/>
      <c r="N2032" s="289">
        <f t="shared" si="198"/>
        <v>48</v>
      </c>
      <c r="O2032" s="289">
        <f t="shared" si="199"/>
        <v>74.290566</v>
      </c>
    </row>
    <row r="2033" spans="2:15" s="286" customFormat="1" ht="12.75">
      <c r="B2033" s="287">
        <f t="shared" si="193"/>
        <v>41220</v>
      </c>
      <c r="C2033" s="284"/>
      <c r="D2033" s="291">
        <f t="shared" si="201"/>
        <v>48</v>
      </c>
      <c r="E2033" s="300">
        <f t="shared" si="201"/>
        <v>74.285201</v>
      </c>
      <c r="F2033" s="291"/>
      <c r="G2033" s="287">
        <f t="shared" si="194"/>
        <v>41220</v>
      </c>
      <c r="H2033" s="291"/>
      <c r="I2033" s="291">
        <f t="shared" si="195"/>
        <v>0</v>
      </c>
      <c r="J2033" s="289">
        <f t="shared" si="196"/>
        <v>0</v>
      </c>
      <c r="K2033" s="284"/>
      <c r="L2033" s="287">
        <f t="shared" si="197"/>
        <v>41220</v>
      </c>
      <c r="M2033" s="288"/>
      <c r="N2033" s="289">
        <f t="shared" si="198"/>
        <v>48</v>
      </c>
      <c r="O2033" s="289">
        <f t="shared" si="199"/>
        <v>74.285201</v>
      </c>
    </row>
    <row r="2034" spans="2:15" s="286" customFormat="1" ht="12.75">
      <c r="B2034" s="287">
        <f t="shared" si="193"/>
        <v>41252</v>
      </c>
      <c r="C2034" s="284"/>
      <c r="D2034" s="291">
        <f t="shared" si="201"/>
        <v>48</v>
      </c>
      <c r="E2034" s="300">
        <f t="shared" si="201"/>
        <v>74.386826</v>
      </c>
      <c r="F2034" s="291"/>
      <c r="G2034" s="287">
        <f t="shared" si="194"/>
        <v>41252</v>
      </c>
      <c r="H2034" s="291"/>
      <c r="I2034" s="291">
        <f t="shared" si="195"/>
        <v>0</v>
      </c>
      <c r="J2034" s="289">
        <f t="shared" si="196"/>
        <v>0</v>
      </c>
      <c r="K2034" s="284"/>
      <c r="L2034" s="287">
        <f t="shared" si="197"/>
        <v>41252</v>
      </c>
      <c r="M2034" s="288"/>
      <c r="N2034" s="289">
        <f t="shared" si="198"/>
        <v>48</v>
      </c>
      <c r="O2034" s="289">
        <f t="shared" si="199"/>
        <v>74.386826</v>
      </c>
    </row>
    <row r="2035" spans="2:15" s="286" customFormat="1" ht="12.75">
      <c r="B2035" s="287">
        <f t="shared" si="193"/>
        <v>41275</v>
      </c>
      <c r="C2035" s="284"/>
      <c r="D2035" s="291">
        <f t="shared" si="201"/>
        <v>48</v>
      </c>
      <c r="E2035" s="300">
        <f t="shared" si="201"/>
        <v>74.428724</v>
      </c>
      <c r="F2035" s="291"/>
      <c r="G2035" s="287">
        <f t="shared" si="194"/>
        <v>41275</v>
      </c>
      <c r="H2035" s="291"/>
      <c r="I2035" s="291">
        <f t="shared" si="195"/>
        <v>0</v>
      </c>
      <c r="J2035" s="289">
        <f t="shared" si="196"/>
        <v>0</v>
      </c>
      <c r="K2035" s="284"/>
      <c r="L2035" s="287">
        <f t="shared" si="197"/>
        <v>41275</v>
      </c>
      <c r="M2035" s="288"/>
      <c r="N2035" s="289">
        <f t="shared" si="198"/>
        <v>48</v>
      </c>
      <c r="O2035" s="289">
        <f t="shared" si="199"/>
        <v>74.428724</v>
      </c>
    </row>
    <row r="2036" spans="2:15" s="286" customFormat="1" ht="12.75">
      <c r="B2036" s="287">
        <f t="shared" si="193"/>
        <v>41306</v>
      </c>
      <c r="C2036" s="284"/>
      <c r="D2036" s="291">
        <f aca="true" t="shared" si="202" ref="D2036:E2055">+D589</f>
        <v>48</v>
      </c>
      <c r="E2036" s="300">
        <f t="shared" si="202"/>
        <v>74.474339</v>
      </c>
      <c r="F2036" s="291"/>
      <c r="G2036" s="287">
        <f t="shared" si="194"/>
        <v>41306</v>
      </c>
      <c r="H2036" s="291"/>
      <c r="I2036" s="291">
        <f t="shared" si="195"/>
        <v>0</v>
      </c>
      <c r="J2036" s="289">
        <f t="shared" si="196"/>
        <v>0</v>
      </c>
      <c r="K2036" s="284"/>
      <c r="L2036" s="287">
        <f t="shared" si="197"/>
        <v>41306</v>
      </c>
      <c r="M2036" s="288"/>
      <c r="N2036" s="289">
        <f t="shared" si="198"/>
        <v>48</v>
      </c>
      <c r="O2036" s="289">
        <f t="shared" si="199"/>
        <v>74.474339</v>
      </c>
    </row>
    <row r="2037" spans="2:15" s="286" customFormat="1" ht="12.75">
      <c r="B2037" s="287">
        <f t="shared" si="193"/>
        <v>41334</v>
      </c>
      <c r="C2037" s="284"/>
      <c r="D2037" s="291">
        <f t="shared" si="202"/>
        <v>48</v>
      </c>
      <c r="E2037" s="300">
        <f t="shared" si="202"/>
        <v>75.692154</v>
      </c>
      <c r="F2037" s="291"/>
      <c r="G2037" s="287">
        <f t="shared" si="194"/>
        <v>41334</v>
      </c>
      <c r="H2037" s="291"/>
      <c r="I2037" s="291">
        <f t="shared" si="195"/>
        <v>0</v>
      </c>
      <c r="J2037" s="289">
        <f t="shared" si="196"/>
        <v>0</v>
      </c>
      <c r="K2037" s="284"/>
      <c r="L2037" s="287">
        <f t="shared" si="197"/>
        <v>41334</v>
      </c>
      <c r="M2037" s="288"/>
      <c r="N2037" s="289">
        <f t="shared" si="198"/>
        <v>48</v>
      </c>
      <c r="O2037" s="289">
        <f t="shared" si="199"/>
        <v>75.692154</v>
      </c>
    </row>
    <row r="2038" spans="2:15" s="286" customFormat="1" ht="12.75">
      <c r="B2038" s="287">
        <f t="shared" si="193"/>
        <v>41365</v>
      </c>
      <c r="C2038" s="284"/>
      <c r="D2038" s="291">
        <f t="shared" si="202"/>
        <v>48</v>
      </c>
      <c r="E2038" s="300">
        <f t="shared" si="202"/>
        <v>78.337</v>
      </c>
      <c r="F2038" s="291"/>
      <c r="G2038" s="287">
        <f t="shared" si="194"/>
        <v>41365</v>
      </c>
      <c r="H2038" s="291"/>
      <c r="I2038" s="291">
        <f t="shared" si="195"/>
        <v>0</v>
      </c>
      <c r="J2038" s="289">
        <f t="shared" si="196"/>
        <v>0</v>
      </c>
      <c r="K2038" s="284"/>
      <c r="L2038" s="287">
        <f t="shared" si="197"/>
        <v>41365</v>
      </c>
      <c r="M2038" s="288"/>
      <c r="N2038" s="289">
        <f t="shared" si="198"/>
        <v>48</v>
      </c>
      <c r="O2038" s="289">
        <f t="shared" si="199"/>
        <v>78.337</v>
      </c>
    </row>
    <row r="2039" spans="2:15" s="286" customFormat="1" ht="12.75">
      <c r="B2039" s="287">
        <f t="shared" si="193"/>
        <v>41395</v>
      </c>
      <c r="C2039" s="284"/>
      <c r="D2039" s="291">
        <f t="shared" si="202"/>
        <v>48</v>
      </c>
      <c r="E2039" s="300">
        <f t="shared" si="202"/>
        <v>79.5872</v>
      </c>
      <c r="F2039" s="291"/>
      <c r="G2039" s="287">
        <f t="shared" si="194"/>
        <v>41395</v>
      </c>
      <c r="H2039" s="291"/>
      <c r="I2039" s="291">
        <f t="shared" si="195"/>
        <v>0</v>
      </c>
      <c r="J2039" s="289">
        <f t="shared" si="196"/>
        <v>0</v>
      </c>
      <c r="K2039" s="284"/>
      <c r="L2039" s="287">
        <f t="shared" si="197"/>
        <v>41395</v>
      </c>
      <c r="M2039" s="288"/>
      <c r="N2039" s="289">
        <f t="shared" si="198"/>
        <v>48</v>
      </c>
      <c r="O2039" s="289">
        <f t="shared" si="199"/>
        <v>79.5872</v>
      </c>
    </row>
    <row r="2040" spans="2:15" s="286" customFormat="1" ht="12.75">
      <c r="B2040" s="287">
        <f t="shared" si="193"/>
        <v>41426</v>
      </c>
      <c r="C2040" s="284"/>
      <c r="D2040" s="291">
        <f t="shared" si="202"/>
        <v>48</v>
      </c>
      <c r="E2040" s="300">
        <f t="shared" si="202"/>
        <v>80.8234</v>
      </c>
      <c r="F2040" s="291"/>
      <c r="G2040" s="287">
        <f t="shared" si="194"/>
        <v>41426</v>
      </c>
      <c r="H2040" s="291"/>
      <c r="I2040" s="291">
        <f t="shared" si="195"/>
        <v>0</v>
      </c>
      <c r="J2040" s="289">
        <f t="shared" si="196"/>
        <v>0</v>
      </c>
      <c r="K2040" s="284"/>
      <c r="L2040" s="287">
        <f t="shared" si="197"/>
        <v>41426</v>
      </c>
      <c r="M2040" s="288"/>
      <c r="N2040" s="289">
        <f t="shared" si="198"/>
        <v>48</v>
      </c>
      <c r="O2040" s="289">
        <f t="shared" si="199"/>
        <v>80.8234</v>
      </c>
    </row>
    <row r="2041" spans="2:15" s="286" customFormat="1" ht="12.75">
      <c r="B2041" s="287">
        <f t="shared" si="193"/>
        <v>41456</v>
      </c>
      <c r="C2041" s="284"/>
      <c r="D2041" s="291">
        <f t="shared" si="202"/>
        <v>48</v>
      </c>
      <c r="E2041" s="300">
        <f t="shared" si="202"/>
        <v>82.0619</v>
      </c>
      <c r="F2041" s="291"/>
      <c r="G2041" s="287">
        <f t="shared" si="194"/>
        <v>41456</v>
      </c>
      <c r="H2041" s="291"/>
      <c r="I2041" s="291">
        <f t="shared" si="195"/>
        <v>0</v>
      </c>
      <c r="J2041" s="289">
        <f t="shared" si="196"/>
        <v>0</v>
      </c>
      <c r="K2041" s="284"/>
      <c r="L2041" s="287">
        <f t="shared" si="197"/>
        <v>41456</v>
      </c>
      <c r="M2041" s="288"/>
      <c r="N2041" s="289">
        <f t="shared" si="198"/>
        <v>48</v>
      </c>
      <c r="O2041" s="289">
        <f t="shared" si="199"/>
        <v>82.0619</v>
      </c>
    </row>
    <row r="2042" spans="2:15" s="286" customFormat="1" ht="12.75">
      <c r="B2042" s="287">
        <f t="shared" si="193"/>
        <v>41487</v>
      </c>
      <c r="C2042" s="284"/>
      <c r="D2042" s="291">
        <f t="shared" si="202"/>
        <v>48</v>
      </c>
      <c r="E2042" s="300">
        <f t="shared" si="202"/>
        <v>83.2436</v>
      </c>
      <c r="F2042" s="291"/>
      <c r="G2042" s="287">
        <f t="shared" si="194"/>
        <v>41487</v>
      </c>
      <c r="H2042" s="291"/>
      <c r="I2042" s="291">
        <f t="shared" si="195"/>
        <v>0</v>
      </c>
      <c r="J2042" s="289">
        <f t="shared" si="196"/>
        <v>0</v>
      </c>
      <c r="K2042" s="284"/>
      <c r="L2042" s="287">
        <f t="shared" si="197"/>
        <v>41487</v>
      </c>
      <c r="M2042" s="288"/>
      <c r="N2042" s="289">
        <f t="shared" si="198"/>
        <v>48</v>
      </c>
      <c r="O2042" s="289">
        <f t="shared" si="199"/>
        <v>83.2436</v>
      </c>
    </row>
    <row r="2043" spans="2:15" s="286" customFormat="1" ht="12.75">
      <c r="B2043" s="287">
        <f t="shared" si="193"/>
        <v>41518</v>
      </c>
      <c r="C2043" s="284"/>
      <c r="D2043" s="291">
        <f t="shared" si="202"/>
        <v>48</v>
      </c>
      <c r="E2043" s="300">
        <f t="shared" si="202"/>
        <v>84.5602</v>
      </c>
      <c r="F2043" s="291"/>
      <c r="G2043" s="287">
        <f t="shared" si="194"/>
        <v>41518</v>
      </c>
      <c r="H2043" s="291"/>
      <c r="I2043" s="291">
        <f t="shared" si="195"/>
        <v>0</v>
      </c>
      <c r="J2043" s="289">
        <f t="shared" si="196"/>
        <v>0</v>
      </c>
      <c r="K2043" s="284"/>
      <c r="L2043" s="287">
        <f t="shared" si="197"/>
        <v>41518</v>
      </c>
      <c r="M2043" s="288"/>
      <c r="N2043" s="289">
        <f t="shared" si="198"/>
        <v>48</v>
      </c>
      <c r="O2043" s="289">
        <f t="shared" si="199"/>
        <v>84.5602</v>
      </c>
    </row>
    <row r="2044" spans="2:15" s="286" customFormat="1" ht="12.75">
      <c r="B2044" s="287">
        <f aca="true" t="shared" si="203" ref="B2044:B2107">+B1825</f>
        <v>41548</v>
      </c>
      <c r="C2044" s="284"/>
      <c r="D2044" s="291">
        <f t="shared" si="202"/>
        <v>46</v>
      </c>
      <c r="E2044" s="300">
        <f t="shared" si="202"/>
        <v>85.6182</v>
      </c>
      <c r="F2044" s="291"/>
      <c r="G2044" s="287">
        <f aca="true" t="shared" si="204" ref="G2044:G2107">+B1274</f>
        <v>41548</v>
      </c>
      <c r="H2044" s="291"/>
      <c r="I2044" s="291">
        <f aca="true" t="shared" si="205" ref="I2044:I2107">+D1274</f>
        <v>0</v>
      </c>
      <c r="J2044" s="289">
        <f aca="true" t="shared" si="206" ref="J2044:J2107">+E1274</f>
        <v>0</v>
      </c>
      <c r="K2044" s="284"/>
      <c r="L2044" s="287">
        <f aca="true" t="shared" si="207" ref="L2044:L2054">+B2044</f>
        <v>41548</v>
      </c>
      <c r="M2044" s="288"/>
      <c r="N2044" s="289">
        <f aca="true" t="shared" si="208" ref="N2044:N2054">+D2044+I2044</f>
        <v>46</v>
      </c>
      <c r="O2044" s="289">
        <f aca="true" t="shared" si="209" ref="O2044:O2054">+E2044+J2044</f>
        <v>85.6182</v>
      </c>
    </row>
    <row r="2045" spans="2:15" s="286" customFormat="1" ht="12.75">
      <c r="B2045" s="287">
        <f t="shared" si="203"/>
        <v>41579</v>
      </c>
      <c r="C2045" s="284"/>
      <c r="D2045" s="291">
        <f t="shared" si="202"/>
        <v>46</v>
      </c>
      <c r="E2045" s="300">
        <f t="shared" si="202"/>
        <v>86.8773</v>
      </c>
      <c r="F2045" s="291"/>
      <c r="G2045" s="287">
        <f t="shared" si="204"/>
        <v>41579</v>
      </c>
      <c r="H2045" s="291"/>
      <c r="I2045" s="291">
        <f t="shared" si="205"/>
        <v>0</v>
      </c>
      <c r="J2045" s="289">
        <f t="shared" si="206"/>
        <v>0</v>
      </c>
      <c r="K2045" s="284"/>
      <c r="L2045" s="287">
        <f t="shared" si="207"/>
        <v>41579</v>
      </c>
      <c r="M2045" s="288"/>
      <c r="N2045" s="289">
        <f t="shared" si="208"/>
        <v>46</v>
      </c>
      <c r="O2045" s="289">
        <f t="shared" si="209"/>
        <v>86.8773</v>
      </c>
    </row>
    <row r="2046" spans="2:15" s="286" customFormat="1" ht="12.75">
      <c r="B2046" s="287">
        <f t="shared" si="203"/>
        <v>41609</v>
      </c>
      <c r="C2046" s="284"/>
      <c r="D2046" s="291">
        <f t="shared" si="202"/>
        <v>46</v>
      </c>
      <c r="E2046" s="300">
        <f t="shared" si="202"/>
        <v>88.0883</v>
      </c>
      <c r="F2046" s="291"/>
      <c r="G2046" s="287">
        <f t="shared" si="204"/>
        <v>41609</v>
      </c>
      <c r="H2046" s="291"/>
      <c r="I2046" s="291">
        <f t="shared" si="205"/>
        <v>0</v>
      </c>
      <c r="J2046" s="289">
        <f t="shared" si="206"/>
        <v>0</v>
      </c>
      <c r="K2046" s="284"/>
      <c r="L2046" s="287">
        <f t="shared" si="207"/>
        <v>41609</v>
      </c>
      <c r="M2046" s="288"/>
      <c r="N2046" s="289">
        <f t="shared" si="208"/>
        <v>46</v>
      </c>
      <c r="O2046" s="289">
        <f t="shared" si="209"/>
        <v>88.0883</v>
      </c>
    </row>
    <row r="2047" spans="2:15" s="286" customFormat="1" ht="12.75">
      <c r="B2047" s="287">
        <f t="shared" si="203"/>
        <v>41640</v>
      </c>
      <c r="C2047" s="284"/>
      <c r="D2047" s="291">
        <f t="shared" si="202"/>
        <v>46</v>
      </c>
      <c r="E2047" s="300">
        <f t="shared" si="202"/>
        <v>89.3517</v>
      </c>
      <c r="F2047" s="291"/>
      <c r="G2047" s="287">
        <f t="shared" si="204"/>
        <v>41640</v>
      </c>
      <c r="H2047" s="291"/>
      <c r="I2047" s="291">
        <f t="shared" si="205"/>
        <v>0</v>
      </c>
      <c r="J2047" s="289">
        <f t="shared" si="206"/>
        <v>0</v>
      </c>
      <c r="K2047" s="284"/>
      <c r="L2047" s="287">
        <f t="shared" si="207"/>
        <v>41640</v>
      </c>
      <c r="M2047" s="288"/>
      <c r="N2047" s="289">
        <f t="shared" si="208"/>
        <v>46</v>
      </c>
      <c r="O2047" s="289">
        <f t="shared" si="209"/>
        <v>89.3517</v>
      </c>
    </row>
    <row r="2048" spans="2:15" s="286" customFormat="1" ht="12.75">
      <c r="B2048" s="287">
        <f t="shared" si="203"/>
        <v>41671</v>
      </c>
      <c r="C2048" s="284"/>
      <c r="D2048" s="291">
        <f t="shared" si="202"/>
        <v>46</v>
      </c>
      <c r="E2048" s="300">
        <f t="shared" si="202"/>
        <v>90.6204</v>
      </c>
      <c r="F2048" s="291"/>
      <c r="G2048" s="287">
        <f t="shared" si="204"/>
        <v>41671</v>
      </c>
      <c r="H2048" s="291"/>
      <c r="I2048" s="291">
        <f t="shared" si="205"/>
        <v>0</v>
      </c>
      <c r="J2048" s="289">
        <f t="shared" si="206"/>
        <v>0</v>
      </c>
      <c r="K2048" s="284"/>
      <c r="L2048" s="287">
        <f t="shared" si="207"/>
        <v>41671</v>
      </c>
      <c r="M2048" s="288"/>
      <c r="N2048" s="289">
        <f t="shared" si="208"/>
        <v>46</v>
      </c>
      <c r="O2048" s="289">
        <f t="shared" si="209"/>
        <v>90.6204</v>
      </c>
    </row>
    <row r="2049" spans="2:15" s="286" customFormat="1" ht="12.75">
      <c r="B2049" s="287">
        <f t="shared" si="203"/>
        <v>41699</v>
      </c>
      <c r="C2049" s="284"/>
      <c r="D2049" s="291">
        <f t="shared" si="202"/>
        <v>46</v>
      </c>
      <c r="E2049" s="300">
        <f t="shared" si="202"/>
        <v>91.8433</v>
      </c>
      <c r="F2049" s="291"/>
      <c r="G2049" s="287">
        <f t="shared" si="204"/>
        <v>41699</v>
      </c>
      <c r="H2049" s="291"/>
      <c r="I2049" s="291">
        <f t="shared" si="205"/>
        <v>0</v>
      </c>
      <c r="J2049" s="289">
        <f t="shared" si="206"/>
        <v>0</v>
      </c>
      <c r="K2049" s="284"/>
      <c r="L2049" s="287">
        <f t="shared" si="207"/>
        <v>41699</v>
      </c>
      <c r="M2049" s="288"/>
      <c r="N2049" s="289">
        <f t="shared" si="208"/>
        <v>46</v>
      </c>
      <c r="O2049" s="289">
        <f t="shared" si="209"/>
        <v>91.8433</v>
      </c>
    </row>
    <row r="2050" spans="2:15" s="286" customFormat="1" ht="12.75">
      <c r="B2050" s="287">
        <f t="shared" si="203"/>
        <v>41730</v>
      </c>
      <c r="C2050" s="284"/>
      <c r="D2050" s="291">
        <f t="shared" si="202"/>
        <v>46</v>
      </c>
      <c r="E2050" s="300">
        <f t="shared" si="202"/>
        <v>96.0086</v>
      </c>
      <c r="F2050" s="291"/>
      <c r="G2050" s="287">
        <f t="shared" si="204"/>
        <v>41730</v>
      </c>
      <c r="H2050" s="291"/>
      <c r="I2050" s="291">
        <f t="shared" si="205"/>
        <v>0</v>
      </c>
      <c r="J2050" s="289">
        <f t="shared" si="206"/>
        <v>0</v>
      </c>
      <c r="K2050" s="284"/>
      <c r="L2050" s="287">
        <f t="shared" si="207"/>
        <v>41730</v>
      </c>
      <c r="M2050" s="288"/>
      <c r="N2050" s="289">
        <f t="shared" si="208"/>
        <v>46</v>
      </c>
      <c r="O2050" s="289">
        <f t="shared" si="209"/>
        <v>96.0086</v>
      </c>
    </row>
    <row r="2051" spans="2:15" s="286" customFormat="1" ht="12.75">
      <c r="B2051" s="287">
        <f t="shared" si="203"/>
        <v>41760</v>
      </c>
      <c r="C2051" s="284"/>
      <c r="D2051" s="291">
        <f t="shared" si="202"/>
        <v>46</v>
      </c>
      <c r="E2051" s="300">
        <f t="shared" si="202"/>
        <v>97.3406</v>
      </c>
      <c r="F2051" s="291"/>
      <c r="G2051" s="287">
        <f t="shared" si="204"/>
        <v>41760</v>
      </c>
      <c r="H2051" s="291"/>
      <c r="I2051" s="291">
        <f t="shared" si="205"/>
        <v>0</v>
      </c>
      <c r="J2051" s="289">
        <f t="shared" si="206"/>
        <v>0</v>
      </c>
      <c r="K2051" s="284"/>
      <c r="L2051" s="287">
        <f t="shared" si="207"/>
        <v>41760</v>
      </c>
      <c r="M2051" s="288"/>
      <c r="N2051" s="289">
        <f t="shared" si="208"/>
        <v>46</v>
      </c>
      <c r="O2051" s="289">
        <f t="shared" si="209"/>
        <v>97.3406</v>
      </c>
    </row>
    <row r="2052" spans="2:15" s="286" customFormat="1" ht="12.75">
      <c r="B2052" s="287">
        <f t="shared" si="203"/>
        <v>41791</v>
      </c>
      <c r="C2052" s="284"/>
      <c r="D2052" s="291">
        <f t="shared" si="202"/>
        <v>46</v>
      </c>
      <c r="E2052" s="300">
        <f t="shared" si="202"/>
        <v>98.5885</v>
      </c>
      <c r="F2052" s="291"/>
      <c r="G2052" s="287">
        <f t="shared" si="204"/>
        <v>41791</v>
      </c>
      <c r="H2052" s="291"/>
      <c r="I2052" s="291">
        <f t="shared" si="205"/>
        <v>0</v>
      </c>
      <c r="J2052" s="289">
        <f t="shared" si="206"/>
        <v>0</v>
      </c>
      <c r="K2052" s="284"/>
      <c r="L2052" s="287">
        <f t="shared" si="207"/>
        <v>41791</v>
      </c>
      <c r="M2052" s="288"/>
      <c r="N2052" s="289">
        <f t="shared" si="208"/>
        <v>46</v>
      </c>
      <c r="O2052" s="289">
        <f t="shared" si="209"/>
        <v>98.5885</v>
      </c>
    </row>
    <row r="2053" spans="2:15" s="286" customFormat="1" ht="12.75">
      <c r="B2053" s="287">
        <f t="shared" si="203"/>
        <v>41821</v>
      </c>
      <c r="C2053" s="284"/>
      <c r="D2053" s="291">
        <f t="shared" si="202"/>
        <v>46</v>
      </c>
      <c r="E2053" s="300">
        <f t="shared" si="202"/>
        <v>99.8868</v>
      </c>
      <c r="F2053" s="291"/>
      <c r="G2053" s="287">
        <f t="shared" si="204"/>
        <v>41821</v>
      </c>
      <c r="H2053" s="291"/>
      <c r="I2053" s="291">
        <f t="shared" si="205"/>
        <v>0</v>
      </c>
      <c r="J2053" s="289">
        <f t="shared" si="206"/>
        <v>0</v>
      </c>
      <c r="K2053" s="284"/>
      <c r="L2053" s="287">
        <f t="shared" si="207"/>
        <v>41821</v>
      </c>
      <c r="M2053" s="288"/>
      <c r="N2053" s="289">
        <f t="shared" si="208"/>
        <v>46</v>
      </c>
      <c r="O2053" s="289">
        <f t="shared" si="209"/>
        <v>99.8868</v>
      </c>
    </row>
    <row r="2054" spans="2:15" s="286" customFormat="1" ht="12.75">
      <c r="B2054" s="287">
        <f t="shared" si="203"/>
        <v>41852</v>
      </c>
      <c r="C2054" s="284"/>
      <c r="D2054" s="291">
        <f t="shared" si="202"/>
        <v>46</v>
      </c>
      <c r="E2054" s="300">
        <f t="shared" si="202"/>
        <v>101.1825</v>
      </c>
      <c r="F2054" s="291"/>
      <c r="G2054" s="287">
        <f t="shared" si="204"/>
        <v>41852</v>
      </c>
      <c r="H2054" s="291"/>
      <c r="I2054" s="291">
        <f t="shared" si="205"/>
        <v>0</v>
      </c>
      <c r="J2054" s="289">
        <f t="shared" si="206"/>
        <v>0</v>
      </c>
      <c r="K2054" s="284"/>
      <c r="L2054" s="287">
        <f t="shared" si="207"/>
        <v>41852</v>
      </c>
      <c r="M2054" s="288"/>
      <c r="N2054" s="289">
        <f t="shared" si="208"/>
        <v>46</v>
      </c>
      <c r="O2054" s="289">
        <f t="shared" si="209"/>
        <v>101.1825</v>
      </c>
    </row>
    <row r="2055" spans="2:15" s="286" customFormat="1" ht="12.75">
      <c r="B2055" s="287">
        <f t="shared" si="203"/>
        <v>41883</v>
      </c>
      <c r="C2055" s="284"/>
      <c r="D2055" s="291">
        <f t="shared" si="202"/>
        <v>46</v>
      </c>
      <c r="E2055" s="300">
        <f t="shared" si="202"/>
        <v>102.4855</v>
      </c>
      <c r="F2055" s="291"/>
      <c r="G2055" s="287">
        <f t="shared" si="204"/>
        <v>41883</v>
      </c>
      <c r="H2055" s="291"/>
      <c r="I2055" s="291">
        <f t="shared" si="205"/>
        <v>0</v>
      </c>
      <c r="J2055" s="289">
        <f t="shared" si="206"/>
        <v>0</v>
      </c>
      <c r="K2055" s="284"/>
      <c r="L2055" s="287">
        <f>+B2055</f>
        <v>41883</v>
      </c>
      <c r="M2055" s="288"/>
      <c r="N2055" s="289">
        <f aca="true" t="shared" si="210" ref="N2055:O2057">+D2055+I2055</f>
        <v>46</v>
      </c>
      <c r="O2055" s="289">
        <f t="shared" si="210"/>
        <v>102.4855</v>
      </c>
    </row>
    <row r="2056" spans="2:15" s="286" customFormat="1" ht="12.75">
      <c r="B2056" s="287">
        <f t="shared" si="203"/>
        <v>41913</v>
      </c>
      <c r="C2056" s="284"/>
      <c r="D2056" s="291">
        <f aca="true" t="shared" si="211" ref="D2056:E2075">+D609</f>
        <v>46</v>
      </c>
      <c r="E2056" s="300">
        <f t="shared" si="211"/>
        <v>104.1114</v>
      </c>
      <c r="F2056" s="291"/>
      <c r="G2056" s="287">
        <f t="shared" si="204"/>
        <v>41913</v>
      </c>
      <c r="H2056" s="291"/>
      <c r="I2056" s="291">
        <f t="shared" si="205"/>
        <v>0</v>
      </c>
      <c r="J2056" s="289">
        <f t="shared" si="206"/>
        <v>0</v>
      </c>
      <c r="K2056" s="284"/>
      <c r="L2056" s="287">
        <f>+B2056</f>
        <v>41913</v>
      </c>
      <c r="M2056" s="288"/>
      <c r="N2056" s="289">
        <f t="shared" si="210"/>
        <v>46</v>
      </c>
      <c r="O2056" s="289">
        <f t="shared" si="210"/>
        <v>104.1114</v>
      </c>
    </row>
    <row r="2057" spans="2:15" s="286" customFormat="1" ht="12.75">
      <c r="B2057" s="287">
        <f t="shared" si="203"/>
        <v>41944</v>
      </c>
      <c r="C2057" s="284"/>
      <c r="D2057" s="291">
        <f t="shared" si="211"/>
        <v>46</v>
      </c>
      <c r="E2057" s="300">
        <f t="shared" si="211"/>
        <v>11.3842</v>
      </c>
      <c r="F2057" s="291"/>
      <c r="G2057" s="287">
        <f t="shared" si="204"/>
        <v>41944</v>
      </c>
      <c r="H2057" s="291"/>
      <c r="I2057" s="291">
        <f t="shared" si="205"/>
        <v>0</v>
      </c>
      <c r="J2057" s="289">
        <f t="shared" si="206"/>
        <v>0</v>
      </c>
      <c r="K2057" s="284"/>
      <c r="L2057" s="287">
        <f>+B2057</f>
        <v>41944</v>
      </c>
      <c r="M2057" s="288"/>
      <c r="N2057" s="289">
        <f t="shared" si="210"/>
        <v>46</v>
      </c>
      <c r="O2057" s="289">
        <f t="shared" si="210"/>
        <v>11.3842</v>
      </c>
    </row>
    <row r="2058" spans="2:15" s="286" customFormat="1" ht="12.75">
      <c r="B2058" s="287">
        <f t="shared" si="203"/>
        <v>41974</v>
      </c>
      <c r="C2058" s="284"/>
      <c r="D2058" s="291">
        <f t="shared" si="211"/>
        <v>46</v>
      </c>
      <c r="E2058" s="300">
        <f t="shared" si="211"/>
        <v>12.6662</v>
      </c>
      <c r="F2058" s="291"/>
      <c r="G2058" s="287">
        <f t="shared" si="204"/>
        <v>41974</v>
      </c>
      <c r="H2058" s="291"/>
      <c r="I2058" s="291">
        <f t="shared" si="205"/>
        <v>0</v>
      </c>
      <c r="J2058" s="289">
        <f t="shared" si="206"/>
        <v>0</v>
      </c>
      <c r="K2058" s="284"/>
      <c r="L2058" s="287">
        <f aca="true" t="shared" si="212" ref="L2058:L2063">+B2058</f>
        <v>41974</v>
      </c>
      <c r="M2058" s="288"/>
      <c r="N2058" s="289">
        <f aca="true" t="shared" si="213" ref="N2058:N2063">+D2058+I2058</f>
        <v>46</v>
      </c>
      <c r="O2058" s="289">
        <f aca="true" t="shared" si="214" ref="O2058:O2063">+E2058+J2058</f>
        <v>12.6662</v>
      </c>
    </row>
    <row r="2059" spans="2:15" s="286" customFormat="1" ht="12.75">
      <c r="B2059" s="287">
        <f t="shared" si="203"/>
        <v>42005</v>
      </c>
      <c r="C2059" s="284"/>
      <c r="D2059" s="291">
        <f t="shared" si="211"/>
        <v>59</v>
      </c>
      <c r="E2059" s="300">
        <f t="shared" si="211"/>
        <v>19.816</v>
      </c>
      <c r="F2059" s="291"/>
      <c r="G2059" s="287">
        <f t="shared" si="204"/>
        <v>42005</v>
      </c>
      <c r="H2059" s="291"/>
      <c r="I2059" s="291">
        <f t="shared" si="205"/>
        <v>0</v>
      </c>
      <c r="J2059" s="289">
        <f t="shared" si="206"/>
        <v>0</v>
      </c>
      <c r="K2059" s="284"/>
      <c r="L2059" s="287">
        <f t="shared" si="212"/>
        <v>42005</v>
      </c>
      <c r="M2059" s="288"/>
      <c r="N2059" s="289">
        <f t="shared" si="213"/>
        <v>59</v>
      </c>
      <c r="O2059" s="289">
        <f t="shared" si="214"/>
        <v>19.816</v>
      </c>
    </row>
    <row r="2060" spans="2:15" s="286" customFormat="1" ht="12.75">
      <c r="B2060" s="287">
        <f t="shared" si="203"/>
        <v>42036</v>
      </c>
      <c r="C2060" s="284"/>
      <c r="D2060" s="291">
        <f t="shared" si="211"/>
        <v>46</v>
      </c>
      <c r="E2060" s="300">
        <f t="shared" si="211"/>
        <v>15.2257</v>
      </c>
      <c r="F2060" s="291"/>
      <c r="G2060" s="287">
        <f t="shared" si="204"/>
        <v>42036</v>
      </c>
      <c r="H2060" s="291"/>
      <c r="I2060" s="291">
        <f t="shared" si="205"/>
        <v>0</v>
      </c>
      <c r="J2060" s="289">
        <f t="shared" si="206"/>
        <v>0</v>
      </c>
      <c r="K2060" s="284"/>
      <c r="L2060" s="287">
        <f t="shared" si="212"/>
        <v>42036</v>
      </c>
      <c r="M2060" s="288"/>
      <c r="N2060" s="289">
        <f t="shared" si="213"/>
        <v>46</v>
      </c>
      <c r="O2060" s="289">
        <f t="shared" si="214"/>
        <v>15.2257</v>
      </c>
    </row>
    <row r="2061" spans="2:15" s="286" customFormat="1" ht="12.75">
      <c r="B2061" s="287">
        <f t="shared" si="203"/>
        <v>42064</v>
      </c>
      <c r="C2061" s="284"/>
      <c r="D2061" s="291">
        <f t="shared" si="211"/>
        <v>46</v>
      </c>
      <c r="E2061" s="300">
        <f t="shared" si="211"/>
        <v>16.5024</v>
      </c>
      <c r="F2061" s="291"/>
      <c r="G2061" s="287">
        <f t="shared" si="204"/>
        <v>42064</v>
      </c>
      <c r="H2061" s="291"/>
      <c r="I2061" s="291">
        <f t="shared" si="205"/>
        <v>0</v>
      </c>
      <c r="J2061" s="289">
        <f t="shared" si="206"/>
        <v>0</v>
      </c>
      <c r="K2061" s="284"/>
      <c r="L2061" s="287">
        <f t="shared" si="212"/>
        <v>42064</v>
      </c>
      <c r="M2061" s="288"/>
      <c r="N2061" s="289">
        <f t="shared" si="213"/>
        <v>46</v>
      </c>
      <c r="O2061" s="289">
        <f t="shared" si="214"/>
        <v>16.5024</v>
      </c>
    </row>
    <row r="2062" spans="2:15" s="286" customFormat="1" ht="12.75">
      <c r="B2062" s="287">
        <f t="shared" si="203"/>
        <v>42095</v>
      </c>
      <c r="C2062" s="284"/>
      <c r="D2062" s="291">
        <f t="shared" si="211"/>
        <v>45</v>
      </c>
      <c r="E2062" s="300">
        <f t="shared" si="211"/>
        <v>21.0944</v>
      </c>
      <c r="F2062" s="291"/>
      <c r="G2062" s="287">
        <f t="shared" si="204"/>
        <v>42095</v>
      </c>
      <c r="H2062" s="291"/>
      <c r="I2062" s="291">
        <f t="shared" si="205"/>
        <v>0</v>
      </c>
      <c r="J2062" s="289">
        <f t="shared" si="206"/>
        <v>0</v>
      </c>
      <c r="K2062" s="284"/>
      <c r="L2062" s="287">
        <f t="shared" si="212"/>
        <v>42095</v>
      </c>
      <c r="M2062" s="288"/>
      <c r="N2062" s="289">
        <f t="shared" si="213"/>
        <v>45</v>
      </c>
      <c r="O2062" s="289">
        <f t="shared" si="214"/>
        <v>21.0944</v>
      </c>
    </row>
    <row r="2063" spans="2:15" s="286" customFormat="1" ht="12.75">
      <c r="B2063" s="287">
        <f t="shared" si="203"/>
        <v>42125</v>
      </c>
      <c r="C2063" s="284"/>
      <c r="D2063" s="291">
        <f t="shared" si="211"/>
        <v>45</v>
      </c>
      <c r="E2063" s="300">
        <f t="shared" si="211"/>
        <v>22.4413</v>
      </c>
      <c r="F2063" s="291"/>
      <c r="G2063" s="287">
        <f t="shared" si="204"/>
        <v>42125</v>
      </c>
      <c r="H2063" s="291"/>
      <c r="I2063" s="291">
        <f t="shared" si="205"/>
        <v>0</v>
      </c>
      <c r="J2063" s="289">
        <f t="shared" si="206"/>
        <v>0</v>
      </c>
      <c r="K2063" s="284"/>
      <c r="L2063" s="287">
        <f t="shared" si="212"/>
        <v>42125</v>
      </c>
      <c r="M2063" s="288"/>
      <c r="N2063" s="289">
        <f t="shared" si="213"/>
        <v>45</v>
      </c>
      <c r="O2063" s="289">
        <f t="shared" si="214"/>
        <v>22.4413</v>
      </c>
    </row>
    <row r="2064" spans="2:15" s="286" customFormat="1" ht="12.75">
      <c r="B2064" s="287">
        <f t="shared" si="203"/>
        <v>42156</v>
      </c>
      <c r="C2064" s="284"/>
      <c r="D2064" s="291">
        <f t="shared" si="211"/>
        <v>45</v>
      </c>
      <c r="E2064" s="300">
        <f t="shared" si="211"/>
        <v>23.7397</v>
      </c>
      <c r="F2064" s="291"/>
      <c r="G2064" s="287">
        <f t="shared" si="204"/>
        <v>42156</v>
      </c>
      <c r="H2064" s="291"/>
      <c r="I2064" s="291">
        <f t="shared" si="205"/>
        <v>0</v>
      </c>
      <c r="J2064" s="289">
        <f t="shared" si="206"/>
        <v>0</v>
      </c>
      <c r="K2064" s="284"/>
      <c r="L2064" s="287">
        <f aca="true" t="shared" si="215" ref="L2064:L2069">+B2064</f>
        <v>42156</v>
      </c>
      <c r="M2064" s="288"/>
      <c r="N2064" s="289">
        <f aca="true" t="shared" si="216" ref="N2064:O2066">+D2064+I2064</f>
        <v>45</v>
      </c>
      <c r="O2064" s="289">
        <f t="shared" si="216"/>
        <v>23.7397</v>
      </c>
    </row>
    <row r="2065" spans="2:15" s="286" customFormat="1" ht="12.75">
      <c r="B2065" s="287">
        <f t="shared" si="203"/>
        <v>42186</v>
      </c>
      <c r="C2065" s="284"/>
      <c r="D2065" s="291">
        <f t="shared" si="211"/>
        <v>45</v>
      </c>
      <c r="E2065" s="300">
        <f t="shared" si="211"/>
        <v>25.0396</v>
      </c>
      <c r="F2065" s="291"/>
      <c r="G2065" s="287">
        <f t="shared" si="204"/>
        <v>42186</v>
      </c>
      <c r="H2065" s="291"/>
      <c r="I2065" s="291">
        <f t="shared" si="205"/>
        <v>0</v>
      </c>
      <c r="J2065" s="289">
        <f t="shared" si="206"/>
        <v>0</v>
      </c>
      <c r="K2065" s="284"/>
      <c r="L2065" s="287">
        <f t="shared" si="215"/>
        <v>42186</v>
      </c>
      <c r="M2065" s="288"/>
      <c r="N2065" s="289">
        <f t="shared" si="216"/>
        <v>45</v>
      </c>
      <c r="O2065" s="289">
        <f t="shared" si="216"/>
        <v>25.0396</v>
      </c>
    </row>
    <row r="2066" spans="2:15" s="286" customFormat="1" ht="12.75">
      <c r="B2066" s="287">
        <f t="shared" si="203"/>
        <v>42217</v>
      </c>
      <c r="C2066" s="284"/>
      <c r="D2066" s="291">
        <f t="shared" si="211"/>
        <v>45</v>
      </c>
      <c r="E2066" s="300">
        <f t="shared" si="211"/>
        <v>25.1196</v>
      </c>
      <c r="F2066" s="291"/>
      <c r="G2066" s="287">
        <f t="shared" si="204"/>
        <v>42217</v>
      </c>
      <c r="H2066" s="291"/>
      <c r="I2066" s="291">
        <f t="shared" si="205"/>
        <v>0</v>
      </c>
      <c r="J2066" s="289">
        <f t="shared" si="206"/>
        <v>0</v>
      </c>
      <c r="K2066" s="284"/>
      <c r="L2066" s="287">
        <f t="shared" si="215"/>
        <v>42217</v>
      </c>
      <c r="M2066" s="288"/>
      <c r="N2066" s="289">
        <f t="shared" si="216"/>
        <v>45</v>
      </c>
      <c r="O2066" s="289">
        <f t="shared" si="216"/>
        <v>25.1196</v>
      </c>
    </row>
    <row r="2067" spans="2:15" s="286" customFormat="1" ht="12.75">
      <c r="B2067" s="287">
        <f t="shared" si="203"/>
        <v>42248</v>
      </c>
      <c r="C2067" s="284"/>
      <c r="D2067" s="291">
        <f t="shared" si="211"/>
        <v>45</v>
      </c>
      <c r="E2067" s="300">
        <f t="shared" si="211"/>
        <v>25.2246</v>
      </c>
      <c r="F2067" s="291"/>
      <c r="G2067" s="287">
        <f t="shared" si="204"/>
        <v>42248</v>
      </c>
      <c r="H2067" s="291"/>
      <c r="I2067" s="291">
        <f t="shared" si="205"/>
        <v>0</v>
      </c>
      <c r="J2067" s="289">
        <f t="shared" si="206"/>
        <v>0</v>
      </c>
      <c r="K2067" s="284"/>
      <c r="L2067" s="287">
        <f t="shared" si="215"/>
        <v>42248</v>
      </c>
      <c r="M2067" s="288"/>
      <c r="N2067" s="289">
        <f aca="true" t="shared" si="217" ref="N2067:O2069">+D2067+I2067</f>
        <v>45</v>
      </c>
      <c r="O2067" s="289">
        <f t="shared" si="217"/>
        <v>25.2246</v>
      </c>
    </row>
    <row r="2068" spans="2:15" s="286" customFormat="1" ht="12.75">
      <c r="B2068" s="287">
        <f t="shared" si="203"/>
        <v>42278</v>
      </c>
      <c r="C2068" s="284"/>
      <c r="D2068" s="291">
        <f t="shared" si="211"/>
        <v>45</v>
      </c>
      <c r="E2068" s="300">
        <f t="shared" si="211"/>
        <v>25.652</v>
      </c>
      <c r="F2068" s="291"/>
      <c r="G2068" s="287">
        <f t="shared" si="204"/>
        <v>42278</v>
      </c>
      <c r="H2068" s="291"/>
      <c r="I2068" s="291">
        <f t="shared" si="205"/>
        <v>0</v>
      </c>
      <c r="J2068" s="289">
        <f t="shared" si="206"/>
        <v>0</v>
      </c>
      <c r="K2068" s="284"/>
      <c r="L2068" s="287">
        <f t="shared" si="215"/>
        <v>42278</v>
      </c>
      <c r="M2068" s="288"/>
      <c r="N2068" s="289">
        <f t="shared" si="217"/>
        <v>45</v>
      </c>
      <c r="O2068" s="289">
        <f t="shared" si="217"/>
        <v>25.652</v>
      </c>
    </row>
    <row r="2069" spans="2:15" s="286" customFormat="1" ht="12.75">
      <c r="B2069" s="287">
        <f t="shared" si="203"/>
        <v>42309</v>
      </c>
      <c r="C2069" s="284"/>
      <c r="D2069" s="291">
        <f t="shared" si="211"/>
        <v>45</v>
      </c>
      <c r="E2069" s="300">
        <f t="shared" si="211"/>
        <v>25.7097</v>
      </c>
      <c r="F2069" s="291"/>
      <c r="G2069" s="287">
        <f t="shared" si="204"/>
        <v>42309</v>
      </c>
      <c r="H2069" s="291"/>
      <c r="I2069" s="291">
        <f t="shared" si="205"/>
        <v>0</v>
      </c>
      <c r="J2069" s="289">
        <f t="shared" si="206"/>
        <v>0</v>
      </c>
      <c r="K2069" s="284"/>
      <c r="L2069" s="287">
        <f t="shared" si="215"/>
        <v>42309</v>
      </c>
      <c r="M2069" s="288"/>
      <c r="N2069" s="289">
        <f t="shared" si="217"/>
        <v>45</v>
      </c>
      <c r="O2069" s="289">
        <f t="shared" si="217"/>
        <v>25.7097</v>
      </c>
    </row>
    <row r="2070" spans="2:15" s="286" customFormat="1" ht="12.75">
      <c r="B2070" s="287">
        <f t="shared" si="203"/>
        <v>42339</v>
      </c>
      <c r="C2070" s="284"/>
      <c r="D2070" s="291">
        <f t="shared" si="211"/>
        <v>45</v>
      </c>
      <c r="E2070" s="300">
        <f t="shared" si="211"/>
        <v>25.7654</v>
      </c>
      <c r="F2070" s="291"/>
      <c r="G2070" s="287">
        <f t="shared" si="204"/>
        <v>42339</v>
      </c>
      <c r="H2070" s="291"/>
      <c r="I2070" s="291">
        <f t="shared" si="205"/>
        <v>0</v>
      </c>
      <c r="J2070" s="289">
        <f t="shared" si="206"/>
        <v>0</v>
      </c>
      <c r="K2070" s="284"/>
      <c r="L2070" s="287">
        <f aca="true" t="shared" si="218" ref="L2070:L2075">+B2070</f>
        <v>42339</v>
      </c>
      <c r="M2070" s="288"/>
      <c r="N2070" s="289">
        <f aca="true" t="shared" si="219" ref="N2070:O2072">+D2070+I2070</f>
        <v>45</v>
      </c>
      <c r="O2070" s="289">
        <f t="shared" si="219"/>
        <v>25.7654</v>
      </c>
    </row>
    <row r="2071" spans="2:15" s="286" customFormat="1" ht="12.75">
      <c r="B2071" s="287">
        <f t="shared" si="203"/>
        <v>42370</v>
      </c>
      <c r="C2071" s="284"/>
      <c r="D2071" s="291">
        <f t="shared" si="211"/>
        <v>45</v>
      </c>
      <c r="E2071" s="300">
        <f t="shared" si="211"/>
        <v>25.8185</v>
      </c>
      <c r="F2071" s="291"/>
      <c r="G2071" s="287">
        <f t="shared" si="204"/>
        <v>42370</v>
      </c>
      <c r="H2071" s="291"/>
      <c r="I2071" s="291">
        <f t="shared" si="205"/>
        <v>0</v>
      </c>
      <c r="J2071" s="289">
        <f t="shared" si="206"/>
        <v>0</v>
      </c>
      <c r="K2071" s="284"/>
      <c r="L2071" s="287">
        <f t="shared" si="218"/>
        <v>42370</v>
      </c>
      <c r="M2071" s="288"/>
      <c r="N2071" s="289">
        <f t="shared" si="219"/>
        <v>45</v>
      </c>
      <c r="O2071" s="289">
        <f t="shared" si="219"/>
        <v>25.8185</v>
      </c>
    </row>
    <row r="2072" spans="2:15" s="286" customFormat="1" ht="12.75">
      <c r="B2072" s="287">
        <f t="shared" si="203"/>
        <v>42401</v>
      </c>
      <c r="C2072" s="284"/>
      <c r="D2072" s="291">
        <f t="shared" si="211"/>
        <v>45</v>
      </c>
      <c r="E2072" s="300">
        <f t="shared" si="211"/>
        <v>28.4327</v>
      </c>
      <c r="F2072" s="291"/>
      <c r="G2072" s="287">
        <f t="shared" si="204"/>
        <v>42401</v>
      </c>
      <c r="H2072" s="291"/>
      <c r="I2072" s="291">
        <f t="shared" si="205"/>
        <v>0</v>
      </c>
      <c r="J2072" s="289">
        <f t="shared" si="206"/>
        <v>0</v>
      </c>
      <c r="K2072" s="284"/>
      <c r="L2072" s="287">
        <f t="shared" si="218"/>
        <v>42401</v>
      </c>
      <c r="M2072" s="288"/>
      <c r="N2072" s="289">
        <f t="shared" si="219"/>
        <v>45</v>
      </c>
      <c r="O2072" s="289">
        <f t="shared" si="219"/>
        <v>28.4327</v>
      </c>
    </row>
    <row r="2073" spans="2:15" s="286" customFormat="1" ht="12.75">
      <c r="B2073" s="287">
        <f t="shared" si="203"/>
        <v>42430</v>
      </c>
      <c r="C2073" s="284"/>
      <c r="D2073" s="291">
        <f t="shared" si="211"/>
        <v>45</v>
      </c>
      <c r="E2073" s="300">
        <f t="shared" si="211"/>
        <v>29.7705</v>
      </c>
      <c r="F2073" s="291"/>
      <c r="G2073" s="287">
        <f t="shared" si="204"/>
        <v>42430</v>
      </c>
      <c r="H2073" s="291"/>
      <c r="I2073" s="291">
        <f t="shared" si="205"/>
        <v>0</v>
      </c>
      <c r="J2073" s="289">
        <f t="shared" si="206"/>
        <v>0</v>
      </c>
      <c r="K2073" s="284"/>
      <c r="L2073" s="287">
        <f t="shared" si="218"/>
        <v>42430</v>
      </c>
      <c r="M2073" s="288"/>
      <c r="N2073" s="289">
        <f aca="true" t="shared" si="220" ref="N2073:O2075">+D2073+I2073</f>
        <v>45</v>
      </c>
      <c r="O2073" s="289">
        <f t="shared" si="220"/>
        <v>29.7705</v>
      </c>
    </row>
    <row r="2074" spans="2:15" s="286" customFormat="1" ht="12.75">
      <c r="B2074" s="287">
        <f t="shared" si="203"/>
        <v>42461</v>
      </c>
      <c r="C2074" s="284"/>
      <c r="D2074" s="291">
        <f t="shared" si="211"/>
        <v>45</v>
      </c>
      <c r="E2074" s="300">
        <f t="shared" si="211"/>
        <v>31.9624</v>
      </c>
      <c r="F2074" s="291"/>
      <c r="G2074" s="287">
        <f t="shared" si="204"/>
        <v>42461</v>
      </c>
      <c r="H2074" s="291"/>
      <c r="I2074" s="291">
        <f t="shared" si="205"/>
        <v>0</v>
      </c>
      <c r="J2074" s="289">
        <f t="shared" si="206"/>
        <v>0</v>
      </c>
      <c r="K2074" s="284"/>
      <c r="L2074" s="287">
        <f t="shared" si="218"/>
        <v>42461</v>
      </c>
      <c r="M2074" s="288"/>
      <c r="N2074" s="289">
        <f t="shared" si="220"/>
        <v>45</v>
      </c>
      <c r="O2074" s="289">
        <f t="shared" si="220"/>
        <v>31.9624</v>
      </c>
    </row>
    <row r="2075" spans="2:15" s="286" customFormat="1" ht="12.75">
      <c r="B2075" s="287">
        <f t="shared" si="203"/>
        <v>42491</v>
      </c>
      <c r="C2075" s="284"/>
      <c r="D2075" s="291">
        <f t="shared" si="211"/>
        <v>45</v>
      </c>
      <c r="E2075" s="300">
        <f t="shared" si="211"/>
        <v>33.3781</v>
      </c>
      <c r="F2075" s="291"/>
      <c r="G2075" s="287">
        <f t="shared" si="204"/>
        <v>42491</v>
      </c>
      <c r="H2075" s="291"/>
      <c r="I2075" s="291">
        <f t="shared" si="205"/>
        <v>0</v>
      </c>
      <c r="J2075" s="289">
        <f t="shared" si="206"/>
        <v>0</v>
      </c>
      <c r="K2075" s="284"/>
      <c r="L2075" s="287">
        <f t="shared" si="218"/>
        <v>42491</v>
      </c>
      <c r="M2075" s="288"/>
      <c r="N2075" s="289">
        <f t="shared" si="220"/>
        <v>45</v>
      </c>
      <c r="O2075" s="289">
        <f t="shared" si="220"/>
        <v>33.3781</v>
      </c>
    </row>
    <row r="2076" spans="2:15" s="286" customFormat="1" ht="12.75">
      <c r="B2076" s="287">
        <f t="shared" si="203"/>
        <v>42522</v>
      </c>
      <c r="C2076" s="284"/>
      <c r="D2076" s="291">
        <f aca="true" t="shared" si="221" ref="D2076:E2095">+D629</f>
        <v>45</v>
      </c>
      <c r="E2076" s="300">
        <f t="shared" si="221"/>
        <v>34.7333</v>
      </c>
      <c r="F2076" s="291"/>
      <c r="G2076" s="287">
        <f t="shared" si="204"/>
        <v>42522</v>
      </c>
      <c r="H2076" s="291"/>
      <c r="I2076" s="291">
        <f t="shared" si="205"/>
        <v>0</v>
      </c>
      <c r="J2076" s="289">
        <f t="shared" si="206"/>
        <v>0</v>
      </c>
      <c r="K2076" s="284"/>
      <c r="L2076" s="287">
        <f aca="true" t="shared" si="222" ref="L2076:L2081">+B2076</f>
        <v>42522</v>
      </c>
      <c r="M2076" s="288"/>
      <c r="N2076" s="289">
        <f aca="true" t="shared" si="223" ref="N2076:O2078">+D2076+I2076</f>
        <v>45</v>
      </c>
      <c r="O2076" s="289">
        <f t="shared" si="223"/>
        <v>34.7333</v>
      </c>
    </row>
    <row r="2077" spans="2:15" s="286" customFormat="1" ht="12.75">
      <c r="B2077" s="287">
        <f t="shared" si="203"/>
        <v>42552</v>
      </c>
      <c r="C2077" s="284"/>
      <c r="D2077" s="291">
        <f t="shared" si="221"/>
        <v>45</v>
      </c>
      <c r="E2077" s="300">
        <f t="shared" si="221"/>
        <v>36.089</v>
      </c>
      <c r="F2077" s="291"/>
      <c r="G2077" s="287">
        <f t="shared" si="204"/>
        <v>42552</v>
      </c>
      <c r="H2077" s="291"/>
      <c r="I2077" s="291">
        <f t="shared" si="205"/>
        <v>0</v>
      </c>
      <c r="J2077" s="289">
        <f t="shared" si="206"/>
        <v>0</v>
      </c>
      <c r="K2077" s="284"/>
      <c r="L2077" s="287">
        <f t="shared" si="222"/>
        <v>42552</v>
      </c>
      <c r="M2077" s="288"/>
      <c r="N2077" s="289">
        <f t="shared" si="223"/>
        <v>45</v>
      </c>
      <c r="O2077" s="289">
        <f t="shared" si="223"/>
        <v>36.089</v>
      </c>
    </row>
    <row r="2078" spans="2:15" s="286" customFormat="1" ht="12.75">
      <c r="B2078" s="287">
        <f t="shared" si="203"/>
        <v>42583</v>
      </c>
      <c r="C2078" s="284"/>
      <c r="D2078" s="291">
        <f t="shared" si="221"/>
        <v>45</v>
      </c>
      <c r="E2078" s="300">
        <f t="shared" si="221"/>
        <v>37.4791</v>
      </c>
      <c r="F2078" s="291"/>
      <c r="G2078" s="287">
        <f t="shared" si="204"/>
        <v>42583</v>
      </c>
      <c r="H2078" s="291"/>
      <c r="I2078" s="291">
        <f t="shared" si="205"/>
        <v>0</v>
      </c>
      <c r="J2078" s="289">
        <f t="shared" si="206"/>
        <v>0</v>
      </c>
      <c r="K2078" s="284"/>
      <c r="L2078" s="287">
        <f t="shared" si="222"/>
        <v>42583</v>
      </c>
      <c r="M2078" s="288"/>
      <c r="N2078" s="289">
        <f t="shared" si="223"/>
        <v>45</v>
      </c>
      <c r="O2078" s="289">
        <f t="shared" si="223"/>
        <v>37.4791</v>
      </c>
    </row>
    <row r="2079" spans="2:15" s="286" customFormat="1" ht="12.75">
      <c r="B2079" s="287">
        <f t="shared" si="203"/>
        <v>42614</v>
      </c>
      <c r="C2079" s="284"/>
      <c r="D2079" s="291">
        <f t="shared" si="221"/>
        <v>45</v>
      </c>
      <c r="E2079" s="300">
        <f t="shared" si="221"/>
        <v>38.8885</v>
      </c>
      <c r="F2079" s="291"/>
      <c r="G2079" s="287">
        <f t="shared" si="204"/>
        <v>42614</v>
      </c>
      <c r="H2079" s="291"/>
      <c r="I2079" s="291">
        <f t="shared" si="205"/>
        <v>0</v>
      </c>
      <c r="J2079" s="289">
        <f t="shared" si="206"/>
        <v>0</v>
      </c>
      <c r="K2079" s="284"/>
      <c r="L2079" s="287">
        <f t="shared" si="222"/>
        <v>42614</v>
      </c>
      <c r="M2079" s="288"/>
      <c r="N2079" s="289">
        <f aca="true" t="shared" si="224" ref="N2079:O2081">+D2079+I2079</f>
        <v>45</v>
      </c>
      <c r="O2079" s="289">
        <f t="shared" si="224"/>
        <v>38.8885</v>
      </c>
    </row>
    <row r="2080" spans="2:15" s="286" customFormat="1" ht="12.75">
      <c r="B2080" s="287">
        <f t="shared" si="203"/>
        <v>42644</v>
      </c>
      <c r="C2080" s="284"/>
      <c r="D2080" s="291">
        <f t="shared" si="221"/>
        <v>45</v>
      </c>
      <c r="E2080" s="300">
        <f t="shared" si="221"/>
        <v>40.5814</v>
      </c>
      <c r="F2080" s="291"/>
      <c r="G2080" s="287">
        <f t="shared" si="204"/>
        <v>42644</v>
      </c>
      <c r="H2080" s="291"/>
      <c r="I2080" s="291">
        <f t="shared" si="205"/>
        <v>0</v>
      </c>
      <c r="J2080" s="289">
        <f t="shared" si="206"/>
        <v>0</v>
      </c>
      <c r="K2080" s="284"/>
      <c r="L2080" s="287">
        <f t="shared" si="222"/>
        <v>42644</v>
      </c>
      <c r="M2080" s="288"/>
      <c r="N2080" s="289">
        <f t="shared" si="224"/>
        <v>45</v>
      </c>
      <c r="O2080" s="289">
        <f t="shared" si="224"/>
        <v>40.5814</v>
      </c>
    </row>
    <row r="2081" spans="2:15" s="286" customFormat="1" ht="12.75">
      <c r="B2081" s="287">
        <f t="shared" si="203"/>
        <v>42675</v>
      </c>
      <c r="C2081" s="284"/>
      <c r="D2081" s="291">
        <f t="shared" si="221"/>
        <v>45</v>
      </c>
      <c r="E2081" s="300">
        <f t="shared" si="221"/>
        <v>41.9525</v>
      </c>
      <c r="F2081" s="291"/>
      <c r="G2081" s="287">
        <f t="shared" si="204"/>
        <v>42675</v>
      </c>
      <c r="H2081" s="291"/>
      <c r="I2081" s="291">
        <f t="shared" si="205"/>
        <v>0</v>
      </c>
      <c r="J2081" s="289">
        <f t="shared" si="206"/>
        <v>0</v>
      </c>
      <c r="K2081" s="284"/>
      <c r="L2081" s="287">
        <f t="shared" si="222"/>
        <v>42675</v>
      </c>
      <c r="M2081" s="288"/>
      <c r="N2081" s="289">
        <f t="shared" si="224"/>
        <v>45</v>
      </c>
      <c r="O2081" s="289">
        <f t="shared" si="224"/>
        <v>41.9525</v>
      </c>
    </row>
    <row r="2082" spans="2:15" s="286" customFormat="1" ht="12.75">
      <c r="B2082" s="287">
        <f t="shared" si="203"/>
        <v>42705</v>
      </c>
      <c r="C2082" s="284"/>
      <c r="D2082" s="291">
        <f t="shared" si="221"/>
        <v>45</v>
      </c>
      <c r="E2082" s="300">
        <f t="shared" si="221"/>
        <v>43.3245</v>
      </c>
      <c r="F2082" s="291"/>
      <c r="G2082" s="287">
        <f t="shared" si="204"/>
        <v>42705</v>
      </c>
      <c r="H2082" s="291"/>
      <c r="I2082" s="291">
        <f t="shared" si="205"/>
        <v>0</v>
      </c>
      <c r="J2082" s="289">
        <f t="shared" si="206"/>
        <v>0</v>
      </c>
      <c r="K2082" s="284"/>
      <c r="L2082" s="287">
        <f aca="true" t="shared" si="225" ref="L2082:L2087">+B2082</f>
        <v>42705</v>
      </c>
      <c r="M2082" s="288"/>
      <c r="N2082" s="289">
        <f aca="true" t="shared" si="226" ref="N2082:O2087">+D2082+I2082</f>
        <v>45</v>
      </c>
      <c r="O2082" s="289">
        <f t="shared" si="226"/>
        <v>43.3245</v>
      </c>
    </row>
    <row r="2083" spans="2:15" s="286" customFormat="1" ht="12.75">
      <c r="B2083" s="287">
        <f t="shared" si="203"/>
        <v>42736</v>
      </c>
      <c r="C2083" s="284"/>
      <c r="D2083" s="291">
        <f t="shared" si="221"/>
        <v>45</v>
      </c>
      <c r="E2083" s="300">
        <f t="shared" si="221"/>
        <v>43.6794</v>
      </c>
      <c r="F2083" s="291"/>
      <c r="G2083" s="287">
        <f t="shared" si="204"/>
        <v>42736</v>
      </c>
      <c r="H2083" s="291"/>
      <c r="I2083" s="291">
        <f t="shared" si="205"/>
        <v>0</v>
      </c>
      <c r="J2083" s="289">
        <f t="shared" si="206"/>
        <v>0</v>
      </c>
      <c r="K2083" s="284"/>
      <c r="L2083" s="287">
        <f t="shared" si="225"/>
        <v>42736</v>
      </c>
      <c r="M2083" s="288"/>
      <c r="N2083" s="289">
        <f t="shared" si="226"/>
        <v>45</v>
      </c>
      <c r="O2083" s="289">
        <f t="shared" si="226"/>
        <v>43.6794</v>
      </c>
    </row>
    <row r="2084" spans="2:15" s="286" customFormat="1" ht="12.75">
      <c r="B2084" s="287">
        <f t="shared" si="203"/>
        <v>42767</v>
      </c>
      <c r="C2084" s="284"/>
      <c r="D2084" s="291">
        <f t="shared" si="221"/>
        <v>44</v>
      </c>
      <c r="E2084" s="300">
        <f t="shared" si="221"/>
        <v>45.0478</v>
      </c>
      <c r="F2084" s="291"/>
      <c r="G2084" s="287">
        <f t="shared" si="204"/>
        <v>42767</v>
      </c>
      <c r="H2084" s="291"/>
      <c r="I2084" s="291">
        <f t="shared" si="205"/>
        <v>0</v>
      </c>
      <c r="J2084" s="289">
        <f t="shared" si="206"/>
        <v>0</v>
      </c>
      <c r="K2084" s="284"/>
      <c r="L2084" s="287">
        <f t="shared" si="225"/>
        <v>42767</v>
      </c>
      <c r="M2084" s="288"/>
      <c r="N2084" s="289">
        <f t="shared" si="226"/>
        <v>44</v>
      </c>
      <c r="O2084" s="289">
        <f t="shared" si="226"/>
        <v>45.0478</v>
      </c>
    </row>
    <row r="2085" spans="2:15" s="286" customFormat="1" ht="12.75">
      <c r="B2085" s="287">
        <f t="shared" si="203"/>
        <v>42795</v>
      </c>
      <c r="C2085" s="284"/>
      <c r="D2085" s="291">
        <f t="shared" si="221"/>
        <v>44</v>
      </c>
      <c r="E2085" s="300">
        <f t="shared" si="221"/>
        <v>46.4208</v>
      </c>
      <c r="F2085" s="291"/>
      <c r="G2085" s="287">
        <f t="shared" si="204"/>
        <v>42795</v>
      </c>
      <c r="H2085" s="291"/>
      <c r="I2085" s="291">
        <f t="shared" si="205"/>
        <v>0</v>
      </c>
      <c r="J2085" s="289">
        <f t="shared" si="206"/>
        <v>0</v>
      </c>
      <c r="K2085" s="284"/>
      <c r="L2085" s="287">
        <f t="shared" si="225"/>
        <v>42795</v>
      </c>
      <c r="M2085" s="288"/>
      <c r="N2085" s="289">
        <f t="shared" si="226"/>
        <v>44</v>
      </c>
      <c r="O2085" s="289">
        <f t="shared" si="226"/>
        <v>46.4208</v>
      </c>
    </row>
    <row r="2086" spans="2:15" s="286" customFormat="1" ht="12.75">
      <c r="B2086" s="287">
        <f t="shared" si="203"/>
        <v>42826</v>
      </c>
      <c r="C2086" s="284"/>
      <c r="D2086" s="291">
        <f t="shared" si="221"/>
        <v>44</v>
      </c>
      <c r="E2086" s="300">
        <f t="shared" si="221"/>
        <v>48.6684</v>
      </c>
      <c r="F2086" s="291"/>
      <c r="G2086" s="287">
        <f t="shared" si="204"/>
        <v>42826</v>
      </c>
      <c r="H2086" s="291"/>
      <c r="I2086" s="291">
        <f t="shared" si="205"/>
        <v>0</v>
      </c>
      <c r="J2086" s="289">
        <f t="shared" si="206"/>
        <v>0</v>
      </c>
      <c r="K2086" s="284"/>
      <c r="L2086" s="287">
        <f t="shared" si="225"/>
        <v>42826</v>
      </c>
      <c r="M2086" s="288"/>
      <c r="N2086" s="289">
        <f t="shared" si="226"/>
        <v>44</v>
      </c>
      <c r="O2086" s="289">
        <f t="shared" si="226"/>
        <v>48.6684</v>
      </c>
    </row>
    <row r="2087" spans="2:15" s="286" customFormat="1" ht="12.75">
      <c r="B2087" s="287">
        <f t="shared" si="203"/>
        <v>42856</v>
      </c>
      <c r="C2087" s="284"/>
      <c r="D2087" s="291">
        <f t="shared" si="221"/>
        <v>44</v>
      </c>
      <c r="E2087" s="300">
        <f t="shared" si="221"/>
        <v>50.0544</v>
      </c>
      <c r="F2087" s="291"/>
      <c r="G2087" s="287">
        <f t="shared" si="204"/>
        <v>42856</v>
      </c>
      <c r="H2087" s="291"/>
      <c r="I2087" s="291">
        <f t="shared" si="205"/>
        <v>0</v>
      </c>
      <c r="J2087" s="289">
        <f t="shared" si="206"/>
        <v>0</v>
      </c>
      <c r="K2087" s="284"/>
      <c r="L2087" s="287">
        <f t="shared" si="225"/>
        <v>42856</v>
      </c>
      <c r="M2087" s="288"/>
      <c r="N2087" s="289">
        <f t="shared" si="226"/>
        <v>44</v>
      </c>
      <c r="O2087" s="289">
        <f t="shared" si="226"/>
        <v>50.0544</v>
      </c>
    </row>
    <row r="2088" spans="2:15" s="286" customFormat="1" ht="12.75">
      <c r="B2088" s="287">
        <f t="shared" si="203"/>
        <v>42887</v>
      </c>
      <c r="C2088" s="284"/>
      <c r="D2088" s="291">
        <f t="shared" si="221"/>
        <v>43</v>
      </c>
      <c r="E2088" s="300">
        <f t="shared" si="221"/>
        <v>7.2751</v>
      </c>
      <c r="F2088" s="291"/>
      <c r="G2088" s="287">
        <f t="shared" si="204"/>
        <v>42887</v>
      </c>
      <c r="H2088" s="291"/>
      <c r="I2088" s="291">
        <f t="shared" si="205"/>
        <v>0</v>
      </c>
      <c r="J2088" s="289">
        <f t="shared" si="206"/>
        <v>0</v>
      </c>
      <c r="K2088" s="284"/>
      <c r="L2088" s="287">
        <f aca="true" t="shared" si="227" ref="L2088:L2093">+B2088</f>
        <v>42887</v>
      </c>
      <c r="M2088" s="288"/>
      <c r="N2088" s="289">
        <f aca="true" t="shared" si="228" ref="N2088:O2090">+D2088+I2088</f>
        <v>43</v>
      </c>
      <c r="O2088" s="289">
        <f t="shared" si="228"/>
        <v>7.2751</v>
      </c>
    </row>
    <row r="2089" spans="2:15" s="286" customFormat="1" ht="12.75">
      <c r="B2089" s="287">
        <f t="shared" si="203"/>
        <v>42917</v>
      </c>
      <c r="C2089" s="284"/>
      <c r="D2089" s="291">
        <f t="shared" si="221"/>
        <v>43</v>
      </c>
      <c r="E2089" s="300">
        <f t="shared" si="221"/>
        <v>8.6089</v>
      </c>
      <c r="F2089" s="291"/>
      <c r="G2089" s="287">
        <f t="shared" si="204"/>
        <v>42917</v>
      </c>
      <c r="H2089" s="291"/>
      <c r="I2089" s="291">
        <f t="shared" si="205"/>
        <v>0</v>
      </c>
      <c r="J2089" s="289">
        <f t="shared" si="206"/>
        <v>0</v>
      </c>
      <c r="K2089" s="284"/>
      <c r="L2089" s="287">
        <f t="shared" si="227"/>
        <v>42917</v>
      </c>
      <c r="M2089" s="288"/>
      <c r="N2089" s="289">
        <f t="shared" si="228"/>
        <v>43</v>
      </c>
      <c r="O2089" s="289">
        <f t="shared" si="228"/>
        <v>8.6089</v>
      </c>
    </row>
    <row r="2090" spans="2:15" s="286" customFormat="1" ht="12.75">
      <c r="B2090" s="287">
        <f t="shared" si="203"/>
        <v>42948</v>
      </c>
      <c r="C2090" s="284"/>
      <c r="D2090" s="291">
        <f t="shared" si="221"/>
        <v>43</v>
      </c>
      <c r="E2090" s="300">
        <f t="shared" si="221"/>
        <v>9.9541</v>
      </c>
      <c r="F2090" s="291"/>
      <c r="G2090" s="287">
        <f t="shared" si="204"/>
        <v>42948</v>
      </c>
      <c r="H2090" s="291"/>
      <c r="I2090" s="291">
        <f t="shared" si="205"/>
        <v>0</v>
      </c>
      <c r="J2090" s="289">
        <f t="shared" si="206"/>
        <v>0</v>
      </c>
      <c r="K2090" s="284"/>
      <c r="L2090" s="287">
        <f t="shared" si="227"/>
        <v>42948</v>
      </c>
      <c r="M2090" s="288"/>
      <c r="N2090" s="289">
        <f t="shared" si="228"/>
        <v>43</v>
      </c>
      <c r="O2090" s="289">
        <f t="shared" si="228"/>
        <v>9.9541</v>
      </c>
    </row>
    <row r="2091" spans="2:15" s="286" customFormat="1" ht="12.75">
      <c r="B2091" s="287">
        <f t="shared" si="203"/>
        <v>42979</v>
      </c>
      <c r="C2091" s="284"/>
      <c r="D2091" s="291">
        <f t="shared" si="221"/>
        <v>43</v>
      </c>
      <c r="E2091" s="300">
        <f t="shared" si="221"/>
        <v>11.317</v>
      </c>
      <c r="F2091" s="291"/>
      <c r="G2091" s="287">
        <f t="shared" si="204"/>
        <v>42979</v>
      </c>
      <c r="H2091" s="291"/>
      <c r="I2091" s="291">
        <f t="shared" si="205"/>
        <v>0</v>
      </c>
      <c r="J2091" s="289">
        <f t="shared" si="206"/>
        <v>0</v>
      </c>
      <c r="K2091" s="284"/>
      <c r="L2091" s="287">
        <f t="shared" si="227"/>
        <v>42979</v>
      </c>
      <c r="M2091" s="288"/>
      <c r="N2091" s="289">
        <f aca="true" t="shared" si="229" ref="N2091:O2096">+D2091+I2091</f>
        <v>43</v>
      </c>
      <c r="O2091" s="289">
        <f t="shared" si="229"/>
        <v>11.317</v>
      </c>
    </row>
    <row r="2092" spans="2:15" s="286" customFormat="1" ht="12.75">
      <c r="B2092" s="287">
        <f t="shared" si="203"/>
        <v>43009</v>
      </c>
      <c r="C2092" s="284"/>
      <c r="D2092" s="291">
        <f t="shared" si="221"/>
        <v>43</v>
      </c>
      <c r="E2092" s="300">
        <f t="shared" si="221"/>
        <v>12.6607</v>
      </c>
      <c r="F2092" s="291"/>
      <c r="G2092" s="287">
        <f t="shared" si="204"/>
        <v>43009</v>
      </c>
      <c r="H2092" s="291"/>
      <c r="I2092" s="291">
        <f t="shared" si="205"/>
        <v>0</v>
      </c>
      <c r="J2092" s="289">
        <f t="shared" si="206"/>
        <v>0</v>
      </c>
      <c r="K2092" s="284"/>
      <c r="L2092" s="287">
        <f t="shared" si="227"/>
        <v>43009</v>
      </c>
      <c r="M2092" s="288"/>
      <c r="N2092" s="289">
        <f t="shared" si="229"/>
        <v>43</v>
      </c>
      <c r="O2092" s="289">
        <f t="shared" si="229"/>
        <v>12.6607</v>
      </c>
    </row>
    <row r="2093" spans="2:15" s="286" customFormat="1" ht="12.75">
      <c r="B2093" s="287">
        <f t="shared" si="203"/>
        <v>43040</v>
      </c>
      <c r="C2093" s="284"/>
      <c r="D2093" s="291">
        <f t="shared" si="221"/>
        <v>43</v>
      </c>
      <c r="E2093" s="300">
        <f t="shared" si="221"/>
        <v>13.9966</v>
      </c>
      <c r="F2093" s="291"/>
      <c r="G2093" s="287">
        <f t="shared" si="204"/>
        <v>43040</v>
      </c>
      <c r="H2093" s="291"/>
      <c r="I2093" s="291">
        <f t="shared" si="205"/>
        <v>0</v>
      </c>
      <c r="J2093" s="289">
        <f t="shared" si="206"/>
        <v>0</v>
      </c>
      <c r="K2093" s="284"/>
      <c r="L2093" s="287">
        <f t="shared" si="227"/>
        <v>43040</v>
      </c>
      <c r="M2093" s="288"/>
      <c r="N2093" s="289">
        <f t="shared" si="229"/>
        <v>43</v>
      </c>
      <c r="O2093" s="289">
        <f t="shared" si="229"/>
        <v>13.9966</v>
      </c>
    </row>
    <row r="2094" spans="2:15" s="286" customFormat="1" ht="12.75">
      <c r="B2094" s="287">
        <f t="shared" si="203"/>
        <v>43070</v>
      </c>
      <c r="C2094" s="284"/>
      <c r="D2094" s="291">
        <f t="shared" si="221"/>
        <v>46</v>
      </c>
      <c r="E2094" s="300">
        <f t="shared" si="221"/>
        <v>15.3484</v>
      </c>
      <c r="F2094" s="291"/>
      <c r="G2094" s="287">
        <f t="shared" si="204"/>
        <v>43070</v>
      </c>
      <c r="H2094" s="291"/>
      <c r="I2094" s="291">
        <f t="shared" si="205"/>
        <v>0</v>
      </c>
      <c r="J2094" s="289">
        <f t="shared" si="206"/>
        <v>0</v>
      </c>
      <c r="K2094" s="284"/>
      <c r="L2094" s="287">
        <f aca="true" t="shared" si="230" ref="L2094:L2099">+B2094</f>
        <v>43070</v>
      </c>
      <c r="M2094" s="288"/>
      <c r="N2094" s="289">
        <f t="shared" si="229"/>
        <v>46</v>
      </c>
      <c r="O2094" s="289">
        <f t="shared" si="229"/>
        <v>15.3484</v>
      </c>
    </row>
    <row r="2095" spans="2:15" s="286" customFormat="1" ht="12.75">
      <c r="B2095" s="287">
        <f t="shared" si="203"/>
        <v>43101</v>
      </c>
      <c r="C2095" s="284"/>
      <c r="D2095" s="291">
        <f t="shared" si="221"/>
        <v>46</v>
      </c>
      <c r="E2095" s="300">
        <f t="shared" si="221"/>
        <v>16.6896</v>
      </c>
      <c r="F2095" s="291"/>
      <c r="G2095" s="287">
        <f t="shared" si="204"/>
        <v>43101</v>
      </c>
      <c r="H2095" s="291"/>
      <c r="I2095" s="291">
        <f t="shared" si="205"/>
        <v>0</v>
      </c>
      <c r="J2095" s="289">
        <f t="shared" si="206"/>
        <v>0</v>
      </c>
      <c r="K2095" s="284"/>
      <c r="L2095" s="287">
        <f t="shared" si="230"/>
        <v>43101</v>
      </c>
      <c r="M2095" s="288"/>
      <c r="N2095" s="289">
        <f t="shared" si="229"/>
        <v>46</v>
      </c>
      <c r="O2095" s="289">
        <f t="shared" si="229"/>
        <v>16.6896</v>
      </c>
    </row>
    <row r="2096" spans="2:15" s="286" customFormat="1" ht="12.75">
      <c r="B2096" s="287">
        <f t="shared" si="203"/>
        <v>43132</v>
      </c>
      <c r="C2096" s="284"/>
      <c r="D2096" s="291">
        <f aca="true" t="shared" si="231" ref="D2096:E2115">+D649</f>
        <v>46</v>
      </c>
      <c r="E2096" s="300">
        <f t="shared" si="231"/>
        <v>18.0309</v>
      </c>
      <c r="F2096" s="291"/>
      <c r="G2096" s="287">
        <f t="shared" si="204"/>
        <v>43132</v>
      </c>
      <c r="H2096" s="291"/>
      <c r="I2096" s="291">
        <f t="shared" si="205"/>
        <v>0</v>
      </c>
      <c r="J2096" s="289">
        <f t="shared" si="206"/>
        <v>0</v>
      </c>
      <c r="K2096" s="284"/>
      <c r="L2096" s="287">
        <f t="shared" si="230"/>
        <v>43132</v>
      </c>
      <c r="M2096" s="288"/>
      <c r="N2096" s="289">
        <f t="shared" si="229"/>
        <v>46</v>
      </c>
      <c r="O2096" s="289">
        <f t="shared" si="229"/>
        <v>18.0309</v>
      </c>
    </row>
    <row r="2097" spans="2:15" s="286" customFormat="1" ht="12.75">
      <c r="B2097" s="287">
        <f t="shared" si="203"/>
        <v>43160</v>
      </c>
      <c r="C2097" s="284"/>
      <c r="D2097" s="291">
        <f t="shared" si="231"/>
        <v>46</v>
      </c>
      <c r="E2097" s="300">
        <f t="shared" si="231"/>
        <v>19.3773</v>
      </c>
      <c r="F2097" s="291"/>
      <c r="G2097" s="287">
        <f t="shared" si="204"/>
        <v>43160</v>
      </c>
      <c r="H2097" s="291"/>
      <c r="I2097" s="291">
        <f t="shared" si="205"/>
        <v>0</v>
      </c>
      <c r="J2097" s="289">
        <f t="shared" si="206"/>
        <v>0</v>
      </c>
      <c r="K2097" s="284"/>
      <c r="L2097" s="287">
        <f t="shared" si="230"/>
        <v>43160</v>
      </c>
      <c r="M2097" s="288"/>
      <c r="N2097" s="289">
        <f aca="true" t="shared" si="232" ref="N2097:O2099">+D2097+I2097</f>
        <v>46</v>
      </c>
      <c r="O2097" s="289">
        <f t="shared" si="232"/>
        <v>19.3773</v>
      </c>
    </row>
    <row r="2098" spans="2:15" s="286" customFormat="1" ht="12.75">
      <c r="B2098" s="287">
        <f t="shared" si="203"/>
        <v>43191</v>
      </c>
      <c r="C2098" s="284"/>
      <c r="D2098" s="291">
        <f t="shared" si="231"/>
        <v>46</v>
      </c>
      <c r="E2098" s="300">
        <f t="shared" si="231"/>
        <v>21.2142</v>
      </c>
      <c r="F2098" s="291"/>
      <c r="G2098" s="287">
        <f t="shared" si="204"/>
        <v>43191</v>
      </c>
      <c r="H2098" s="291"/>
      <c r="I2098" s="291">
        <f t="shared" si="205"/>
        <v>0</v>
      </c>
      <c r="J2098" s="289">
        <f t="shared" si="206"/>
        <v>0</v>
      </c>
      <c r="K2098" s="284"/>
      <c r="L2098" s="287">
        <f t="shared" si="230"/>
        <v>43191</v>
      </c>
      <c r="M2098" s="288"/>
      <c r="N2098" s="289">
        <f t="shared" si="232"/>
        <v>46</v>
      </c>
      <c r="O2098" s="289">
        <f t="shared" si="232"/>
        <v>21.2142</v>
      </c>
    </row>
    <row r="2099" spans="2:15" s="286" customFormat="1" ht="12.75">
      <c r="B2099" s="287">
        <f t="shared" si="203"/>
        <v>43221</v>
      </c>
      <c r="C2099" s="284"/>
      <c r="D2099" s="291">
        <f t="shared" si="231"/>
        <v>46</v>
      </c>
      <c r="E2099" s="300">
        <f t="shared" si="231"/>
        <v>22.5686</v>
      </c>
      <c r="F2099" s="291"/>
      <c r="G2099" s="287">
        <f t="shared" si="204"/>
        <v>43221</v>
      </c>
      <c r="H2099" s="291"/>
      <c r="I2099" s="291">
        <f t="shared" si="205"/>
        <v>0</v>
      </c>
      <c r="J2099" s="289">
        <f t="shared" si="206"/>
        <v>0</v>
      </c>
      <c r="K2099" s="284"/>
      <c r="L2099" s="287">
        <f t="shared" si="230"/>
        <v>43221</v>
      </c>
      <c r="M2099" s="288"/>
      <c r="N2099" s="289">
        <f t="shared" si="232"/>
        <v>46</v>
      </c>
      <c r="O2099" s="289">
        <f t="shared" si="232"/>
        <v>22.5686</v>
      </c>
    </row>
    <row r="2100" spans="2:15" s="286" customFormat="1" ht="12.75">
      <c r="B2100" s="287">
        <f t="shared" si="203"/>
        <v>43252</v>
      </c>
      <c r="C2100" s="284"/>
      <c r="D2100" s="291">
        <f t="shared" si="231"/>
        <v>46</v>
      </c>
      <c r="E2100" s="300">
        <f t="shared" si="231"/>
        <v>23.9174</v>
      </c>
      <c r="F2100" s="291"/>
      <c r="G2100" s="287">
        <f t="shared" si="204"/>
        <v>43252</v>
      </c>
      <c r="H2100" s="291"/>
      <c r="I2100" s="291">
        <f t="shared" si="205"/>
        <v>0</v>
      </c>
      <c r="J2100" s="289">
        <f t="shared" si="206"/>
        <v>0</v>
      </c>
      <c r="K2100" s="284"/>
      <c r="L2100" s="287">
        <f aca="true" t="shared" si="233" ref="L2100:L2105">+B2100</f>
        <v>43252</v>
      </c>
      <c r="M2100" s="288"/>
      <c r="N2100" s="289">
        <f aca="true" t="shared" si="234" ref="N2100:O2104">+D2100+I2100</f>
        <v>46</v>
      </c>
      <c r="O2100" s="289">
        <f t="shared" si="234"/>
        <v>23.9174</v>
      </c>
    </row>
    <row r="2101" spans="2:15" s="286" customFormat="1" ht="12.75">
      <c r="B2101" s="287">
        <f t="shared" si="203"/>
        <v>43282</v>
      </c>
      <c r="C2101" s="284"/>
      <c r="D2101" s="291">
        <f t="shared" si="231"/>
        <v>46</v>
      </c>
      <c r="E2101" s="300">
        <f t="shared" si="231"/>
        <v>25.2758</v>
      </c>
      <c r="F2101" s="291"/>
      <c r="G2101" s="287">
        <f t="shared" si="204"/>
        <v>43282</v>
      </c>
      <c r="H2101" s="291"/>
      <c r="I2101" s="291">
        <f t="shared" si="205"/>
        <v>0</v>
      </c>
      <c r="J2101" s="289">
        <f t="shared" si="206"/>
        <v>0</v>
      </c>
      <c r="K2101" s="284"/>
      <c r="L2101" s="287">
        <f t="shared" si="233"/>
        <v>43282</v>
      </c>
      <c r="M2101" s="288"/>
      <c r="N2101" s="289">
        <f t="shared" si="234"/>
        <v>46</v>
      </c>
      <c r="O2101" s="289">
        <f t="shared" si="234"/>
        <v>25.2758</v>
      </c>
    </row>
    <row r="2102" spans="2:15" s="286" customFormat="1" ht="12.75">
      <c r="B2102" s="287">
        <f t="shared" si="203"/>
        <v>43313</v>
      </c>
      <c r="C2102" s="284"/>
      <c r="D2102" s="291">
        <f t="shared" si="231"/>
        <v>46</v>
      </c>
      <c r="E2102" s="300">
        <f t="shared" si="231"/>
        <v>26.6553</v>
      </c>
      <c r="F2102" s="291"/>
      <c r="G2102" s="287">
        <f t="shared" si="204"/>
        <v>43313</v>
      </c>
      <c r="H2102" s="291"/>
      <c r="I2102" s="291">
        <f t="shared" si="205"/>
        <v>0</v>
      </c>
      <c r="J2102" s="289">
        <f t="shared" si="206"/>
        <v>0</v>
      </c>
      <c r="K2102" s="284"/>
      <c r="L2102" s="287">
        <f t="shared" si="233"/>
        <v>43313</v>
      </c>
      <c r="M2102" s="288"/>
      <c r="N2102" s="289">
        <f t="shared" si="234"/>
        <v>46</v>
      </c>
      <c r="O2102" s="289">
        <f t="shared" si="234"/>
        <v>26.6553</v>
      </c>
    </row>
    <row r="2103" spans="2:15" s="286" customFormat="1" ht="12.75">
      <c r="B2103" s="287">
        <f t="shared" si="203"/>
        <v>43344</v>
      </c>
      <c r="C2103" s="284"/>
      <c r="D2103" s="291">
        <f t="shared" si="231"/>
        <v>46</v>
      </c>
      <c r="E2103" s="300">
        <f t="shared" si="231"/>
        <v>28.0627</v>
      </c>
      <c r="F2103" s="291"/>
      <c r="G2103" s="287">
        <f t="shared" si="204"/>
        <v>43344</v>
      </c>
      <c r="H2103" s="291"/>
      <c r="I2103" s="291">
        <f t="shared" si="205"/>
        <v>0</v>
      </c>
      <c r="J2103" s="289">
        <f t="shared" si="206"/>
        <v>0</v>
      </c>
      <c r="K2103" s="284"/>
      <c r="L2103" s="287">
        <f t="shared" si="233"/>
        <v>43344</v>
      </c>
      <c r="M2103" s="288"/>
      <c r="N2103" s="289">
        <f>+D2103+I2103</f>
        <v>46</v>
      </c>
      <c r="O2103" s="289">
        <f>+E2103+J2103</f>
        <v>28.0627</v>
      </c>
    </row>
    <row r="2104" spans="2:15" s="286" customFormat="1" ht="12.75">
      <c r="B2104" s="287">
        <f t="shared" si="203"/>
        <v>43374</v>
      </c>
      <c r="C2104" s="284"/>
      <c r="D2104" s="291">
        <f t="shared" si="231"/>
        <v>46</v>
      </c>
      <c r="E2104" s="300">
        <f t="shared" si="231"/>
        <v>29.4469</v>
      </c>
      <c r="F2104" s="291"/>
      <c r="G2104" s="287">
        <f t="shared" si="204"/>
        <v>43374</v>
      </c>
      <c r="H2104" s="291"/>
      <c r="I2104" s="291">
        <f t="shared" si="205"/>
        <v>0</v>
      </c>
      <c r="J2104" s="289">
        <f t="shared" si="206"/>
        <v>0</v>
      </c>
      <c r="K2104" s="284"/>
      <c r="L2104" s="287">
        <f t="shared" si="233"/>
        <v>43374</v>
      </c>
      <c r="M2104" s="288"/>
      <c r="N2104" s="289">
        <f t="shared" si="234"/>
        <v>46</v>
      </c>
      <c r="O2104" s="289">
        <f t="shared" si="234"/>
        <v>29.4469</v>
      </c>
    </row>
    <row r="2105" spans="2:15" s="286" customFormat="1" ht="12.75">
      <c r="B2105" s="287">
        <f t="shared" si="203"/>
        <v>43405</v>
      </c>
      <c r="C2105" s="284"/>
      <c r="D2105" s="291">
        <f t="shared" si="231"/>
        <v>46</v>
      </c>
      <c r="E2105" s="300">
        <f t="shared" si="231"/>
        <v>30.8247</v>
      </c>
      <c r="F2105" s="291"/>
      <c r="G2105" s="287">
        <f t="shared" si="204"/>
        <v>43405</v>
      </c>
      <c r="H2105" s="291"/>
      <c r="I2105" s="291">
        <f t="shared" si="205"/>
        <v>0</v>
      </c>
      <c r="J2105" s="289">
        <f t="shared" si="206"/>
        <v>0</v>
      </c>
      <c r="K2105" s="284"/>
      <c r="L2105" s="287">
        <f t="shared" si="233"/>
        <v>43405</v>
      </c>
      <c r="M2105" s="288"/>
      <c r="N2105" s="289">
        <f aca="true" t="shared" si="235" ref="N2105:O2108">+D2105+I2105</f>
        <v>46</v>
      </c>
      <c r="O2105" s="289">
        <f t="shared" si="235"/>
        <v>30.8247</v>
      </c>
    </row>
    <row r="2106" spans="2:15" s="286" customFormat="1" ht="12.75">
      <c r="B2106" s="287">
        <f t="shared" si="203"/>
        <v>43435</v>
      </c>
      <c r="C2106" s="284"/>
      <c r="D2106" s="291">
        <f t="shared" si="231"/>
        <v>46</v>
      </c>
      <c r="E2106" s="300">
        <f t="shared" si="231"/>
        <v>32.2058</v>
      </c>
      <c r="F2106" s="291"/>
      <c r="G2106" s="287">
        <f t="shared" si="204"/>
        <v>43435</v>
      </c>
      <c r="H2106" s="291"/>
      <c r="I2106" s="291">
        <f t="shared" si="205"/>
        <v>0</v>
      </c>
      <c r="J2106" s="289">
        <f t="shared" si="206"/>
        <v>0</v>
      </c>
      <c r="K2106" s="284"/>
      <c r="L2106" s="287">
        <f aca="true" t="shared" si="236" ref="L2106:L2112">+B2106</f>
        <v>43435</v>
      </c>
      <c r="M2106" s="288"/>
      <c r="N2106" s="289">
        <f t="shared" si="235"/>
        <v>46</v>
      </c>
      <c r="O2106" s="289">
        <f t="shared" si="235"/>
        <v>32.2058</v>
      </c>
    </row>
    <row r="2107" spans="2:15" s="286" customFormat="1" ht="12.75">
      <c r="B2107" s="287">
        <f t="shared" si="203"/>
        <v>43466</v>
      </c>
      <c r="C2107" s="284"/>
      <c r="D2107" s="291">
        <f t="shared" si="231"/>
        <v>46</v>
      </c>
      <c r="E2107" s="300">
        <f t="shared" si="231"/>
        <v>33.5857</v>
      </c>
      <c r="F2107" s="291"/>
      <c r="G2107" s="287">
        <f t="shared" si="204"/>
        <v>43466</v>
      </c>
      <c r="H2107" s="291"/>
      <c r="I2107" s="291">
        <f t="shared" si="205"/>
        <v>0</v>
      </c>
      <c r="J2107" s="289">
        <f t="shared" si="206"/>
        <v>0</v>
      </c>
      <c r="K2107" s="284"/>
      <c r="L2107" s="287">
        <f t="shared" si="236"/>
        <v>43466</v>
      </c>
      <c r="M2107" s="288"/>
      <c r="N2107" s="289">
        <f t="shared" si="235"/>
        <v>46</v>
      </c>
      <c r="O2107" s="289">
        <f t="shared" si="235"/>
        <v>33.5857</v>
      </c>
    </row>
    <row r="2108" spans="2:15" s="286" customFormat="1" ht="12.75">
      <c r="B2108" s="287">
        <f>+B1889</f>
        <v>43497</v>
      </c>
      <c r="C2108" s="284"/>
      <c r="D2108" s="291">
        <f t="shared" si="231"/>
        <v>46</v>
      </c>
      <c r="E2108" s="300">
        <f t="shared" si="231"/>
        <v>35.8631</v>
      </c>
      <c r="F2108" s="291"/>
      <c r="G2108" s="287">
        <f>+B1338</f>
        <v>43497</v>
      </c>
      <c r="H2108" s="291"/>
      <c r="I2108" s="291">
        <f>+D1338</f>
        <v>0</v>
      </c>
      <c r="J2108" s="289">
        <f>+E1338</f>
        <v>0</v>
      </c>
      <c r="K2108" s="284"/>
      <c r="L2108" s="287">
        <f t="shared" si="236"/>
        <v>43497</v>
      </c>
      <c r="M2108" s="288"/>
      <c r="N2108" s="289">
        <f t="shared" si="235"/>
        <v>46</v>
      </c>
      <c r="O2108" s="289">
        <f t="shared" si="235"/>
        <v>35.8631</v>
      </c>
    </row>
    <row r="2109" spans="2:15" s="286" customFormat="1" ht="12.75">
      <c r="B2109" s="287">
        <f>+B1890</f>
        <v>43525</v>
      </c>
      <c r="C2109" s="284"/>
      <c r="D2109" s="291">
        <f t="shared" si="231"/>
        <v>46</v>
      </c>
      <c r="E2109" s="300">
        <f t="shared" si="231"/>
        <v>35.8629</v>
      </c>
      <c r="F2109" s="291"/>
      <c r="G2109" s="287">
        <f>+B1339</f>
        <v>43525</v>
      </c>
      <c r="H2109" s="291"/>
      <c r="I2109" s="291">
        <f>+D1339</f>
        <v>0</v>
      </c>
      <c r="J2109" s="289">
        <f>+E1339</f>
        <v>0</v>
      </c>
      <c r="K2109" s="284"/>
      <c r="L2109" s="287">
        <f t="shared" si="236"/>
        <v>43525</v>
      </c>
      <c r="M2109" s="288"/>
      <c r="N2109" s="289">
        <f aca="true" t="shared" si="237" ref="N2109:O2112">+D2109+I2109</f>
        <v>46</v>
      </c>
      <c r="O2109" s="289">
        <f t="shared" si="237"/>
        <v>35.8629</v>
      </c>
    </row>
    <row r="2110" spans="2:15" s="286" customFormat="1" ht="12.75">
      <c r="B2110" s="287">
        <f>+B1891</f>
        <v>43556</v>
      </c>
      <c r="C2110" s="284"/>
      <c r="D2110" s="291">
        <f t="shared" si="231"/>
        <v>46</v>
      </c>
      <c r="E2110" s="300">
        <f t="shared" si="231"/>
        <v>36.5409</v>
      </c>
      <c r="F2110" s="291"/>
      <c r="G2110" s="287">
        <f>+B1340</f>
        <v>43556</v>
      </c>
      <c r="H2110" s="291"/>
      <c r="I2110" s="291">
        <f>+D1340</f>
        <v>0</v>
      </c>
      <c r="J2110" s="289">
        <f>+E1340</f>
        <v>0</v>
      </c>
      <c r="K2110" s="284"/>
      <c r="L2110" s="287">
        <f t="shared" si="236"/>
        <v>43556</v>
      </c>
      <c r="M2110" s="288"/>
      <c r="N2110" s="289">
        <f t="shared" si="237"/>
        <v>46</v>
      </c>
      <c r="O2110" s="289">
        <f t="shared" si="237"/>
        <v>36.5409</v>
      </c>
    </row>
    <row r="2111" spans="2:15" s="286" customFormat="1" ht="12.75">
      <c r="B2111" s="287">
        <f>+B1892</f>
        <v>43586</v>
      </c>
      <c r="C2111" s="284"/>
      <c r="D2111" s="291">
        <f t="shared" si="231"/>
        <v>46</v>
      </c>
      <c r="E2111" s="300">
        <f t="shared" si="231"/>
        <v>36.5462</v>
      </c>
      <c r="F2111" s="291"/>
      <c r="G2111" s="287">
        <f>+B1341</f>
        <v>43586</v>
      </c>
      <c r="H2111" s="291"/>
      <c r="I2111" s="291">
        <f>+D1341</f>
        <v>0</v>
      </c>
      <c r="J2111" s="289">
        <f>+E1341</f>
        <v>0</v>
      </c>
      <c r="K2111" s="284"/>
      <c r="L2111" s="287">
        <f t="shared" si="236"/>
        <v>43586</v>
      </c>
      <c r="M2111" s="288"/>
      <c r="N2111" s="289">
        <f t="shared" si="237"/>
        <v>46</v>
      </c>
      <c r="O2111" s="289">
        <f t="shared" si="237"/>
        <v>36.5462</v>
      </c>
    </row>
    <row r="2112" spans="2:15" s="286" customFormat="1" ht="12.75">
      <c r="B2112" s="287">
        <f>+B1893</f>
        <v>43617</v>
      </c>
      <c r="C2112" s="284"/>
      <c r="D2112" s="291">
        <f t="shared" si="231"/>
        <v>46</v>
      </c>
      <c r="E2112" s="300">
        <f t="shared" si="231"/>
        <v>36.5489</v>
      </c>
      <c r="F2112" s="291"/>
      <c r="G2112" s="287">
        <f>+B1342</f>
        <v>43617</v>
      </c>
      <c r="H2112" s="291"/>
      <c r="I2112" s="291">
        <f>+D1342</f>
        <v>0</v>
      </c>
      <c r="J2112" s="289">
        <f>+E1342</f>
        <v>0</v>
      </c>
      <c r="K2112" s="284"/>
      <c r="L2112" s="287">
        <f t="shared" si="236"/>
        <v>43617</v>
      </c>
      <c r="M2112" s="288"/>
      <c r="N2112" s="289">
        <f t="shared" si="237"/>
        <v>46</v>
      </c>
      <c r="O2112" s="289">
        <f t="shared" si="237"/>
        <v>36.5489</v>
      </c>
    </row>
    <row r="2113" spans="2:15" s="286" customFormat="1" ht="12.75">
      <c r="B2113" s="287">
        <f>+B1894</f>
        <v>43647</v>
      </c>
      <c r="C2113" s="284"/>
      <c r="D2113" s="291">
        <f t="shared" si="231"/>
        <v>46</v>
      </c>
      <c r="E2113" s="300">
        <f t="shared" si="231"/>
        <v>36.5496</v>
      </c>
      <c r="F2113" s="291"/>
      <c r="G2113" s="287">
        <f>+B1343</f>
        <v>43647</v>
      </c>
      <c r="H2113" s="291"/>
      <c r="I2113" s="291">
        <f>+D1343</f>
        <v>0</v>
      </c>
      <c r="J2113" s="289">
        <f>+E1343</f>
        <v>0</v>
      </c>
      <c r="K2113" s="284"/>
      <c r="L2113" s="287">
        <f aca="true" t="shared" si="238" ref="L2113:L2123">+B2113</f>
        <v>43647</v>
      </c>
      <c r="M2113" s="288"/>
      <c r="N2113" s="289">
        <f aca="true" t="shared" si="239" ref="N2113:O2117">+D2113+I2113</f>
        <v>46</v>
      </c>
      <c r="O2113" s="289">
        <f t="shared" si="239"/>
        <v>36.5496</v>
      </c>
    </row>
    <row r="2114" spans="2:15" s="286" customFormat="1" ht="12.75">
      <c r="B2114" s="287">
        <f>+B1895</f>
        <v>43678</v>
      </c>
      <c r="C2114" s="284"/>
      <c r="D2114" s="291">
        <f t="shared" si="231"/>
        <v>46</v>
      </c>
      <c r="E2114" s="300">
        <f t="shared" si="231"/>
        <v>36.5731</v>
      </c>
      <c r="F2114" s="291"/>
      <c r="G2114" s="287">
        <f>+B1344</f>
        <v>43678</v>
      </c>
      <c r="H2114" s="291"/>
      <c r="I2114" s="291">
        <f>+D1344</f>
        <v>0</v>
      </c>
      <c r="J2114" s="289">
        <f>+E1344</f>
        <v>0</v>
      </c>
      <c r="K2114" s="284"/>
      <c r="L2114" s="287">
        <f t="shared" si="238"/>
        <v>43678</v>
      </c>
      <c r="M2114" s="288"/>
      <c r="N2114" s="289">
        <f t="shared" si="239"/>
        <v>46</v>
      </c>
      <c r="O2114" s="289">
        <f t="shared" si="239"/>
        <v>36.5731</v>
      </c>
    </row>
    <row r="2115" spans="2:15" s="286" customFormat="1" ht="12.75">
      <c r="B2115" s="287">
        <f>+B1896</f>
        <v>43709</v>
      </c>
      <c r="C2115" s="284"/>
      <c r="D2115" s="291">
        <f t="shared" si="231"/>
        <v>46</v>
      </c>
      <c r="E2115" s="300">
        <f t="shared" si="231"/>
        <v>36.6171</v>
      </c>
      <c r="F2115" s="291"/>
      <c r="G2115" s="287">
        <f>+B1345</f>
        <v>43709</v>
      </c>
      <c r="H2115" s="291"/>
      <c r="I2115" s="291">
        <f>+D1345</f>
        <v>0</v>
      </c>
      <c r="J2115" s="289">
        <f>+E1345</f>
        <v>0</v>
      </c>
      <c r="K2115" s="284"/>
      <c r="L2115" s="287">
        <f t="shared" si="238"/>
        <v>43709</v>
      </c>
      <c r="M2115" s="288"/>
      <c r="N2115" s="289">
        <f t="shared" si="239"/>
        <v>46</v>
      </c>
      <c r="O2115" s="289">
        <f t="shared" si="239"/>
        <v>36.6171</v>
      </c>
    </row>
    <row r="2116" spans="2:15" s="286" customFormat="1" ht="12.75">
      <c r="B2116" s="287">
        <f>+B1897</f>
        <v>43739</v>
      </c>
      <c r="C2116" s="284"/>
      <c r="D2116" s="291">
        <f aca="true" t="shared" si="240" ref="D2116:E2135">+D669</f>
        <v>46</v>
      </c>
      <c r="E2116" s="300">
        <f t="shared" si="240"/>
        <v>36.6085</v>
      </c>
      <c r="F2116" s="291"/>
      <c r="G2116" s="287">
        <f>+B1346</f>
        <v>43739</v>
      </c>
      <c r="H2116" s="291"/>
      <c r="I2116" s="291">
        <f>+D1346</f>
        <v>0</v>
      </c>
      <c r="J2116" s="289">
        <f>+E1346</f>
        <v>0</v>
      </c>
      <c r="K2116" s="284"/>
      <c r="L2116" s="287">
        <f t="shared" si="238"/>
        <v>43739</v>
      </c>
      <c r="M2116" s="288"/>
      <c r="N2116" s="289">
        <f t="shared" si="239"/>
        <v>46</v>
      </c>
      <c r="O2116" s="289">
        <f t="shared" si="239"/>
        <v>36.6085</v>
      </c>
    </row>
    <row r="2117" spans="2:15" s="286" customFormat="1" ht="12.75">
      <c r="B2117" s="287">
        <f>+B1898</f>
        <v>43770</v>
      </c>
      <c r="C2117" s="284"/>
      <c r="D2117" s="291">
        <f t="shared" si="240"/>
        <v>45</v>
      </c>
      <c r="E2117" s="300">
        <f t="shared" si="240"/>
        <v>27.2027</v>
      </c>
      <c r="F2117" s="291"/>
      <c r="G2117" s="287">
        <f>+B1347</f>
        <v>43770</v>
      </c>
      <c r="H2117" s="291"/>
      <c r="I2117" s="291">
        <f>+D1347</f>
        <v>0</v>
      </c>
      <c r="J2117" s="289">
        <f>+E1347</f>
        <v>0</v>
      </c>
      <c r="K2117" s="284"/>
      <c r="L2117" s="287">
        <f t="shared" si="238"/>
        <v>43770</v>
      </c>
      <c r="M2117" s="288"/>
      <c r="N2117" s="289">
        <f t="shared" si="239"/>
        <v>45</v>
      </c>
      <c r="O2117" s="289">
        <f t="shared" si="239"/>
        <v>27.2027</v>
      </c>
    </row>
    <row r="2118" spans="2:15" s="286" customFormat="1" ht="12.75">
      <c r="B2118" s="287">
        <f>+B1899</f>
        <v>43800</v>
      </c>
      <c r="C2118" s="284"/>
      <c r="D2118" s="291">
        <f t="shared" si="240"/>
        <v>47</v>
      </c>
      <c r="E2118" s="300">
        <f t="shared" si="240"/>
        <v>27.2122</v>
      </c>
      <c r="F2118" s="291"/>
      <c r="G2118" s="287">
        <f>+B1348</f>
        <v>43800</v>
      </c>
      <c r="H2118" s="291"/>
      <c r="I2118" s="291">
        <f>+D1348</f>
        <v>0</v>
      </c>
      <c r="J2118" s="289">
        <f>+E1348</f>
        <v>0</v>
      </c>
      <c r="K2118" s="284"/>
      <c r="L2118" s="287">
        <f t="shared" si="238"/>
        <v>43800</v>
      </c>
      <c r="M2118" s="288"/>
      <c r="N2118" s="289">
        <f aca="true" t="shared" si="241" ref="N2118:O2120">+D2118+I2118</f>
        <v>47</v>
      </c>
      <c r="O2118" s="289">
        <f t="shared" si="241"/>
        <v>27.2122</v>
      </c>
    </row>
    <row r="2119" spans="2:15" s="286" customFormat="1" ht="12.75">
      <c r="B2119" s="287">
        <f>+B1900</f>
        <v>43831</v>
      </c>
      <c r="C2119" s="284"/>
      <c r="D2119" s="291">
        <f t="shared" si="240"/>
        <v>47</v>
      </c>
      <c r="E2119" s="300">
        <f t="shared" si="240"/>
        <v>27.2139</v>
      </c>
      <c r="F2119" s="291"/>
      <c r="G2119" s="287">
        <f>+B1349</f>
        <v>43831</v>
      </c>
      <c r="H2119" s="291"/>
      <c r="I2119" s="291">
        <f>+D1349</f>
        <v>0</v>
      </c>
      <c r="J2119" s="289">
        <f>+E1349</f>
        <v>0</v>
      </c>
      <c r="K2119" s="284"/>
      <c r="L2119" s="287">
        <f t="shared" si="238"/>
        <v>43831</v>
      </c>
      <c r="M2119" s="288"/>
      <c r="N2119" s="289">
        <f t="shared" si="241"/>
        <v>47</v>
      </c>
      <c r="O2119" s="289">
        <f t="shared" si="241"/>
        <v>27.2139</v>
      </c>
    </row>
    <row r="2120" spans="2:15" s="286" customFormat="1" ht="12.75">
      <c r="B2120" s="287">
        <f>+B1901</f>
        <v>43862</v>
      </c>
      <c r="C2120" s="284"/>
      <c r="D2120" s="291">
        <f t="shared" si="240"/>
        <v>47</v>
      </c>
      <c r="E2120" s="300">
        <f t="shared" si="240"/>
        <v>27.2143</v>
      </c>
      <c r="F2120" s="291"/>
      <c r="G2120" s="287">
        <f>+B1350</f>
        <v>43862</v>
      </c>
      <c r="H2120" s="291"/>
      <c r="I2120" s="291">
        <f>+D1350</f>
        <v>0</v>
      </c>
      <c r="J2120" s="289">
        <f>+E1350</f>
        <v>0</v>
      </c>
      <c r="K2120" s="284"/>
      <c r="L2120" s="287">
        <f t="shared" si="238"/>
        <v>43862</v>
      </c>
      <c r="M2120" s="288"/>
      <c r="N2120" s="289">
        <f t="shared" si="241"/>
        <v>47</v>
      </c>
      <c r="O2120" s="289">
        <f t="shared" si="241"/>
        <v>27.2143</v>
      </c>
    </row>
    <row r="2121" spans="2:15" s="286" customFormat="1" ht="12.75">
      <c r="B2121" s="287">
        <f>+B1902</f>
        <v>43891</v>
      </c>
      <c r="C2121" s="284"/>
      <c r="D2121" s="291">
        <f t="shared" si="240"/>
        <v>47</v>
      </c>
      <c r="E2121" s="300">
        <f t="shared" si="240"/>
        <v>27.2143</v>
      </c>
      <c r="F2121" s="291"/>
      <c r="G2121" s="287">
        <f>+B1351</f>
        <v>43891</v>
      </c>
      <c r="H2121" s="291"/>
      <c r="I2121" s="291">
        <f>+D1351</f>
        <v>0</v>
      </c>
      <c r="J2121" s="289">
        <f>+E1351</f>
        <v>0</v>
      </c>
      <c r="K2121" s="284"/>
      <c r="L2121" s="287">
        <f t="shared" si="238"/>
        <v>43891</v>
      </c>
      <c r="M2121" s="288"/>
      <c r="N2121" s="289">
        <f aca="true" t="shared" si="242" ref="N2121:O2123">+D2121+I2121</f>
        <v>47</v>
      </c>
      <c r="O2121" s="289">
        <f t="shared" si="242"/>
        <v>27.2143</v>
      </c>
    </row>
    <row r="2122" spans="2:15" s="286" customFormat="1" ht="12.75">
      <c r="B2122" s="287">
        <f>+B1903</f>
        <v>43922</v>
      </c>
      <c r="C2122" s="284"/>
      <c r="D2122" s="291">
        <f t="shared" si="240"/>
        <v>47</v>
      </c>
      <c r="E2122" s="300">
        <f t="shared" si="240"/>
        <v>28.4796</v>
      </c>
      <c r="F2122" s="291"/>
      <c r="G2122" s="287">
        <f>+B1352</f>
        <v>43922</v>
      </c>
      <c r="H2122" s="291"/>
      <c r="I2122" s="291">
        <f>+D1352</f>
        <v>0</v>
      </c>
      <c r="J2122" s="289">
        <f>+E1352</f>
        <v>0</v>
      </c>
      <c r="K2122" s="284"/>
      <c r="L2122" s="287">
        <f t="shared" si="238"/>
        <v>43922</v>
      </c>
      <c r="M2122" s="288"/>
      <c r="N2122" s="289">
        <f t="shared" si="242"/>
        <v>47</v>
      </c>
      <c r="O2122" s="289">
        <f t="shared" si="242"/>
        <v>28.4796</v>
      </c>
    </row>
    <row r="2123" spans="2:15" s="286" customFormat="1" ht="12.75">
      <c r="B2123" s="287">
        <f>+B1904</f>
        <v>43952</v>
      </c>
      <c r="C2123" s="284"/>
      <c r="D2123" s="291">
        <f t="shared" si="240"/>
        <v>47</v>
      </c>
      <c r="E2123" s="300">
        <f t="shared" si="240"/>
        <v>28.4862</v>
      </c>
      <c r="F2123" s="291"/>
      <c r="G2123" s="287">
        <f>+B1353</f>
        <v>43952</v>
      </c>
      <c r="H2123" s="291"/>
      <c r="I2123" s="291">
        <f>+D1353</f>
        <v>0</v>
      </c>
      <c r="J2123" s="289">
        <f>+E1353</f>
        <v>0</v>
      </c>
      <c r="K2123" s="284"/>
      <c r="L2123" s="287">
        <f t="shared" si="238"/>
        <v>43952</v>
      </c>
      <c r="M2123" s="288"/>
      <c r="N2123" s="289">
        <f t="shared" si="242"/>
        <v>47</v>
      </c>
      <c r="O2123" s="289">
        <f t="shared" si="242"/>
        <v>28.4862</v>
      </c>
    </row>
    <row r="2124" spans="2:15" s="286" customFormat="1" ht="12.75">
      <c r="B2124" s="287">
        <f>+B1905</f>
        <v>43983</v>
      </c>
      <c r="C2124" s="284"/>
      <c r="D2124" s="291">
        <f t="shared" si="240"/>
        <v>47</v>
      </c>
      <c r="E2124" s="300">
        <f t="shared" si="240"/>
        <v>28.4881</v>
      </c>
      <c r="F2124" s="291"/>
      <c r="G2124" s="287">
        <f>+B1354</f>
        <v>43983</v>
      </c>
      <c r="H2124" s="291"/>
      <c r="I2124" s="291">
        <f>+D1354</f>
        <v>0</v>
      </c>
      <c r="J2124" s="289">
        <f>+E1354</f>
        <v>0</v>
      </c>
      <c r="K2124" s="284"/>
      <c r="L2124" s="287">
        <f aca="true" t="shared" si="243" ref="L2124:L2130">+B2124</f>
        <v>43983</v>
      </c>
      <c r="M2124" s="288"/>
      <c r="N2124" s="289">
        <f aca="true" t="shared" si="244" ref="N2124:O2126">+D2124+I2124</f>
        <v>47</v>
      </c>
      <c r="O2124" s="289">
        <f t="shared" si="244"/>
        <v>28.4881</v>
      </c>
    </row>
    <row r="2125" spans="2:15" s="286" customFormat="1" ht="12.75">
      <c r="B2125" s="287">
        <f>+B1906</f>
        <v>44013</v>
      </c>
      <c r="C2125" s="284"/>
      <c r="D2125" s="291">
        <f t="shared" si="240"/>
        <v>47</v>
      </c>
      <c r="E2125" s="300">
        <f t="shared" si="240"/>
        <v>28.4888</v>
      </c>
      <c r="F2125" s="291"/>
      <c r="G2125" s="287">
        <f>+B1355</f>
        <v>44013</v>
      </c>
      <c r="H2125" s="291"/>
      <c r="I2125" s="291">
        <f>+D1355</f>
        <v>0</v>
      </c>
      <c r="J2125" s="289">
        <f>+E1355</f>
        <v>0</v>
      </c>
      <c r="K2125" s="284"/>
      <c r="L2125" s="287">
        <f t="shared" si="243"/>
        <v>44013</v>
      </c>
      <c r="M2125" s="288"/>
      <c r="N2125" s="289">
        <f t="shared" si="244"/>
        <v>47</v>
      </c>
      <c r="O2125" s="289">
        <f t="shared" si="244"/>
        <v>28.4888</v>
      </c>
    </row>
    <row r="2126" spans="2:15" s="286" customFormat="1" ht="12.75">
      <c r="B2126" s="287">
        <f>+B1907</f>
        <v>44044</v>
      </c>
      <c r="C2126" s="284"/>
      <c r="D2126" s="291">
        <f t="shared" si="240"/>
        <v>47</v>
      </c>
      <c r="E2126" s="300">
        <f t="shared" si="240"/>
        <v>28.5115</v>
      </c>
      <c r="F2126" s="291"/>
      <c r="G2126" s="287">
        <f>+B1356</f>
        <v>44044</v>
      </c>
      <c r="H2126" s="291"/>
      <c r="I2126" s="291">
        <f>+D1356</f>
        <v>0</v>
      </c>
      <c r="J2126" s="289">
        <f>+E1356</f>
        <v>0</v>
      </c>
      <c r="K2126" s="284"/>
      <c r="L2126" s="287">
        <f t="shared" si="243"/>
        <v>44044</v>
      </c>
      <c r="M2126" s="288"/>
      <c r="N2126" s="289">
        <f t="shared" si="244"/>
        <v>47</v>
      </c>
      <c r="O2126" s="289">
        <f t="shared" si="244"/>
        <v>28.5115</v>
      </c>
    </row>
    <row r="2127" spans="2:15" s="286" customFormat="1" ht="12.75">
      <c r="B2127" s="287">
        <f>+B1908</f>
        <v>44075</v>
      </c>
      <c r="C2127" s="284"/>
      <c r="D2127" s="291">
        <f t="shared" si="240"/>
        <v>47</v>
      </c>
      <c r="E2127" s="300">
        <f t="shared" si="240"/>
        <v>28.5558</v>
      </c>
      <c r="F2127" s="291"/>
      <c r="G2127" s="287">
        <f>+B1357</f>
        <v>44075</v>
      </c>
      <c r="H2127" s="291"/>
      <c r="I2127" s="291">
        <f>+D1357</f>
        <v>0</v>
      </c>
      <c r="J2127" s="289">
        <f>+E1357</f>
        <v>0</v>
      </c>
      <c r="K2127" s="284"/>
      <c r="L2127" s="287">
        <f t="shared" si="243"/>
        <v>44075</v>
      </c>
      <c r="M2127" s="288"/>
      <c r="N2127" s="289">
        <f aca="true" t="shared" si="245" ref="N2127:O2130">+D2127+I2127</f>
        <v>47</v>
      </c>
      <c r="O2127" s="289">
        <f t="shared" si="245"/>
        <v>28.5558</v>
      </c>
    </row>
    <row r="2128" spans="2:15" s="286" customFormat="1" ht="12.75">
      <c r="B2128" s="287">
        <f>+B1909</f>
        <v>44105</v>
      </c>
      <c r="C2128" s="284"/>
      <c r="D2128" s="291">
        <f t="shared" si="240"/>
        <v>47</v>
      </c>
      <c r="E2128" s="300">
        <f t="shared" si="240"/>
        <v>28.5358</v>
      </c>
      <c r="F2128" s="291"/>
      <c r="G2128" s="287">
        <f>+B1358</f>
        <v>44105</v>
      </c>
      <c r="H2128" s="291"/>
      <c r="I2128" s="291">
        <f>+D1358</f>
        <v>0</v>
      </c>
      <c r="J2128" s="289">
        <f>+E1358</f>
        <v>0</v>
      </c>
      <c r="K2128" s="284"/>
      <c r="L2128" s="287">
        <f t="shared" si="243"/>
        <v>44105</v>
      </c>
      <c r="M2128" s="288"/>
      <c r="N2128" s="289">
        <f t="shared" si="245"/>
        <v>47</v>
      </c>
      <c r="O2128" s="289">
        <f t="shared" si="245"/>
        <v>28.5358</v>
      </c>
    </row>
    <row r="2129" spans="2:15" s="286" customFormat="1" ht="12.75">
      <c r="B2129" s="287">
        <f>+B1910</f>
        <v>44136</v>
      </c>
      <c r="C2129" s="284"/>
      <c r="D2129" s="291">
        <f t="shared" si="240"/>
        <v>46</v>
      </c>
      <c r="E2129" s="300">
        <f t="shared" si="240"/>
        <v>28.5424</v>
      </c>
      <c r="F2129" s="291"/>
      <c r="G2129" s="287">
        <f>+B1359</f>
        <v>44136</v>
      </c>
      <c r="H2129" s="291"/>
      <c r="I2129" s="291">
        <f>+D1359</f>
        <v>0</v>
      </c>
      <c r="J2129" s="289">
        <f>+E1359</f>
        <v>0</v>
      </c>
      <c r="K2129" s="284"/>
      <c r="L2129" s="287">
        <f t="shared" si="243"/>
        <v>44136</v>
      </c>
      <c r="M2129" s="288"/>
      <c r="N2129" s="289">
        <f t="shared" si="245"/>
        <v>46</v>
      </c>
      <c r="O2129" s="289">
        <f t="shared" si="245"/>
        <v>28.5424</v>
      </c>
    </row>
    <row r="2130" spans="2:15" s="286" customFormat="1" ht="12.75">
      <c r="B2130" s="287">
        <f>+B1911</f>
        <v>44166</v>
      </c>
      <c r="C2130" s="284"/>
      <c r="D2130" s="291">
        <f t="shared" si="240"/>
        <v>46</v>
      </c>
      <c r="E2130" s="300">
        <f t="shared" si="240"/>
        <v>28.5472</v>
      </c>
      <c r="F2130" s="291"/>
      <c r="G2130" s="287">
        <f>+B1360</f>
        <v>44166</v>
      </c>
      <c r="H2130" s="291"/>
      <c r="I2130" s="291">
        <f>+D1360</f>
        <v>0</v>
      </c>
      <c r="J2130" s="289">
        <f>+E1360</f>
        <v>0</v>
      </c>
      <c r="K2130" s="284"/>
      <c r="L2130" s="287">
        <f t="shared" si="243"/>
        <v>44166</v>
      </c>
      <c r="M2130" s="288"/>
      <c r="N2130" s="289">
        <f t="shared" si="245"/>
        <v>46</v>
      </c>
      <c r="O2130" s="289">
        <f t="shared" si="245"/>
        <v>28.5472</v>
      </c>
    </row>
    <row r="2131" spans="2:15" s="286" customFormat="1" ht="12.75">
      <c r="B2131" s="287"/>
      <c r="C2131" s="284"/>
      <c r="D2131" s="291"/>
      <c r="E2131" s="300"/>
      <c r="F2131" s="291"/>
      <c r="G2131" s="287"/>
      <c r="H2131" s="291"/>
      <c r="I2131" s="291"/>
      <c r="J2131" s="289"/>
      <c r="K2131" s="284"/>
      <c r="L2131" s="287"/>
      <c r="M2131" s="288"/>
      <c r="N2131" s="289"/>
      <c r="O2131" s="289"/>
    </row>
    <row r="2132" spans="2:15" s="286" customFormat="1" ht="12.75">
      <c r="B2132" s="287"/>
      <c r="C2132" s="284"/>
      <c r="D2132" s="291"/>
      <c r="E2132" s="300"/>
      <c r="F2132" s="291"/>
      <c r="G2132" s="287"/>
      <c r="H2132" s="291"/>
      <c r="I2132" s="291"/>
      <c r="J2132" s="289"/>
      <c r="K2132" s="284"/>
      <c r="L2132" s="287"/>
      <c r="M2132" s="288"/>
      <c r="N2132" s="289"/>
      <c r="O2132" s="289"/>
    </row>
    <row r="2133" spans="2:14" s="286" customFormat="1" ht="12.75">
      <c r="B2133" s="287"/>
      <c r="C2133" s="284"/>
      <c r="D2133" s="291"/>
      <c r="E2133" s="291"/>
      <c r="F2133" s="291"/>
      <c r="G2133" s="290"/>
      <c r="H2133" s="291"/>
      <c r="I2133" s="291"/>
      <c r="J2133" s="284"/>
      <c r="K2133" s="284"/>
      <c r="L2133" s="290"/>
      <c r="M2133" s="288"/>
      <c r="N2133" s="289"/>
    </row>
    <row r="2134" spans="2:14" s="286" customFormat="1" ht="12.75">
      <c r="B2134" s="287"/>
      <c r="C2134" s="284"/>
      <c r="D2134" s="291"/>
      <c r="E2134" s="291"/>
      <c r="F2134" s="291"/>
      <c r="G2134" s="290"/>
      <c r="H2134" s="291"/>
      <c r="I2134" s="291"/>
      <c r="J2134" s="284"/>
      <c r="K2134" s="284"/>
      <c r="L2134" s="290"/>
      <c r="M2134" s="288"/>
      <c r="N2134" s="289"/>
    </row>
    <row r="2135" spans="2:13" s="286" customFormat="1" ht="12.75">
      <c r="B2135" s="284"/>
      <c r="C2135" s="284"/>
      <c r="D2135" s="301" t="s">
        <v>81</v>
      </c>
      <c r="E2135" s="286" t="s">
        <v>62</v>
      </c>
      <c r="F2135" s="286" t="s">
        <v>62</v>
      </c>
      <c r="G2135" s="290"/>
      <c r="H2135" s="291"/>
      <c r="L2135" s="302" t="s">
        <v>28</v>
      </c>
      <c r="M2135" s="301" t="s">
        <v>77</v>
      </c>
    </row>
    <row r="2136" spans="2:13" s="286" customFormat="1" ht="12.75">
      <c r="B2136" s="284"/>
      <c r="C2136" s="284"/>
      <c r="E2136" s="286" t="s">
        <v>79</v>
      </c>
      <c r="F2136" s="286" t="s">
        <v>80</v>
      </c>
      <c r="G2136" s="291"/>
      <c r="H2136" s="291"/>
      <c r="I2136" s="291"/>
      <c r="J2136" s="284"/>
      <c r="K2136" s="303" t="s">
        <v>23</v>
      </c>
      <c r="L2136" s="293">
        <f>+AVERAGE(N1909:N1911)</f>
        <v>414.3333333333333</v>
      </c>
      <c r="M2136" s="293">
        <f>+AVERAGE(O1909:O1911)</f>
        <v>896.7465999999998</v>
      </c>
    </row>
    <row r="2137" spans="2:13" s="286" customFormat="1" ht="12.75">
      <c r="B2137" s="284"/>
      <c r="C2137" s="284"/>
      <c r="D2137" s="286">
        <v>200208</v>
      </c>
      <c r="E2137" s="293">
        <v>48</v>
      </c>
      <c r="F2137" s="293">
        <v>18</v>
      </c>
      <c r="G2137" s="291"/>
      <c r="H2137" s="291"/>
      <c r="I2137" s="291"/>
      <c r="J2137" s="284"/>
      <c r="K2137" s="303" t="s">
        <v>24</v>
      </c>
      <c r="L2137" s="293">
        <f>AVERAGE(N2128:N2130)</f>
        <v>46.333333333333336</v>
      </c>
      <c r="M2137" s="293">
        <f>AVERAGE(O2128:O2130)</f>
        <v>28.5418</v>
      </c>
    </row>
    <row r="2138" spans="2:13" s="286" customFormat="1" ht="12.75">
      <c r="B2138" s="284"/>
      <c r="C2138" s="284"/>
      <c r="D2138" s="286">
        <v>200401</v>
      </c>
      <c r="E2138" s="293">
        <v>125</v>
      </c>
      <c r="F2138" s="293">
        <v>59</v>
      </c>
      <c r="G2138" s="291"/>
      <c r="H2138" s="291"/>
      <c r="I2138" s="291" t="s">
        <v>76</v>
      </c>
      <c r="J2138" s="284"/>
      <c r="K2138" s="284"/>
      <c r="L2138" s="304">
        <f>SUM(L2136:L2137)</f>
        <v>460.66666666666663</v>
      </c>
      <c r="M2138" s="293">
        <f>ROUNDUP(SUM(M2136:M2137),)</f>
        <v>926</v>
      </c>
    </row>
    <row r="2139" spans="2:12" s="286" customFormat="1" ht="12.75">
      <c r="B2139" s="284"/>
      <c r="C2139" s="284"/>
      <c r="D2139" s="286">
        <v>200402</v>
      </c>
      <c r="E2139" s="293">
        <v>127</v>
      </c>
      <c r="F2139" s="293">
        <v>61</v>
      </c>
      <c r="G2139" s="291"/>
      <c r="H2139" s="291"/>
      <c r="I2139" s="291"/>
      <c r="J2139" s="284"/>
      <c r="K2139" s="284"/>
      <c r="L2139" s="305"/>
    </row>
    <row r="2140" spans="2:11" s="286" customFormat="1" ht="12.75">
      <c r="B2140" s="284"/>
      <c r="C2140" s="284"/>
      <c r="D2140" s="286">
        <v>200403</v>
      </c>
      <c r="E2140" s="293">
        <v>130</v>
      </c>
      <c r="F2140" s="293">
        <v>58</v>
      </c>
      <c r="G2140" s="291"/>
      <c r="H2140" s="291"/>
      <c r="I2140" s="291"/>
      <c r="J2140" s="284"/>
      <c r="K2140" s="284"/>
    </row>
    <row r="2141" spans="2:13" s="286" customFormat="1" ht="12.75">
      <c r="B2141" s="284"/>
      <c r="C2141" s="284"/>
      <c r="D2141" s="286">
        <v>200404</v>
      </c>
      <c r="E2141" s="293">
        <v>131</v>
      </c>
      <c r="F2141" s="293">
        <v>57</v>
      </c>
      <c r="G2141" s="291"/>
      <c r="H2141" s="291"/>
      <c r="I2141" s="291"/>
      <c r="J2141" s="284"/>
      <c r="K2141" s="284"/>
      <c r="L2141" s="302" t="s">
        <v>28</v>
      </c>
      <c r="M2141" s="301" t="s">
        <v>77</v>
      </c>
    </row>
    <row r="2142" spans="2:13" s="286" customFormat="1" ht="12.75">
      <c r="B2142" s="284"/>
      <c r="C2142" s="284"/>
      <c r="D2142" s="286">
        <v>200405</v>
      </c>
      <c r="E2142" s="293">
        <v>135</v>
      </c>
      <c r="F2142" s="293">
        <v>62</v>
      </c>
      <c r="G2142" s="291"/>
      <c r="H2142" s="291"/>
      <c r="I2142" s="291"/>
      <c r="J2142" s="284"/>
      <c r="K2142" s="303" t="s">
        <v>23</v>
      </c>
      <c r="L2142" s="305">
        <f>+L2136/$L$2138</f>
        <v>0.8994211287988423</v>
      </c>
      <c r="M2142" s="305">
        <f>+M2136/$M$2138</f>
        <v>0.9684088552915765</v>
      </c>
    </row>
    <row r="2143" spans="2:13" s="286" customFormat="1" ht="12.75">
      <c r="B2143" s="284"/>
      <c r="C2143" s="284"/>
      <c r="D2143" s="286">
        <v>200406</v>
      </c>
      <c r="E2143" s="293">
        <v>135</v>
      </c>
      <c r="F2143" s="293">
        <v>61</v>
      </c>
      <c r="G2143" s="291"/>
      <c r="H2143" s="291"/>
      <c r="I2143" s="291"/>
      <c r="J2143" s="284"/>
      <c r="K2143" s="303" t="s">
        <v>24</v>
      </c>
      <c r="L2143" s="305">
        <f>+L2137/$L$2138</f>
        <v>0.10057887120115776</v>
      </c>
      <c r="M2143" s="305">
        <f>+M2137/$M$2138</f>
        <v>0.030822678185745137</v>
      </c>
    </row>
    <row r="2144" spans="2:13" s="286" customFormat="1" ht="12.75">
      <c r="B2144" s="284"/>
      <c r="C2144" s="284"/>
      <c r="D2144" s="286">
        <v>200407</v>
      </c>
      <c r="E2144" s="293">
        <v>134</v>
      </c>
      <c r="F2144" s="293">
        <v>61</v>
      </c>
      <c r="G2144" s="291"/>
      <c r="H2144" s="291"/>
      <c r="I2144" s="291" t="s">
        <v>76</v>
      </c>
      <c r="J2144" s="284"/>
      <c r="K2144" s="284"/>
      <c r="L2144" s="305">
        <f>+L2138/$L$2138</f>
        <v>1</v>
      </c>
      <c r="M2144" s="305">
        <f>+M2138/$M$2138</f>
        <v>1</v>
      </c>
    </row>
    <row r="2145" spans="2:11" s="286" customFormat="1" ht="12.75">
      <c r="B2145" s="284"/>
      <c r="C2145" s="284"/>
      <c r="D2145" s="286">
        <v>200408</v>
      </c>
      <c r="E2145" s="293">
        <v>133</v>
      </c>
      <c r="F2145" s="293">
        <v>59</v>
      </c>
      <c r="G2145" s="291"/>
      <c r="H2145" s="291"/>
      <c r="I2145" s="291"/>
      <c r="J2145" s="284"/>
      <c r="K2145" s="284"/>
    </row>
    <row r="2146" spans="2:12" s="286" customFormat="1" ht="12.75">
      <c r="B2146" s="284"/>
      <c r="C2146" s="284"/>
      <c r="D2146" s="286">
        <v>200409</v>
      </c>
      <c r="E2146" s="293">
        <v>132</v>
      </c>
      <c r="F2146" s="293">
        <v>60</v>
      </c>
      <c r="G2146" s="291"/>
      <c r="H2146" s="291"/>
      <c r="I2146" s="291"/>
      <c r="J2146" s="284"/>
      <c r="K2146" s="284"/>
      <c r="L2146" s="301" t="s">
        <v>78</v>
      </c>
    </row>
    <row r="2147" spans="2:12" s="286" customFormat="1" ht="12.75">
      <c r="B2147" s="284"/>
      <c r="C2147" s="284"/>
      <c r="D2147" s="286">
        <v>200409</v>
      </c>
      <c r="E2147" s="293">
        <v>132</v>
      </c>
      <c r="F2147" s="293">
        <v>60</v>
      </c>
      <c r="G2147" s="291"/>
      <c r="H2147" s="291"/>
      <c r="I2147" s="291"/>
      <c r="J2147" s="284"/>
      <c r="K2147" s="303" t="s">
        <v>23</v>
      </c>
      <c r="L2147" s="304">
        <f>+(M2136/L2136)*1000</f>
        <v>2164.311987127916</v>
      </c>
    </row>
    <row r="2148" spans="2:12" s="286" customFormat="1" ht="12.75">
      <c r="B2148" s="284"/>
      <c r="C2148" s="284"/>
      <c r="D2148" s="286">
        <v>200409</v>
      </c>
      <c r="E2148" s="293">
        <v>132</v>
      </c>
      <c r="F2148" s="293">
        <v>60</v>
      </c>
      <c r="G2148" s="291"/>
      <c r="I2148" s="291"/>
      <c r="J2148" s="284"/>
      <c r="K2148" s="303" t="s">
        <v>24</v>
      </c>
      <c r="L2148" s="304">
        <f>+(M2137/L2137)*1000</f>
        <v>616.010071942446</v>
      </c>
    </row>
    <row r="2149" spans="2:11" s="286" customFormat="1" ht="12.75">
      <c r="B2149" s="284"/>
      <c r="C2149" s="284"/>
      <c r="G2149" s="291"/>
      <c r="I2149" s="291"/>
      <c r="J2149" s="284"/>
      <c r="K2149" s="284"/>
    </row>
    <row r="2150" spans="2:11" s="286" customFormat="1" ht="12.75">
      <c r="B2150" s="284"/>
      <c r="C2150" s="284"/>
      <c r="G2150" s="291"/>
      <c r="H2150" s="293"/>
      <c r="I2150" s="291"/>
      <c r="J2150" s="284"/>
      <c r="K2150" s="284"/>
    </row>
    <row r="2151" spans="2:11" s="286" customFormat="1" ht="12.75">
      <c r="B2151" s="284"/>
      <c r="C2151" s="284"/>
      <c r="H2151" s="293"/>
      <c r="I2151" s="291"/>
      <c r="J2151" s="284"/>
      <c r="K2151" s="284"/>
    </row>
    <row r="2152" spans="2:11" s="286" customFormat="1" ht="12.75">
      <c r="B2152" s="284"/>
      <c r="C2152" s="284"/>
      <c r="H2152" s="293"/>
      <c r="I2152" s="291"/>
      <c r="J2152" s="284"/>
      <c r="K2152" s="284"/>
    </row>
    <row r="2153" spans="2:11" s="286" customFormat="1" ht="12.75">
      <c r="B2153" s="284"/>
      <c r="C2153" s="284"/>
      <c r="G2153" s="293"/>
      <c r="H2153" s="293"/>
      <c r="I2153" s="291"/>
      <c r="J2153" s="284"/>
      <c r="K2153" s="284"/>
    </row>
    <row r="2154" spans="2:11" s="286" customFormat="1" ht="12.75">
      <c r="B2154" s="284"/>
      <c r="C2154" s="284"/>
      <c r="E2154" s="286" t="s">
        <v>84</v>
      </c>
      <c r="F2154" s="286" t="s">
        <v>85</v>
      </c>
      <c r="G2154" s="293"/>
      <c r="H2154" s="293"/>
      <c r="I2154" s="291"/>
      <c r="J2154" s="284"/>
      <c r="K2154" s="284"/>
    </row>
    <row r="2155" spans="2:11" s="286" customFormat="1" ht="12.75">
      <c r="B2155" s="284"/>
      <c r="C2155" s="284"/>
      <c r="D2155" s="286" t="s">
        <v>82</v>
      </c>
      <c r="E2155" s="304">
        <f>+'EDAD Y GENERO'!BH45</f>
        <v>22</v>
      </c>
      <c r="F2155" s="304">
        <f>+'EDAD Y GENERO'!BH14</f>
        <v>269</v>
      </c>
      <c r="G2155" s="306"/>
      <c r="H2155" s="293"/>
      <c r="I2155" s="291"/>
      <c r="J2155" s="284"/>
      <c r="K2155" s="284"/>
    </row>
    <row r="2156" spans="2:11" s="286" customFormat="1" ht="12.75">
      <c r="B2156" s="284"/>
      <c r="C2156" s="284"/>
      <c r="D2156" s="286" t="s">
        <v>83</v>
      </c>
      <c r="E2156" s="304">
        <f>+'EDAD Y GENERO'!BI45</f>
        <v>4</v>
      </c>
      <c r="F2156" s="304">
        <f>+'EDAD Y GENERO'!BI14</f>
        <v>163</v>
      </c>
      <c r="G2156" s="306"/>
      <c r="H2156" s="293"/>
      <c r="I2156" s="291"/>
      <c r="J2156" s="284"/>
      <c r="K2156" s="284"/>
    </row>
    <row r="2157" spans="2:11" s="286" customFormat="1" ht="12.75">
      <c r="B2157" s="284"/>
      <c r="C2157" s="284"/>
      <c r="D2157" s="286" t="s">
        <v>76</v>
      </c>
      <c r="E2157" s="304">
        <f>SUM(E2155:E2156)</f>
        <v>26</v>
      </c>
      <c r="F2157" s="304">
        <f>SUM(F2155:F2156)</f>
        <v>432</v>
      </c>
      <c r="G2157" s="293"/>
      <c r="H2157" s="293"/>
      <c r="I2157" s="291"/>
      <c r="J2157" s="284"/>
      <c r="K2157" s="284"/>
    </row>
    <row r="2158" spans="2:11" s="286" customFormat="1" ht="12.75">
      <c r="B2158" s="284"/>
      <c r="C2158" s="284"/>
      <c r="G2158" s="293"/>
      <c r="H2158" s="293"/>
      <c r="I2158" s="291"/>
      <c r="J2158" s="284"/>
      <c r="K2158" s="284"/>
    </row>
    <row r="2159" spans="2:11" s="286" customFormat="1" ht="12.75">
      <c r="B2159" s="284"/>
      <c r="C2159" s="284"/>
      <c r="E2159" s="286" t="s">
        <v>84</v>
      </c>
      <c r="F2159" s="286" t="s">
        <v>85</v>
      </c>
      <c r="G2159" s="293"/>
      <c r="H2159" s="293"/>
      <c r="I2159" s="291"/>
      <c r="J2159" s="284"/>
      <c r="K2159" s="284"/>
    </row>
    <row r="2160" spans="2:11" s="286" customFormat="1" ht="12.75">
      <c r="B2160" s="284"/>
      <c r="C2160" s="284"/>
      <c r="D2160" s="286" t="s">
        <v>82</v>
      </c>
      <c r="E2160" s="306">
        <f>+E2155/$E$2157</f>
        <v>0.8461538461538461</v>
      </c>
      <c r="F2160" s="306">
        <f>+F2155/$F$2157</f>
        <v>0.6226851851851852</v>
      </c>
      <c r="G2160" s="293"/>
      <c r="H2160" s="307"/>
      <c r="I2160" s="291"/>
      <c r="J2160" s="284"/>
      <c r="K2160" s="284"/>
    </row>
    <row r="2161" spans="2:11" s="286" customFormat="1" ht="12.75">
      <c r="B2161" s="284"/>
      <c r="C2161" s="284"/>
      <c r="D2161" s="286" t="s">
        <v>83</v>
      </c>
      <c r="E2161" s="306">
        <f>+E2156/$E$2157</f>
        <v>0.15384615384615385</v>
      </c>
      <c r="F2161" s="306">
        <f>+F2156/$F$2157</f>
        <v>0.3773148148148148</v>
      </c>
      <c r="G2161" s="293"/>
      <c r="I2161" s="291"/>
      <c r="J2161" s="284"/>
      <c r="K2161" s="284"/>
    </row>
    <row r="2162" spans="2:11" s="286" customFormat="1" ht="12.75">
      <c r="B2162" s="284"/>
      <c r="C2162" s="284"/>
      <c r="D2162" s="286" t="s">
        <v>76</v>
      </c>
      <c r="E2162" s="306">
        <f>+E2157/$E$2157</f>
        <v>1</v>
      </c>
      <c r="F2162" s="306">
        <f>+F2157/$F$2157</f>
        <v>1</v>
      </c>
      <c r="G2162" s="293"/>
      <c r="I2162" s="291"/>
      <c r="J2162" s="284"/>
      <c r="K2162" s="284"/>
    </row>
    <row r="2163" spans="2:11" s="286" customFormat="1" ht="12.75">
      <c r="B2163" s="284"/>
      <c r="C2163" s="284"/>
      <c r="D2163" s="291"/>
      <c r="E2163" s="291"/>
      <c r="F2163" s="291"/>
      <c r="H2163" s="308" t="s">
        <v>135</v>
      </c>
      <c r="I2163" s="309">
        <v>201306</v>
      </c>
      <c r="J2163" s="308"/>
      <c r="K2163" s="284"/>
    </row>
    <row r="2164" spans="2:11" s="286" customFormat="1" ht="12.75">
      <c r="B2164" s="284"/>
      <c r="C2164" s="284"/>
      <c r="D2164" s="291"/>
      <c r="E2164" s="291"/>
      <c r="F2164" s="291"/>
      <c r="H2164" s="308"/>
      <c r="I2164" s="308"/>
      <c r="J2164" s="308"/>
      <c r="K2164" s="284"/>
    </row>
    <row r="2165" spans="2:12" s="286" customFormat="1" ht="12.75">
      <c r="B2165" s="284"/>
      <c r="C2165" s="284"/>
      <c r="D2165" s="291"/>
      <c r="E2165" s="291"/>
      <c r="F2165" s="291"/>
      <c r="H2165" s="289"/>
      <c r="I2165" s="289" t="s">
        <v>136</v>
      </c>
      <c r="J2165" s="289"/>
      <c r="K2165" s="308"/>
      <c r="L2165" s="308"/>
    </row>
    <row r="2166" spans="2:12" s="286" customFormat="1" ht="12.75">
      <c r="B2166" s="284"/>
      <c r="C2166" s="284"/>
      <c r="E2166" s="310" t="s">
        <v>91</v>
      </c>
      <c r="F2166" s="311" t="s">
        <v>91</v>
      </c>
      <c r="H2166" s="292" t="s">
        <v>137</v>
      </c>
      <c r="I2166" s="289" t="s">
        <v>138</v>
      </c>
      <c r="J2166" s="289"/>
      <c r="K2166" s="308"/>
      <c r="L2166" s="308"/>
    </row>
    <row r="2167" spans="2:14" s="286" customFormat="1" ht="12.75">
      <c r="B2167" s="284"/>
      <c r="C2167" s="284"/>
      <c r="D2167" s="286" t="s">
        <v>86</v>
      </c>
      <c r="E2167" s="306">
        <f>+F2167/$F$2170</f>
        <v>0.08733624454148471</v>
      </c>
      <c r="F2167" s="312">
        <f>'N° CONTRATOS Y SALDO AC.'!D231+'N° CONTRATOS Y SALDO AC.'!D913</f>
        <v>40</v>
      </c>
      <c r="G2167" s="313"/>
      <c r="H2167" s="314">
        <v>1</v>
      </c>
      <c r="I2167" s="315">
        <v>42</v>
      </c>
      <c r="L2167" s="316"/>
      <c r="M2167" s="317"/>
      <c r="N2167" s="318"/>
    </row>
    <row r="2168" spans="2:14" s="286" customFormat="1" ht="12.75">
      <c r="B2168" s="284"/>
      <c r="C2168" s="284"/>
      <c r="D2168" s="286" t="s">
        <v>88</v>
      </c>
      <c r="E2168" s="306">
        <f>+F2168/$F$2170</f>
        <v>0.08951965065502183</v>
      </c>
      <c r="F2168" s="312">
        <f>'N° CONTRATOS Y SALDO AC.'!H231+'N° CONTRATOS Y SALDO AC.'!H913</f>
        <v>41</v>
      </c>
      <c r="G2168" s="313"/>
      <c r="H2168" s="314">
        <v>16</v>
      </c>
      <c r="I2168" s="315"/>
      <c r="L2168" s="319"/>
      <c r="M2168" s="319"/>
      <c r="N2168" s="320"/>
    </row>
    <row r="2169" spans="2:14" s="286" customFormat="1" ht="12.75">
      <c r="B2169" s="284"/>
      <c r="C2169" s="284"/>
      <c r="D2169" s="286" t="s">
        <v>151</v>
      </c>
      <c r="E2169" s="306">
        <f>+F2169/$F$2170</f>
        <v>0.8231441048034934</v>
      </c>
      <c r="F2169" s="321">
        <f>'N° CONTRATOS Y SALDO AC.'!L231+'N° CONTRATOS Y SALDO AC.'!L913</f>
        <v>377</v>
      </c>
      <c r="G2169" s="313"/>
      <c r="H2169" s="314"/>
      <c r="I2169" s="315"/>
      <c r="K2169" s="289"/>
      <c r="L2169" s="319"/>
      <c r="M2169" s="319"/>
      <c r="N2169" s="320"/>
    </row>
    <row r="2170" spans="2:14" s="286" customFormat="1" ht="12.75">
      <c r="B2170" s="284"/>
      <c r="C2170" s="284"/>
      <c r="D2170" s="301" t="s">
        <v>76</v>
      </c>
      <c r="E2170" s="306">
        <f>+F2170/$F$2170</f>
        <v>1</v>
      </c>
      <c r="F2170" s="321">
        <f>+SUM(F2167:F2169)</f>
        <v>458</v>
      </c>
      <c r="G2170" s="313"/>
      <c r="H2170" s="314">
        <v>504</v>
      </c>
      <c r="I2170" s="315">
        <v>3138</v>
      </c>
      <c r="K2170" s="289"/>
      <c r="L2170" s="319"/>
      <c r="M2170" s="319"/>
      <c r="N2170" s="320"/>
    </row>
    <row r="2171" spans="2:14" s="286" customFormat="1" ht="12.75">
      <c r="B2171" s="284"/>
      <c r="C2171" s="284"/>
      <c r="I2171" s="322"/>
      <c r="L2171" s="319"/>
      <c r="M2171" s="319"/>
      <c r="N2171" s="320"/>
    </row>
    <row r="2172" spans="2:9" s="286" customFormat="1" ht="12.75">
      <c r="B2172" s="284"/>
      <c r="C2172" s="284"/>
      <c r="D2172" s="301"/>
      <c r="E2172" s="323"/>
      <c r="F2172" s="289"/>
      <c r="I2172" s="322"/>
    </row>
    <row r="2173" spans="2:9" s="286" customFormat="1" ht="15" customHeight="1">
      <c r="B2173" s="284"/>
      <c r="C2173" s="284"/>
      <c r="D2173" s="286" t="s">
        <v>87</v>
      </c>
      <c r="E2173" s="306">
        <f>+F2173/$F$2170</f>
        <v>0</v>
      </c>
      <c r="F2173" s="317"/>
      <c r="H2173" s="324" t="s">
        <v>135</v>
      </c>
      <c r="I2173" s="309">
        <v>201606</v>
      </c>
    </row>
    <row r="2174" spans="2:9" s="286" customFormat="1" ht="12.75">
      <c r="B2174" s="284"/>
      <c r="C2174" s="284"/>
      <c r="D2174" s="301"/>
      <c r="E2174" s="323"/>
      <c r="F2174" s="289"/>
      <c r="H2174" s="325"/>
      <c r="I2174" s="325"/>
    </row>
    <row r="2175" spans="2:11" s="286" customFormat="1" ht="12.75">
      <c r="B2175" s="284"/>
      <c r="C2175" s="284"/>
      <c r="D2175" s="291"/>
      <c r="E2175" s="291"/>
      <c r="F2175" s="291"/>
      <c r="H2175" s="325"/>
      <c r="I2175" s="325" t="s">
        <v>136</v>
      </c>
      <c r="J2175" s="284"/>
      <c r="K2175" s="284"/>
    </row>
    <row r="2176" spans="2:11" s="286" customFormat="1" ht="12.75">
      <c r="B2176" s="284"/>
      <c r="C2176" s="284"/>
      <c r="E2176" s="310" t="s">
        <v>90</v>
      </c>
      <c r="F2176" s="310" t="s">
        <v>90</v>
      </c>
      <c r="H2176" s="325" t="s">
        <v>137</v>
      </c>
      <c r="I2176" s="325" t="s">
        <v>139</v>
      </c>
      <c r="J2176" s="284"/>
      <c r="K2176" s="284"/>
    </row>
    <row r="2177" spans="2:11" s="286" customFormat="1" ht="12.75">
      <c r="B2177" s="284"/>
      <c r="C2177" s="284"/>
      <c r="D2177" s="286" t="s">
        <v>86</v>
      </c>
      <c r="E2177" s="306">
        <f>+F2177/$F$2180</f>
        <v>0.002851062416860874</v>
      </c>
      <c r="F2177" s="326">
        <f>'N° CONTRATOS Y SALDO AC.'!E231+'N° CONTRATOS Y SALDO AC.'!E913</f>
        <v>2.7477</v>
      </c>
      <c r="H2177" s="314">
        <v>1</v>
      </c>
      <c r="I2177" s="314">
        <v>5.291021</v>
      </c>
      <c r="J2177" s="314"/>
      <c r="K2177" s="284"/>
    </row>
    <row r="2178" spans="2:11" s="286" customFormat="1" ht="12.75">
      <c r="B2178" s="284"/>
      <c r="C2178" s="284"/>
      <c r="D2178" s="286" t="s">
        <v>88</v>
      </c>
      <c r="E2178" s="306">
        <f>+F2178/$F$2180</f>
        <v>0.36174562592218285</v>
      </c>
      <c r="F2178" s="326">
        <f>'N° CONTRATOS Y SALDO AC.'!I231+'N° CONTRATOS Y SALDO AC.'!I913</f>
        <v>348.6309</v>
      </c>
      <c r="G2178" s="313"/>
      <c r="H2178" s="314">
        <v>16</v>
      </c>
      <c r="I2178" s="314">
        <v>0</v>
      </c>
      <c r="J2178" s="314"/>
      <c r="K2178" s="284"/>
    </row>
    <row r="2179" spans="2:11" s="286" customFormat="1" ht="12.75">
      <c r="B2179" s="284"/>
      <c r="C2179" s="284"/>
      <c r="D2179" s="286" t="s">
        <v>151</v>
      </c>
      <c r="E2179" s="306">
        <f>+F2179/$F$2180</f>
        <v>0.6354033116609563</v>
      </c>
      <c r="F2179" s="326">
        <f>'N° CONTRATOS Y SALDO AC.'!M231+'N° CONTRATOS Y SALDO AC.'!M913</f>
        <v>612.3674</v>
      </c>
      <c r="G2179" s="313"/>
      <c r="H2179" s="314"/>
      <c r="I2179" s="314"/>
      <c r="J2179" s="314"/>
      <c r="K2179" s="284"/>
    </row>
    <row r="2180" spans="2:11" s="286" customFormat="1" ht="12.75">
      <c r="B2180" s="284"/>
      <c r="C2180" s="284"/>
      <c r="D2180" s="301" t="s">
        <v>76</v>
      </c>
      <c r="E2180" s="306">
        <f>+SUM(E2177:E2178)</f>
        <v>0.36459668833904374</v>
      </c>
      <c r="F2180" s="327">
        <f>SUM(F2177:F2179)</f>
        <v>963.746</v>
      </c>
      <c r="G2180" s="313"/>
      <c r="H2180" s="314">
        <v>504</v>
      </c>
      <c r="I2180" s="314">
        <v>1075.826161</v>
      </c>
      <c r="J2180" s="314"/>
      <c r="K2180" s="284"/>
    </row>
    <row r="2181" spans="2:11" s="286" customFormat="1" ht="12.75">
      <c r="B2181" s="284"/>
      <c r="C2181" s="284"/>
      <c r="G2181" s="313"/>
      <c r="H2181" s="314"/>
      <c r="I2181" s="314">
        <f>SUM(I2177:I2180)</f>
        <v>1081.117182</v>
      </c>
      <c r="J2181" s="314"/>
      <c r="K2181" s="284"/>
    </row>
    <row r="2182" spans="2:12" s="286" customFormat="1" ht="12.75">
      <c r="B2182" s="284"/>
      <c r="C2182" s="284"/>
      <c r="D2182" s="291"/>
      <c r="E2182" s="291"/>
      <c r="F2182" s="291"/>
      <c r="I2182" s="322"/>
      <c r="J2182" s="291"/>
      <c r="K2182" s="284"/>
      <c r="L2182" s="284"/>
    </row>
    <row r="2183" spans="4:6" s="328" customFormat="1" ht="12.75">
      <c r="D2183" s="286" t="s">
        <v>87</v>
      </c>
      <c r="E2183" s="306">
        <f>+F2183/$F$2180</f>
        <v>0</v>
      </c>
      <c r="F2183" s="329">
        <v>0</v>
      </c>
    </row>
    <row r="2184" s="328" customFormat="1" ht="12.75"/>
    <row r="2185" s="328" customFormat="1" ht="12.75"/>
    <row r="2186" s="328" customFormat="1" ht="42.75" customHeight="1"/>
    <row r="2187" s="328" customFormat="1" ht="12.75"/>
    <row r="2188" s="328" customFormat="1" ht="12.75"/>
    <row r="2189" s="328" customFormat="1" ht="12.75"/>
    <row r="2190" s="328" customFormat="1" ht="12.75"/>
    <row r="2191" s="328" customFormat="1" ht="12.75"/>
    <row r="2192" s="328" customFormat="1" ht="12.75"/>
    <row r="2193" s="328" customFormat="1" ht="12.75"/>
    <row r="2194" s="328" customFormat="1" ht="12.75"/>
    <row r="2195" s="328" customFormat="1" ht="12.75"/>
    <row r="2196" s="328" customFormat="1" ht="12.75"/>
    <row r="2197" s="328" customFormat="1" ht="12.75"/>
    <row r="2198" s="328" customFormat="1" ht="12.75"/>
    <row r="2199" s="328" customFormat="1" ht="12.75"/>
    <row r="2200" s="328" customFormat="1" ht="12.75"/>
    <row r="2201" s="328" customFormat="1" ht="12.75"/>
    <row r="2202" s="328" customFormat="1" ht="12.75"/>
    <row r="2203" s="328" customFormat="1" ht="12.75"/>
    <row r="2204" s="328" customFormat="1" ht="12.75"/>
    <row r="2205" s="328" customFormat="1" ht="12.75"/>
    <row r="2206" s="328" customFormat="1" ht="12.75"/>
    <row r="2207" s="328" customFormat="1" ht="12.75"/>
    <row r="2208" s="328" customFormat="1" ht="12.75"/>
    <row r="2209" s="328" customFormat="1" ht="12.75"/>
    <row r="2210" s="328" customFormat="1" ht="12.75"/>
    <row r="2211" s="328" customFormat="1" ht="12.75"/>
    <row r="2212" s="328" customFormat="1" ht="12.75"/>
    <row r="2213" s="328" customFormat="1" ht="12.75"/>
    <row r="2214" s="328" customFormat="1" ht="12.75"/>
    <row r="2215" s="328" customFormat="1" ht="12.75"/>
    <row r="2216" s="328" customFormat="1" ht="12.75"/>
    <row r="2217" s="328" customFormat="1" ht="12.75"/>
    <row r="2218" s="328" customFormat="1" ht="12.75"/>
    <row r="2219" s="328" customFormat="1" ht="12.75"/>
    <row r="2220" s="328" customFormat="1" ht="12.75"/>
    <row r="2221" s="328" customFormat="1" ht="12.75"/>
    <row r="2222" s="328" customFormat="1" ht="12.75"/>
    <row r="2223" s="328" customFormat="1" ht="12.75"/>
    <row r="2224" s="328" customFormat="1" ht="12.75"/>
    <row r="2225" s="328" customFormat="1" ht="12.75"/>
    <row r="2226" s="328" customFormat="1" ht="12.75"/>
    <row r="2227" s="328" customFormat="1" ht="12.75"/>
    <row r="2228" s="328" customFormat="1" ht="12.75"/>
    <row r="2229" s="328" customFormat="1" ht="12.75"/>
    <row r="2230" s="328" customFormat="1" ht="12.75"/>
    <row r="2231" s="328" customFormat="1" ht="12.75"/>
    <row r="2232" s="328" customFormat="1" ht="12.75"/>
    <row r="2233" s="328" customFormat="1" ht="12.75"/>
    <row r="2234" s="279" customFormat="1" ht="12.75"/>
  </sheetData>
  <sheetProtection/>
  <mergeCells count="5">
    <mergeCell ref="B10:E10"/>
    <mergeCell ref="D459:E459"/>
    <mergeCell ref="D684:E684"/>
    <mergeCell ref="D1136:E1136"/>
    <mergeCell ref="D1361:E1361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7" max="9" man="1"/>
    <brk id="539" max="9" man="1"/>
    <brk id="766" max="9" man="1"/>
    <brk id="991" max="9" man="1"/>
    <brk id="116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R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97" width="5.7109375" style="0" customWidth="1"/>
    <col min="98" max="98" width="6.421875" style="0" bestFit="1" customWidth="1"/>
    <col min="99" max="116" width="5.7109375" style="0" customWidth="1"/>
    <col min="123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122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122" s="36" customFormat="1" ht="12.75">
      <c r="B14" s="105" t="s">
        <v>20</v>
      </c>
      <c r="C14" s="106">
        <f aca="true" t="shared" si="0" ref="C14:C37">+E14+G14+I14+K14+M14+O14+Q14+S14+U14+W14+Y14+AA14</f>
        <v>273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39</v>
      </c>
      <c r="T14" s="107">
        <f t="shared" si="2"/>
        <v>25</v>
      </c>
      <c r="U14" s="107">
        <f t="shared" si="2"/>
        <v>59</v>
      </c>
      <c r="V14" s="107">
        <f t="shared" si="2"/>
        <v>20</v>
      </c>
      <c r="W14" s="107">
        <f t="shared" si="2"/>
        <v>36</v>
      </c>
      <c r="X14" s="107">
        <f t="shared" si="2"/>
        <v>30</v>
      </c>
      <c r="Y14" s="107">
        <f t="shared" si="2"/>
        <v>45</v>
      </c>
      <c r="Z14" s="107">
        <f t="shared" si="2"/>
        <v>30</v>
      </c>
      <c r="AA14" s="107">
        <f t="shared" si="2"/>
        <v>68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272</v>
      </c>
      <c r="AG14" s="106">
        <f>+SUM(AG15:AG37)</f>
        <v>163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39</v>
      </c>
      <c r="AW14" s="107">
        <f t="shared" si="3"/>
        <v>25</v>
      </c>
      <c r="AX14" s="107">
        <f t="shared" si="3"/>
        <v>59</v>
      </c>
      <c r="AY14" s="107">
        <f t="shared" si="3"/>
        <v>20</v>
      </c>
      <c r="AZ14" s="107">
        <f t="shared" si="3"/>
        <v>36</v>
      </c>
      <c r="BA14" s="107">
        <f t="shared" si="3"/>
        <v>29</v>
      </c>
      <c r="BB14" s="107">
        <f t="shared" si="3"/>
        <v>45</v>
      </c>
      <c r="BC14" s="107">
        <f t="shared" si="3"/>
        <v>29</v>
      </c>
      <c r="BD14" s="107">
        <f t="shared" si="3"/>
        <v>67</v>
      </c>
      <c r="BE14" s="107">
        <f t="shared" si="3"/>
        <v>33</v>
      </c>
      <c r="BG14" s="109" t="s">
        <v>20</v>
      </c>
      <c r="BH14" s="106">
        <f>+SUM(BH15:BH37)</f>
        <v>269</v>
      </c>
      <c r="BI14" s="106">
        <f>+SUM(BI15:BI37)</f>
        <v>163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10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25</v>
      </c>
      <c r="BZ14" s="107">
        <f t="shared" si="4"/>
        <v>58</v>
      </c>
      <c r="CA14" s="107">
        <f t="shared" si="4"/>
        <v>20</v>
      </c>
      <c r="CB14" s="107">
        <f t="shared" si="4"/>
        <v>36</v>
      </c>
      <c r="CC14" s="107">
        <f t="shared" si="4"/>
        <v>29</v>
      </c>
      <c r="CD14" s="107">
        <f t="shared" si="4"/>
        <v>45</v>
      </c>
      <c r="CE14" s="107">
        <f t="shared" si="4"/>
        <v>29</v>
      </c>
      <c r="CF14" s="107">
        <f t="shared" si="4"/>
        <v>67</v>
      </c>
      <c r="CG14" s="107">
        <f t="shared" si="4"/>
        <v>33</v>
      </c>
      <c r="CH14" s="35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2:86" ht="12.75">
      <c r="B15" s="110" t="s">
        <v>51</v>
      </c>
      <c r="C15" s="111">
        <f t="shared" si="0"/>
        <v>21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1</v>
      </c>
      <c r="BD16" s="113">
        <v>4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1</v>
      </c>
      <c r="CF16" s="113">
        <v>4</v>
      </c>
      <c r="CG16" s="113">
        <v>2</v>
      </c>
      <c r="CH16" s="35"/>
    </row>
    <row r="17" spans="2:86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1</v>
      </c>
      <c r="AA18" s="113">
        <v>8</v>
      </c>
      <c r="AB18" s="113">
        <v>3</v>
      </c>
      <c r="AC18" s="29"/>
      <c r="AE18" s="114" t="s">
        <v>48</v>
      </c>
      <c r="AF18" s="112">
        <f t="shared" si="5"/>
        <v>11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4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4</v>
      </c>
      <c r="CH18" s="35"/>
    </row>
    <row r="19" spans="2:86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8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8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5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4</v>
      </c>
      <c r="BI20" s="112">
        <f t="shared" si="7"/>
        <v>11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2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9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0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12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0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12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12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24</v>
      </c>
      <c r="D23" s="112">
        <f t="shared" si="1"/>
        <v>21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3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7</v>
      </c>
      <c r="AA23" s="113">
        <v>0</v>
      </c>
      <c r="AB23" s="113">
        <v>8</v>
      </c>
      <c r="AC23" s="29"/>
      <c r="AE23" s="114" t="s">
        <v>43</v>
      </c>
      <c r="AF23" s="112">
        <f t="shared" si="5"/>
        <v>31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9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1</v>
      </c>
      <c r="BE23" s="113">
        <v>8</v>
      </c>
      <c r="BG23" s="115" t="s">
        <v>43</v>
      </c>
      <c r="BH23" s="112">
        <f t="shared" si="8"/>
        <v>29</v>
      </c>
      <c r="BI23" s="112">
        <f t="shared" si="7"/>
        <v>16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8</v>
      </c>
      <c r="BY23" s="116">
        <v>0</v>
      </c>
      <c r="BZ23" s="116">
        <v>10</v>
      </c>
      <c r="CA23" s="116">
        <v>0</v>
      </c>
      <c r="CB23" s="116">
        <v>6</v>
      </c>
      <c r="CC23" s="116">
        <v>1</v>
      </c>
      <c r="CD23" s="116">
        <v>0</v>
      </c>
      <c r="CE23" s="116">
        <v>2</v>
      </c>
      <c r="CF23" s="116">
        <v>1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14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4</v>
      </c>
      <c r="W24" s="113">
        <v>6</v>
      </c>
      <c r="X24" s="113">
        <v>0</v>
      </c>
      <c r="Y24" s="113">
        <v>0</v>
      </c>
      <c r="Z24" s="113">
        <v>0</v>
      </c>
      <c r="AA24" s="113">
        <v>8</v>
      </c>
      <c r="AB24" s="113">
        <v>1</v>
      </c>
      <c r="AC24" s="29"/>
      <c r="AE24" s="114" t="s">
        <v>42</v>
      </c>
      <c r="AF24" s="112">
        <f t="shared" si="5"/>
        <v>13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4</v>
      </c>
      <c r="AZ24" s="113">
        <v>6</v>
      </c>
      <c r="BA24" s="113">
        <v>0</v>
      </c>
      <c r="BB24" s="113">
        <v>0</v>
      </c>
      <c r="BC24" s="113">
        <v>0</v>
      </c>
      <c r="BD24" s="113">
        <v>7</v>
      </c>
      <c r="BE24" s="113">
        <v>1</v>
      </c>
      <c r="BG24" s="115" t="s">
        <v>42</v>
      </c>
      <c r="BH24" s="112">
        <f t="shared" si="8"/>
        <v>13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v>0</v>
      </c>
      <c r="CA24" s="116">
        <v>4</v>
      </c>
      <c r="CB24" s="116">
        <v>6</v>
      </c>
      <c r="CC24" s="116">
        <v>0</v>
      </c>
      <c r="CD24" s="116">
        <v>0</v>
      </c>
      <c r="CE24" s="116">
        <v>0</v>
      </c>
      <c r="CF24" s="116">
        <v>7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16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6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16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6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7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7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11</v>
      </c>
      <c r="D27" s="112">
        <f t="shared" si="1"/>
        <v>8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11</v>
      </c>
      <c r="AG27" s="112">
        <f t="shared" si="6"/>
        <v>7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7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7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11</v>
      </c>
      <c r="BI27" s="112">
        <f t="shared" si="7"/>
        <v>7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10</v>
      </c>
      <c r="D28" s="112">
        <f t="shared" si="1"/>
        <v>4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9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8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17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1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33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17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12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27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12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10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34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18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34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18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45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11</v>
      </c>
      <c r="BY31" s="116">
        <v>0</v>
      </c>
      <c r="BZ31" s="116">
        <v>18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22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28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12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5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5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14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</v>
      </c>
      <c r="CF35" s="116">
        <v>0</v>
      </c>
      <c r="CG35" s="116">
        <v>0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122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8" t="s">
        <v>6</v>
      </c>
      <c r="F42" s="339"/>
      <c r="G42" s="338" t="s">
        <v>7</v>
      </c>
      <c r="H42" s="339"/>
      <c r="I42" s="338" t="s">
        <v>8</v>
      </c>
      <c r="J42" s="339"/>
      <c r="K42" s="338" t="s">
        <v>9</v>
      </c>
      <c r="L42" s="339"/>
      <c r="M42" s="338" t="s">
        <v>10</v>
      </c>
      <c r="N42" s="339"/>
      <c r="O42" s="338" t="s">
        <v>11</v>
      </c>
      <c r="P42" s="339"/>
      <c r="Q42" s="338" t="s">
        <v>12</v>
      </c>
      <c r="R42" s="339"/>
      <c r="S42" s="338" t="s">
        <v>13</v>
      </c>
      <c r="T42" s="339"/>
      <c r="U42" s="338" t="s">
        <v>14</v>
      </c>
      <c r="V42" s="339"/>
      <c r="W42" s="338" t="s">
        <v>15</v>
      </c>
      <c r="X42" s="339"/>
      <c r="Y42" s="338" t="s">
        <v>16</v>
      </c>
      <c r="Z42" s="339"/>
      <c r="AA42" s="338" t="s">
        <v>17</v>
      </c>
      <c r="AB42" s="339"/>
      <c r="AC42" s="29"/>
      <c r="AD42" s="29"/>
      <c r="AE42" s="53" t="s">
        <v>21</v>
      </c>
      <c r="AF42" s="62" t="s">
        <v>27</v>
      </c>
      <c r="AG42" s="63"/>
      <c r="AH42" s="336" t="s">
        <v>6</v>
      </c>
      <c r="AI42" s="337"/>
      <c r="AJ42" s="336" t="s">
        <v>7</v>
      </c>
      <c r="AK42" s="337"/>
      <c r="AL42" s="336" t="s">
        <v>8</v>
      </c>
      <c r="AM42" s="337"/>
      <c r="AN42" s="336" t="s">
        <v>9</v>
      </c>
      <c r="AO42" s="337"/>
      <c r="AP42" s="336" t="s">
        <v>10</v>
      </c>
      <c r="AQ42" s="337"/>
      <c r="AR42" s="336" t="s">
        <v>11</v>
      </c>
      <c r="AS42" s="337"/>
      <c r="AT42" s="336" t="s">
        <v>12</v>
      </c>
      <c r="AU42" s="337"/>
      <c r="AV42" s="336" t="s">
        <v>13</v>
      </c>
      <c r="AW42" s="337"/>
      <c r="AX42" s="336" t="s">
        <v>14</v>
      </c>
      <c r="AY42" s="337"/>
      <c r="AZ42" s="336" t="s">
        <v>15</v>
      </c>
      <c r="BA42" s="337"/>
      <c r="BB42" s="336" t="s">
        <v>16</v>
      </c>
      <c r="BC42" s="337"/>
      <c r="BD42" s="336" t="s">
        <v>17</v>
      </c>
      <c r="BE42" s="337"/>
      <c r="BG42" s="56" t="s">
        <v>21</v>
      </c>
      <c r="BH42" s="67" t="s">
        <v>27</v>
      </c>
      <c r="BI42" s="68"/>
      <c r="BJ42" s="334" t="s">
        <v>6</v>
      </c>
      <c r="BK42" s="335"/>
      <c r="BL42" s="334" t="s">
        <v>7</v>
      </c>
      <c r="BM42" s="335"/>
      <c r="BN42" s="334" t="s">
        <v>8</v>
      </c>
      <c r="BO42" s="335"/>
      <c r="BP42" s="334" t="s">
        <v>9</v>
      </c>
      <c r="BQ42" s="335"/>
      <c r="BR42" s="334" t="s">
        <v>10</v>
      </c>
      <c r="BS42" s="335"/>
      <c r="BT42" s="334" t="s">
        <v>11</v>
      </c>
      <c r="BU42" s="335"/>
      <c r="BV42" s="334" t="s">
        <v>12</v>
      </c>
      <c r="BW42" s="335"/>
      <c r="BX42" s="334" t="s">
        <v>13</v>
      </c>
      <c r="BY42" s="335"/>
      <c r="BZ42" s="334" t="s">
        <v>14</v>
      </c>
      <c r="CA42" s="335"/>
      <c r="CB42" s="334" t="s">
        <v>15</v>
      </c>
      <c r="CC42" s="335"/>
      <c r="CD42" s="334" t="s">
        <v>16</v>
      </c>
      <c r="CE42" s="335"/>
      <c r="CF42" s="334" t="s">
        <v>17</v>
      </c>
      <c r="CG42" s="335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122" s="36" customFormat="1" ht="12.75">
      <c r="B45" s="105" t="s">
        <v>20</v>
      </c>
      <c r="C45" s="106">
        <f>+E45+G45+I45+K45+M45+O45+Q45+S45+U45+W45+Y45+AA45</f>
        <v>22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1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1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1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1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3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1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2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2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1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1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7" t="s">
        <v>149</v>
      </c>
      <c r="C6" s="348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9" t="s">
        <v>94</v>
      </c>
      <c r="D16" s="350" t="s">
        <v>95</v>
      </c>
      <c r="E16" s="351"/>
      <c r="F16" s="350" t="s">
        <v>95</v>
      </c>
      <c r="G16" s="346" t="s">
        <v>95</v>
      </c>
    </row>
    <row r="17" spans="1:7" ht="12.75">
      <c r="A17" s="12"/>
      <c r="B17" s="144"/>
      <c r="C17" s="349"/>
      <c r="D17" s="350"/>
      <c r="E17" s="351"/>
      <c r="F17" s="350"/>
      <c r="G17" s="346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52" t="s">
        <v>100</v>
      </c>
      <c r="D20" s="340" t="s">
        <v>101</v>
      </c>
      <c r="E20" s="342"/>
      <c r="F20" s="340" t="s">
        <v>101</v>
      </c>
      <c r="G20" s="344" t="s">
        <v>115</v>
      </c>
    </row>
    <row r="21" spans="1:7" ht="12.75">
      <c r="A21" s="12"/>
      <c r="B21" s="145"/>
      <c r="C21" s="353"/>
      <c r="D21" s="341"/>
      <c r="E21" s="343"/>
      <c r="F21" s="341"/>
      <c r="G21" s="345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2021-02-26T13:25:31Z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