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60" activeTab="0"/>
  </bookViews>
  <sheets>
    <sheet name="antecedentes generales" sheetId="1" r:id="rId1"/>
    <sheet name="balance y resultados" sheetId="2" r:id="rId2"/>
    <sheet name="indicadores" sheetId="3" r:id="rId3"/>
  </sheets>
  <definedNames>
    <definedName name="_xlnm.Print_Area" localSheetId="0">'antecedentes generales'!$B$5:$F$35</definedName>
    <definedName name="_xlnm.Print_Area" localSheetId="1">'balance y resultados'!$B$4:$F$78</definedName>
    <definedName name="_xlnm.Print_Area" localSheetId="2">'indicadores'!$B$4:$F$31</definedName>
  </definedNames>
  <calcPr fullCalcOnLoad="1"/>
</workbook>
</file>

<file path=xl/sharedStrings.xml><?xml version="1.0" encoding="utf-8"?>
<sst xmlns="http://schemas.openxmlformats.org/spreadsheetml/2006/main" count="103" uniqueCount="87">
  <si>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</si>
  <si>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</si>
  <si>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</si>
  <si>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</si>
  <si>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   Colocaciones vigentes</t>
  </si>
  <si>
    <t xml:space="preserve">     Colocaciones vencidas</t>
  </si>
  <si>
    <t xml:space="preserve">  Colocaciones Totales</t>
  </si>
  <si>
    <t xml:space="preserve">  Operaciones con pacto</t>
  </si>
  <si>
    <t xml:space="preserve">  Inversiones</t>
  </si>
  <si>
    <t xml:space="preserve">    Inversiones financieras</t>
  </si>
  <si>
    <t xml:space="preserve">    Otras inversiones</t>
  </si>
  <si>
    <t xml:space="preserve">  Depósitos, captaciones y otras obligaciones</t>
  </si>
  <si>
    <t>Corrección monetaria</t>
  </si>
  <si>
    <t>Provisiones / Colocaciones</t>
  </si>
  <si>
    <t>Colocaciones Vencidas/Colocaciones Totales</t>
  </si>
  <si>
    <t>SOLVENCIA Y CALIDAD DE ACTIVOS</t>
  </si>
  <si>
    <t>RENTABILIDAD Y EFICIENCIA</t>
  </si>
  <si>
    <t>Utilidad del ejercicio</t>
  </si>
  <si>
    <t>Gasto en Provisiones/Margen Operacional Bruto</t>
  </si>
  <si>
    <t>Total Pasivo</t>
  </si>
  <si>
    <t>Cooperativa del Personal de la Universidad de Chile Limitada (Coopeuch)</t>
  </si>
  <si>
    <t>Cooperativa de Ahorro y Crédito Talagante Limitada  (Coocretal)</t>
  </si>
  <si>
    <t>Activos</t>
  </si>
  <si>
    <t>Otros Activos</t>
  </si>
  <si>
    <t>Activo Fijo</t>
  </si>
  <si>
    <t>Coopeuch</t>
  </si>
  <si>
    <t>Coocretal</t>
  </si>
  <si>
    <t>Total</t>
  </si>
  <si>
    <t>Activo Circulante</t>
  </si>
  <si>
    <t>Pasivos</t>
  </si>
  <si>
    <t>Total Activo</t>
  </si>
  <si>
    <t>Pasivo Circulante</t>
  </si>
  <si>
    <t xml:space="preserve">  </t>
  </si>
  <si>
    <t>Otras cuentas del pasivo</t>
  </si>
  <si>
    <t>Provisiones</t>
  </si>
  <si>
    <t>Capital y reservas</t>
  </si>
  <si>
    <t>Ingresos Operacionales</t>
  </si>
  <si>
    <t xml:space="preserve"> Intereses percibidos y devengados</t>
  </si>
  <si>
    <t xml:space="preserve"> Reajustes percibidos y devengados</t>
  </si>
  <si>
    <t xml:space="preserve"> Comisiones percibidas y devengadas</t>
  </si>
  <si>
    <t>Gastos Operacionales</t>
  </si>
  <si>
    <t xml:space="preserve"> Intereses pagados y devengados</t>
  </si>
  <si>
    <t xml:space="preserve"> Comisiones pagadas y devengadas</t>
  </si>
  <si>
    <t xml:space="preserve"> Otros ingresos de operación</t>
  </si>
  <si>
    <t xml:space="preserve"> Reajustes pagados y devengados</t>
  </si>
  <si>
    <t>Gastos de apoyo Operacional</t>
  </si>
  <si>
    <t>Margen Operacional Neto</t>
  </si>
  <si>
    <t>Margen Operacional Bruto</t>
  </si>
  <si>
    <t>Ingresos no operacionales</t>
  </si>
  <si>
    <t>Gastos no operacionales</t>
  </si>
  <si>
    <t>Utilidad antes de impuestos</t>
  </si>
  <si>
    <t>Impuestos a la renta</t>
  </si>
  <si>
    <t>Consejo de Administración</t>
  </si>
  <si>
    <t>Utilidad del Ejercicio/Capital y Reservas</t>
  </si>
  <si>
    <t>Utilidad del Ejercicio/Total Activo</t>
  </si>
  <si>
    <t>Gasto de Apoyo Operacional/Total Activo</t>
  </si>
  <si>
    <t>Gasto de Apoyo Operacional/Margen Operacional Bruto</t>
  </si>
  <si>
    <t>(**) Para las cooperativas el concepto de Patrimonio Efectivo corresponde a Capital y Reservas.</t>
  </si>
  <si>
    <t>Presidente            :</t>
  </si>
  <si>
    <t>Vicepresidente      :</t>
  </si>
  <si>
    <t>Secretario             :</t>
  </si>
  <si>
    <t>Gerente General    :</t>
  </si>
  <si>
    <t>Héctor Godoy Guardia</t>
  </si>
  <si>
    <t>Siria Jeldes Chang</t>
  </si>
  <si>
    <t>Daniel Osorio Bascur</t>
  </si>
  <si>
    <t xml:space="preserve"> (*) Los límites de Adecuación de Capital mínimos de las cooperativas son: a) 10% de Patrimonio Efectivo</t>
  </si>
  <si>
    <t>Notas:</t>
  </si>
  <si>
    <t xml:space="preserve">     a Activos Ponderados y b) 5% de Patrimonio Efectivo a Total Activo.</t>
  </si>
  <si>
    <t>Patrimonio Efectivo/Activos Ponderados  (*)  (**)</t>
  </si>
  <si>
    <t>Patrimonio Efectivo/Total Activo              (*)  (**)</t>
  </si>
  <si>
    <t xml:space="preserve">  Préstamos y otras obligaciones contraídas en el pais</t>
  </si>
  <si>
    <t xml:space="preserve">  Préstamos y otras obligaciones contraídas en el exterior</t>
  </si>
  <si>
    <t>Utilidad (pérdida) del ejercicio</t>
  </si>
  <si>
    <t>Edith Sánchez Meza</t>
  </si>
  <si>
    <t>Fernando Lizama Carrasco</t>
  </si>
  <si>
    <t>Estados de situación  (saldos a fin de mes en millones de pesos)</t>
  </si>
  <si>
    <t>Estados de resultados (saldos en millones de pesos)</t>
  </si>
  <si>
    <t>Provisiones sobre activos riesgosos</t>
  </si>
  <si>
    <t>Para Imprimir: Control+P</t>
  </si>
  <si>
    <t>Para Guardar: F12</t>
  </si>
  <si>
    <t>INDICADORES DE LAS COOPERATIVAS</t>
  </si>
  <si>
    <t>Jorge Escobar Cádenas</t>
  </si>
  <si>
    <t>Ricardo Contreras Alvear</t>
  </si>
  <si>
    <t>ESTADOS FINANCIEROS DE LAS COOPERATIVAS</t>
  </si>
  <si>
    <t>ANTECEDENTES GENERALES SOBRE LAS COOPERATIVAS</t>
  </si>
  <si>
    <t>A DICIEMBRE DE 2005</t>
  </si>
  <si>
    <t>Act: 09/02/2006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</si>
</sst>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_-* #,##0_$_-;\-* #,##0_$_-;_-* &quot;-&quot;??_$_-;_-@_-"/>
    <numFmt numFmtId="178" formatCode="#,##0;#,##0\-"/>
    <numFmt numFmtId="179" formatCode="_-* #,##0_-;\-* #,##0_-;_-* &quot;-&quot;??_-;_-@_-"/>
    <numFmt numFmtId="180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0"/>
    </font>
    <font>
      <sz val="10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 quotePrefix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838200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B35" sqref="B35"/>
    </sheetView>
  </sheetViews>
  <sheetFormatPr defaultColWidth="11.421875" defaultRowHeight="12.75"/>
  <cols>
    <col min="1" max="1" width="3.00390625" style="2" customWidth="1"/>
    <col min="2" max="2" width="25.421875" style="2" customWidth="1"/>
    <col min="3" max="3" width="23.57421875" style="2" bestFit="1" customWidth="1"/>
    <col min="4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5" spans="2:6" ht="12.75">
      <c r="B5" s="44" t="s">
        <v>84</v>
      </c>
      <c r="C5" s="44"/>
      <c r="D5" s="44"/>
      <c r="E5" s="44"/>
      <c r="F5" s="44"/>
    </row>
    <row r="6" spans="2:6" ht="12.75">
      <c r="B6" s="44"/>
      <c r="C6" s="44"/>
      <c r="D6" s="44"/>
      <c r="E6" s="44"/>
      <c r="F6" s="44"/>
    </row>
    <row r="7" spans="2:6" ht="12.75">
      <c r="B7" s="45" t="s">
        <v>85</v>
      </c>
      <c r="C7" s="45"/>
      <c r="D7" s="45"/>
      <c r="E7" s="45"/>
      <c r="F7" s="45"/>
    </row>
    <row r="8" ht="12.75">
      <c r="B8" s="1"/>
    </row>
    <row r="9" spans="2:6" ht="12.75">
      <c r="B9" s="3"/>
      <c r="C9" s="4"/>
      <c r="D9" s="4"/>
      <c r="E9" s="4"/>
      <c r="F9" s="5"/>
    </row>
    <row r="10" spans="2:6" ht="12.75">
      <c r="B10" s="6" t="s">
        <v>20</v>
      </c>
      <c r="C10" s="7"/>
      <c r="D10" s="7"/>
      <c r="E10" s="7"/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52</v>
      </c>
      <c r="C13" s="13"/>
      <c r="D13" s="13"/>
      <c r="E13" s="13"/>
      <c r="F13" s="8"/>
    </row>
    <row r="14" spans="2:6" ht="12.75">
      <c r="B14" s="14"/>
      <c r="C14" s="13"/>
      <c r="D14" s="13"/>
      <c r="E14" s="13"/>
      <c r="F14" s="8"/>
    </row>
    <row r="15" spans="2:6" ht="12.75">
      <c r="B15" s="14" t="s">
        <v>58</v>
      </c>
      <c r="C15" s="13" t="s">
        <v>62</v>
      </c>
      <c r="D15" s="13"/>
      <c r="E15" s="13"/>
      <c r="F15" s="8"/>
    </row>
    <row r="16" spans="2:6" ht="12.75">
      <c r="B16" s="14" t="s">
        <v>59</v>
      </c>
      <c r="C16" s="13" t="s">
        <v>73</v>
      </c>
      <c r="D16" s="13"/>
      <c r="E16" s="13"/>
      <c r="F16" s="8"/>
    </row>
    <row r="17" spans="2:6" ht="12.75">
      <c r="B17" s="14" t="s">
        <v>60</v>
      </c>
      <c r="C17" s="13" t="s">
        <v>74</v>
      </c>
      <c r="D17" s="13"/>
      <c r="E17" s="13"/>
      <c r="F17" s="8"/>
    </row>
    <row r="18" spans="2:6" ht="12.75">
      <c r="B18" s="14"/>
      <c r="C18" s="13"/>
      <c r="D18" s="13"/>
      <c r="E18" s="13"/>
      <c r="F18" s="8"/>
    </row>
    <row r="19" spans="2:6" ht="12.75">
      <c r="B19" s="14"/>
      <c r="C19" s="13"/>
      <c r="D19" s="13"/>
      <c r="E19" s="13"/>
      <c r="F19" s="8"/>
    </row>
    <row r="20" spans="2:6" ht="12.75">
      <c r="B20" s="9" t="s">
        <v>61</v>
      </c>
      <c r="C20" s="15" t="s">
        <v>63</v>
      </c>
      <c r="D20" s="15"/>
      <c r="E20" s="15"/>
      <c r="F20" s="11"/>
    </row>
    <row r="23" spans="2:6" ht="12.75">
      <c r="B23" s="3"/>
      <c r="C23" s="4"/>
      <c r="D23" s="4"/>
      <c r="E23" s="4"/>
      <c r="F23" s="5"/>
    </row>
    <row r="24" spans="2:6" ht="12.75">
      <c r="B24" s="6" t="s">
        <v>21</v>
      </c>
      <c r="C24" s="7"/>
      <c r="D24" s="7"/>
      <c r="E24" s="7"/>
      <c r="F24" s="8"/>
    </row>
    <row r="25" spans="2:6" ht="12.75">
      <c r="B25" s="9"/>
      <c r="C25" s="10"/>
      <c r="D25" s="10"/>
      <c r="E25" s="10"/>
      <c r="F25" s="11"/>
    </row>
    <row r="26" spans="2:6" ht="12.75">
      <c r="B26" s="3"/>
      <c r="C26" s="4"/>
      <c r="D26" s="4"/>
      <c r="E26" s="4"/>
      <c r="F26" s="5"/>
    </row>
    <row r="27" spans="2:6" ht="12.75">
      <c r="B27" s="12" t="s">
        <v>52</v>
      </c>
      <c r="C27" s="13"/>
      <c r="D27" s="13"/>
      <c r="E27" s="13"/>
      <c r="F27" s="8"/>
    </row>
    <row r="28" spans="2:6" ht="12.75">
      <c r="B28" s="14"/>
      <c r="C28" s="13"/>
      <c r="D28" s="13"/>
      <c r="E28" s="13"/>
      <c r="F28" s="8"/>
    </row>
    <row r="29" spans="2:6" ht="12.75">
      <c r="B29" s="14" t="s">
        <v>58</v>
      </c>
      <c r="C29" s="2" t="s">
        <v>81</v>
      </c>
      <c r="D29" s="13"/>
      <c r="E29" s="13"/>
      <c r="F29" s="8"/>
    </row>
    <row r="30" spans="2:6" ht="12.75">
      <c r="B30" s="14" t="s">
        <v>59</v>
      </c>
      <c r="C30" s="13" t="s">
        <v>64</v>
      </c>
      <c r="E30" s="13"/>
      <c r="F30" s="8"/>
    </row>
    <row r="31" spans="2:6" ht="12.75">
      <c r="B31" s="14"/>
      <c r="C31" s="42"/>
      <c r="D31" s="13"/>
      <c r="E31" s="13"/>
      <c r="F31" s="8"/>
    </row>
    <row r="32" spans="2:6" ht="12.75">
      <c r="B32" s="14"/>
      <c r="C32" s="13"/>
      <c r="D32" s="13"/>
      <c r="E32" s="13"/>
      <c r="F32" s="8"/>
    </row>
    <row r="33" spans="2:6" ht="12.75">
      <c r="B33" s="9" t="s">
        <v>61</v>
      </c>
      <c r="C33" s="15" t="s">
        <v>82</v>
      </c>
      <c r="D33" s="15"/>
      <c r="E33" s="15"/>
      <c r="F33" s="11"/>
    </row>
    <row r="35" ht="12.75">
      <c r="B35" s="47" t="s">
        <v>86</v>
      </c>
    </row>
  </sheetData>
  <mergeCells count="3">
    <mergeCell ref="B6:F6"/>
    <mergeCell ref="B7:F7"/>
    <mergeCell ref="B5:F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8.57421875" style="2" bestFit="1" customWidth="1"/>
    <col min="3" max="3" width="17.421875" style="2" bestFit="1" customWidth="1"/>
    <col min="4" max="4" width="13.7109375" style="2" bestFit="1" customWidth="1"/>
    <col min="5" max="5" width="13.7109375" style="2" customWidth="1"/>
    <col min="6" max="6" width="3.8515625" style="2" customWidth="1"/>
    <col min="7" max="7" width="12.7109375" style="2" bestFit="1" customWidth="1"/>
    <col min="8" max="8" width="11.421875" style="2" customWidth="1"/>
    <col min="9" max="9" width="13.421875" style="2" customWidth="1"/>
    <col min="10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4" spans="2:6" ht="12.75">
      <c r="B4" s="44" t="s">
        <v>83</v>
      </c>
      <c r="C4" s="44"/>
      <c r="D4" s="44"/>
      <c r="E4" s="44"/>
      <c r="F4" s="44"/>
    </row>
    <row r="5" spans="2:6" ht="12.75">
      <c r="B5" s="44"/>
      <c r="C5" s="44"/>
      <c r="D5" s="44"/>
      <c r="E5" s="44"/>
      <c r="F5" s="44"/>
    </row>
    <row r="6" spans="2:6" ht="12.75">
      <c r="B6" s="45" t="s">
        <v>85</v>
      </c>
      <c r="C6" s="45"/>
      <c r="D6" s="45"/>
      <c r="E6" s="45"/>
      <c r="F6" s="45"/>
    </row>
    <row r="7" spans="2:6" ht="12.75">
      <c r="B7" s="46" t="s">
        <v>75</v>
      </c>
      <c r="C7" s="46"/>
      <c r="D7" s="46"/>
      <c r="E7" s="46"/>
      <c r="F7" s="46"/>
    </row>
    <row r="8" spans="2:6" ht="12.75">
      <c r="B8" s="46"/>
      <c r="C8" s="46"/>
      <c r="D8" s="46"/>
      <c r="E8" s="46"/>
      <c r="F8" s="46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22</v>
      </c>
      <c r="C13" s="13"/>
      <c r="D13" s="13"/>
      <c r="E13" s="13"/>
      <c r="F13" s="8"/>
    </row>
    <row r="14" spans="2:6" ht="12.75">
      <c r="B14" s="14"/>
      <c r="C14" s="16"/>
      <c r="D14" s="16"/>
      <c r="E14" s="16"/>
      <c r="F14" s="8"/>
    </row>
    <row r="15" spans="2:7" ht="12.75">
      <c r="B15" s="12" t="s">
        <v>28</v>
      </c>
      <c r="C15" s="17">
        <f>C16+C20+C23+C24</f>
        <v>374166.774554</v>
      </c>
      <c r="D15" s="17">
        <f>D16+D20+D23+D24</f>
        <v>8661.325751</v>
      </c>
      <c r="E15" s="17">
        <f>E16+E20+E23+E24</f>
        <v>382828.10030499997</v>
      </c>
      <c r="F15" s="8"/>
      <c r="G15" s="18"/>
    </row>
    <row r="16" spans="2:6" ht="12.75">
      <c r="B16" s="12" t="s">
        <v>0</v>
      </c>
      <c r="C16" s="17">
        <f>C17+C18+C19</f>
        <v>11231.484719999999</v>
      </c>
      <c r="D16" s="17">
        <f>D17+D18+D19</f>
        <v>214.607415</v>
      </c>
      <c r="E16" s="17">
        <f>E17+E18+E19</f>
        <v>11446.092135</v>
      </c>
      <c r="F16" s="8"/>
    </row>
    <row r="17" spans="2:6" ht="12.75">
      <c r="B17" s="14" t="s">
        <v>1</v>
      </c>
      <c r="C17" s="36">
        <v>1302.762034</v>
      </c>
      <c r="D17" s="19">
        <v>26.948072</v>
      </c>
      <c r="E17" s="19">
        <f>+C17+D17</f>
        <v>1329.710106</v>
      </c>
      <c r="F17" s="8"/>
    </row>
    <row r="18" spans="2:6" ht="12.75">
      <c r="B18" s="14" t="s">
        <v>2</v>
      </c>
      <c r="C18" s="37">
        <v>9902.070205</v>
      </c>
      <c r="D18" s="19">
        <v>170.953959</v>
      </c>
      <c r="E18" s="19">
        <f>+C18+D18</f>
        <v>10073.024164</v>
      </c>
      <c r="F18" s="8"/>
    </row>
    <row r="19" spans="2:6" ht="12.75">
      <c r="B19" s="14" t="s">
        <v>3</v>
      </c>
      <c r="C19" s="19">
        <v>26.652481</v>
      </c>
      <c r="D19" s="19">
        <v>16.705384</v>
      </c>
      <c r="E19" s="19">
        <f>+C19+D19</f>
        <v>43.357865000000004</v>
      </c>
      <c r="F19" s="8"/>
    </row>
    <row r="20" spans="2:6" ht="12.75">
      <c r="B20" s="12" t="s">
        <v>6</v>
      </c>
      <c r="C20" s="17">
        <f>C21+C22</f>
        <v>356230.461039</v>
      </c>
      <c r="D20" s="17">
        <f>D21+D22</f>
        <v>7296.64589</v>
      </c>
      <c r="E20" s="17">
        <f>E21+E22</f>
        <v>363527.106929</v>
      </c>
      <c r="F20" s="8"/>
    </row>
    <row r="21" spans="2:6" ht="12.75">
      <c r="B21" s="14" t="s">
        <v>4</v>
      </c>
      <c r="C21" s="35">
        <v>355913.244021</v>
      </c>
      <c r="D21" s="19">
        <v>6945.417914</v>
      </c>
      <c r="E21" s="19">
        <f>+C21+D21</f>
        <v>362858.661935</v>
      </c>
      <c r="F21" s="8"/>
    </row>
    <row r="22" spans="2:6" ht="12.75">
      <c r="B22" s="14" t="s">
        <v>5</v>
      </c>
      <c r="C22" s="19">
        <v>317.217018</v>
      </c>
      <c r="D22" s="19">
        <v>351.227976</v>
      </c>
      <c r="E22" s="19">
        <f>+C22+D22</f>
        <v>668.444994</v>
      </c>
      <c r="F22" s="8"/>
    </row>
    <row r="23" spans="2:6" ht="12.75">
      <c r="B23" s="12" t="s">
        <v>7</v>
      </c>
      <c r="C23" s="17">
        <v>0</v>
      </c>
      <c r="D23" s="17">
        <v>0</v>
      </c>
      <c r="E23" s="17">
        <f>+C23+D23</f>
        <v>0</v>
      </c>
      <c r="F23" s="8"/>
    </row>
    <row r="24" spans="2:6" ht="12.75">
      <c r="B24" s="12" t="s">
        <v>8</v>
      </c>
      <c r="C24" s="17">
        <f>C25+C26</f>
        <v>6704.828794999999</v>
      </c>
      <c r="D24" s="17">
        <f>D25+D26</f>
        <v>1150.0724460000001</v>
      </c>
      <c r="E24" s="17">
        <f>E25+E26</f>
        <v>7854.901241</v>
      </c>
      <c r="F24" s="8"/>
    </row>
    <row r="25" spans="2:6" ht="12.75">
      <c r="B25" s="14" t="s">
        <v>9</v>
      </c>
      <c r="C25" s="19">
        <v>6698.866712999999</v>
      </c>
      <c r="D25" s="19">
        <v>1110.853507</v>
      </c>
      <c r="E25" s="19">
        <f>+C25+D25</f>
        <v>7809.720219999999</v>
      </c>
      <c r="F25" s="8"/>
    </row>
    <row r="26" spans="2:6" ht="12.75">
      <c r="B26" s="14" t="s">
        <v>10</v>
      </c>
      <c r="C26" s="19">
        <v>5.962082</v>
      </c>
      <c r="D26" s="19">
        <v>39.218939</v>
      </c>
      <c r="E26" s="19">
        <f>+C26+D26</f>
        <v>45.181021</v>
      </c>
      <c r="F26" s="8"/>
    </row>
    <row r="27" spans="2:6" ht="12.75">
      <c r="B27" s="14"/>
      <c r="C27" s="19"/>
      <c r="D27" s="19"/>
      <c r="E27" s="19"/>
      <c r="F27" s="8"/>
    </row>
    <row r="28" spans="2:6" ht="12.75">
      <c r="B28" s="14" t="s">
        <v>23</v>
      </c>
      <c r="C28" s="19">
        <v>3286.8417</v>
      </c>
      <c r="D28" s="19">
        <v>210.672234</v>
      </c>
      <c r="E28" s="19">
        <f>+C28+D28</f>
        <v>3497.513934</v>
      </c>
      <c r="F28" s="8"/>
    </row>
    <row r="29" spans="2:6" ht="12.75">
      <c r="B29" s="14" t="s">
        <v>24</v>
      </c>
      <c r="C29" s="19">
        <v>1701.107743</v>
      </c>
      <c r="D29" s="19">
        <v>698.68059</v>
      </c>
      <c r="E29" s="19">
        <f>+C29+D29</f>
        <v>2399.788333</v>
      </c>
      <c r="F29" s="8"/>
    </row>
    <row r="30" spans="2:6" ht="12.75">
      <c r="B30" s="14"/>
      <c r="C30" s="19"/>
      <c r="D30" s="19"/>
      <c r="E30" s="19"/>
      <c r="F30" s="8"/>
    </row>
    <row r="31" spans="2:8" ht="12.75">
      <c r="B31" s="12" t="s">
        <v>30</v>
      </c>
      <c r="C31" s="17">
        <f>C15+C28+C29</f>
        <v>379154.72399699996</v>
      </c>
      <c r="D31" s="17">
        <f>D15+D28+D29</f>
        <v>9570.678575</v>
      </c>
      <c r="E31" s="17">
        <f>E15+E28+E29</f>
        <v>388725.40257199993</v>
      </c>
      <c r="F31" s="8"/>
      <c r="H31" s="18"/>
    </row>
    <row r="32" spans="2:6" ht="12.75">
      <c r="B32" s="14"/>
      <c r="C32" s="19"/>
      <c r="D32" s="19"/>
      <c r="E32" s="19"/>
      <c r="F32" s="8"/>
    </row>
    <row r="33" spans="2:9" ht="12.75">
      <c r="B33" s="12" t="s">
        <v>29</v>
      </c>
      <c r="C33" s="19"/>
      <c r="D33" s="19"/>
      <c r="E33" s="19"/>
      <c r="F33" s="8"/>
      <c r="I33" s="18"/>
    </row>
    <row r="34" spans="2:6" ht="12.75">
      <c r="B34" s="14"/>
      <c r="C34" s="19"/>
      <c r="D34" s="19"/>
      <c r="E34" s="19"/>
      <c r="F34" s="8"/>
    </row>
    <row r="35" spans="2:6" ht="12.75">
      <c r="B35" s="12" t="s">
        <v>31</v>
      </c>
      <c r="C35" s="17">
        <f>C36+C37+C38</f>
        <v>228198.530608</v>
      </c>
      <c r="D35" s="17">
        <f>D36+D37+D38</f>
        <v>2394.389045</v>
      </c>
      <c r="E35" s="17">
        <f>E36+E37+E38</f>
        <v>230592.91965300002</v>
      </c>
      <c r="F35" s="8"/>
    </row>
    <row r="36" spans="2:6" ht="12.75">
      <c r="B36" s="14" t="s">
        <v>11</v>
      </c>
      <c r="C36" s="39">
        <v>172637.93035100002</v>
      </c>
      <c r="D36" s="19">
        <v>2079.633686</v>
      </c>
      <c r="E36" s="19">
        <f>C36+D36</f>
        <v>174717.564037</v>
      </c>
      <c r="F36" s="8"/>
    </row>
    <row r="37" spans="2:6" ht="12.75">
      <c r="B37" s="14" t="s">
        <v>70</v>
      </c>
      <c r="C37" s="39">
        <v>55560.600257</v>
      </c>
      <c r="D37" s="19">
        <v>314.755359</v>
      </c>
      <c r="E37" s="19">
        <f>C37+D37</f>
        <v>55875.355616</v>
      </c>
      <c r="F37" s="8"/>
    </row>
    <row r="38" spans="2:6" ht="12.75">
      <c r="B38" s="14" t="s">
        <v>71</v>
      </c>
      <c r="C38" s="19">
        <v>0</v>
      </c>
      <c r="D38" s="19">
        <v>0</v>
      </c>
      <c r="E38" s="19">
        <f>C38+D38</f>
        <v>0</v>
      </c>
      <c r="F38" s="8"/>
    </row>
    <row r="39" spans="2:6" ht="12.75">
      <c r="B39" s="14" t="s">
        <v>32</v>
      </c>
      <c r="C39" s="19"/>
      <c r="D39" s="19"/>
      <c r="E39" s="19"/>
      <c r="F39" s="8"/>
    </row>
    <row r="40" spans="2:6" ht="12.75">
      <c r="B40" s="14" t="s">
        <v>33</v>
      </c>
      <c r="C40" s="39">
        <v>1718.791944</v>
      </c>
      <c r="D40" s="19">
        <v>274.675672</v>
      </c>
      <c r="E40" s="19">
        <f>C40+D40</f>
        <v>1993.4676160000001</v>
      </c>
      <c r="F40" s="8"/>
    </row>
    <row r="41" spans="2:6" ht="12.75">
      <c r="B41" s="14" t="s">
        <v>34</v>
      </c>
      <c r="C41" s="39">
        <v>10684.052502</v>
      </c>
      <c r="D41" s="19">
        <v>564.417982</v>
      </c>
      <c r="E41" s="19">
        <f>C41+D41</f>
        <v>11248.470484000001</v>
      </c>
      <c r="F41" s="8"/>
    </row>
    <row r="42" spans="2:6" ht="12.75">
      <c r="B42" s="14"/>
      <c r="C42" s="19"/>
      <c r="D42" s="19"/>
      <c r="E42" s="19"/>
      <c r="F42" s="8"/>
    </row>
    <row r="43" spans="2:6" ht="12.75">
      <c r="B43" s="14" t="s">
        <v>35</v>
      </c>
      <c r="C43" s="39">
        <v>116323.998727</v>
      </c>
      <c r="D43" s="19">
        <v>6031.648645</v>
      </c>
      <c r="E43" s="19">
        <f>C43+D43</f>
        <v>122355.64737199999</v>
      </c>
      <c r="F43" s="8"/>
    </row>
    <row r="44" spans="2:6" ht="12.75">
      <c r="B44" s="14" t="s">
        <v>72</v>
      </c>
      <c r="C44" s="39">
        <v>22229.350216</v>
      </c>
      <c r="D44" s="19">
        <v>305.547786</v>
      </c>
      <c r="E44" s="19">
        <f>C44+D44</f>
        <v>22534.898001999998</v>
      </c>
      <c r="F44" s="8"/>
    </row>
    <row r="45" spans="2:6" ht="12.75">
      <c r="B45" s="14"/>
      <c r="C45" s="19"/>
      <c r="D45" s="19"/>
      <c r="E45" s="19"/>
      <c r="F45" s="8"/>
    </row>
    <row r="46" spans="2:6" ht="12.75">
      <c r="B46" s="20" t="s">
        <v>19</v>
      </c>
      <c r="C46" s="21">
        <f>C35+C40+C41+C43+C44</f>
        <v>379154.723997</v>
      </c>
      <c r="D46" s="21">
        <f>D35+D40+D41+D43+D44</f>
        <v>9570.679129999999</v>
      </c>
      <c r="E46" s="21">
        <f>E35+E40+E41+E43+E44</f>
        <v>388725.403127</v>
      </c>
      <c r="F46" s="11"/>
    </row>
    <row r="47" spans="3:5" ht="12.75">
      <c r="C47" s="18"/>
      <c r="D47" s="18"/>
      <c r="E47" s="18"/>
    </row>
    <row r="48" spans="2:8" ht="12.75">
      <c r="B48" s="1" t="s">
        <v>76</v>
      </c>
      <c r="D48" s="18"/>
      <c r="H48" s="18"/>
    </row>
    <row r="49" spans="2:6" ht="12.75">
      <c r="B49" s="3"/>
      <c r="C49" s="4"/>
      <c r="D49" s="4"/>
      <c r="E49" s="4"/>
      <c r="F49" s="5"/>
    </row>
    <row r="50" spans="2:6" ht="12.75">
      <c r="B50" s="14"/>
      <c r="C50" s="7" t="s">
        <v>25</v>
      </c>
      <c r="D50" s="7" t="s">
        <v>26</v>
      </c>
      <c r="E50" s="7" t="s">
        <v>27</v>
      </c>
      <c r="F50" s="8"/>
    </row>
    <row r="51" spans="2:6" ht="12.75">
      <c r="B51" s="9"/>
      <c r="C51" s="10"/>
      <c r="D51" s="10"/>
      <c r="E51" s="10"/>
      <c r="F51" s="11"/>
    </row>
    <row r="52" spans="2:6" ht="12.75">
      <c r="B52" s="3"/>
      <c r="C52" s="22"/>
      <c r="D52" s="22"/>
      <c r="E52" s="22"/>
      <c r="F52" s="5"/>
    </row>
    <row r="53" spans="2:6" ht="12.75">
      <c r="B53" s="12" t="s">
        <v>36</v>
      </c>
      <c r="C53" s="23">
        <f>C54+C55+C56+C57</f>
        <v>70251.781833</v>
      </c>
      <c r="D53" s="23">
        <f>D54+D55+D56+D57</f>
        <v>1791.12689</v>
      </c>
      <c r="E53" s="23">
        <f>E54+E55+E56+E57</f>
        <v>72042.908723</v>
      </c>
      <c r="F53" s="8"/>
    </row>
    <row r="54" spans="2:6" ht="12.75">
      <c r="B54" s="14" t="s">
        <v>37</v>
      </c>
      <c r="C54" s="40">
        <v>67959.174265</v>
      </c>
      <c r="D54" s="41">
        <v>1565.278674</v>
      </c>
      <c r="E54" s="16">
        <f>C54+D54</f>
        <v>69524.452939</v>
      </c>
      <c r="F54" s="8"/>
    </row>
    <row r="55" spans="2:6" ht="12.75">
      <c r="B55" s="14" t="s">
        <v>38</v>
      </c>
      <c r="C55" s="40">
        <v>171.750597</v>
      </c>
      <c r="D55" s="18">
        <v>0</v>
      </c>
      <c r="E55" s="16">
        <f>C55+D55</f>
        <v>171.750597</v>
      </c>
      <c r="F55" s="8"/>
    </row>
    <row r="56" spans="2:6" ht="12.75">
      <c r="B56" s="14" t="s">
        <v>39</v>
      </c>
      <c r="C56" s="40">
        <v>2120.856971</v>
      </c>
      <c r="D56" s="16">
        <v>0</v>
      </c>
      <c r="E56" s="16">
        <f>C56+D56</f>
        <v>2120.856971</v>
      </c>
      <c r="F56" s="8"/>
    </row>
    <row r="57" spans="2:6" ht="12.75">
      <c r="B57" s="14" t="s">
        <v>43</v>
      </c>
      <c r="C57" s="18">
        <v>0</v>
      </c>
      <c r="D57" s="18">
        <v>225.848216</v>
      </c>
      <c r="E57" s="16">
        <f>C57+D57</f>
        <v>225.848216</v>
      </c>
      <c r="F57" s="8"/>
    </row>
    <row r="58" spans="2:6" ht="12.75">
      <c r="B58" s="14"/>
      <c r="C58" s="16"/>
      <c r="D58" s="16"/>
      <c r="E58" s="16"/>
      <c r="F58" s="8"/>
    </row>
    <row r="59" spans="2:7" ht="12.75">
      <c r="B59" s="12" t="s">
        <v>40</v>
      </c>
      <c r="C59" s="23">
        <f>C60+C61+C62</f>
        <v>9012.955441999999</v>
      </c>
      <c r="D59" s="23">
        <f>D60+D61+D62</f>
        <v>65.331969</v>
      </c>
      <c r="E59" s="23">
        <f>E60+E61+E62</f>
        <v>9078.287411</v>
      </c>
      <c r="F59" s="8"/>
      <c r="G59" s="18"/>
    </row>
    <row r="60" spans="2:6" ht="12.75">
      <c r="B60" s="14" t="s">
        <v>41</v>
      </c>
      <c r="C60" s="40">
        <v>7557.451948</v>
      </c>
      <c r="D60" s="18">
        <v>30.560623</v>
      </c>
      <c r="E60" s="16">
        <f>C60+D60</f>
        <v>7588.012571</v>
      </c>
      <c r="F60" s="8"/>
    </row>
    <row r="61" spans="2:6" ht="12.75">
      <c r="B61" s="14" t="s">
        <v>44</v>
      </c>
      <c r="C61" s="40">
        <v>664.438933</v>
      </c>
      <c r="D61" s="18">
        <v>22.591189</v>
      </c>
      <c r="E61" s="16">
        <f>C61+D61</f>
        <v>687.030122</v>
      </c>
      <c r="F61" s="8"/>
    </row>
    <row r="62" spans="2:6" ht="12.75">
      <c r="B62" s="14" t="s">
        <v>42</v>
      </c>
      <c r="C62" s="40">
        <v>791.064561</v>
      </c>
      <c r="D62" s="16">
        <v>12.180157</v>
      </c>
      <c r="E62" s="16">
        <f>C62+D62</f>
        <v>803.244718</v>
      </c>
      <c r="F62" s="8"/>
    </row>
    <row r="63" spans="2:6" ht="12.75">
      <c r="B63" s="14"/>
      <c r="C63" s="16"/>
      <c r="D63" s="16"/>
      <c r="E63" s="13"/>
      <c r="F63" s="8"/>
    </row>
    <row r="64" spans="2:6" ht="12.75">
      <c r="B64" s="12" t="s">
        <v>47</v>
      </c>
      <c r="C64" s="23">
        <f>C53-C59</f>
        <v>61238.826391</v>
      </c>
      <c r="D64" s="23">
        <f>D53-D59</f>
        <v>1725.794921</v>
      </c>
      <c r="E64" s="23">
        <f>E53-E59</f>
        <v>62964.621312</v>
      </c>
      <c r="F64" s="8"/>
    </row>
    <row r="65" spans="2:6" ht="12.75">
      <c r="B65" s="14"/>
      <c r="C65" s="13"/>
      <c r="D65" s="16"/>
      <c r="E65" s="13"/>
      <c r="F65" s="8"/>
    </row>
    <row r="66" spans="2:6" ht="12.75">
      <c r="B66" s="14" t="s">
        <v>45</v>
      </c>
      <c r="C66" s="40">
        <v>27508.193671</v>
      </c>
      <c r="D66" s="18">
        <v>1146.427424</v>
      </c>
      <c r="E66" s="16">
        <f>C66+D66</f>
        <v>28654.621095000002</v>
      </c>
      <c r="F66" s="24"/>
    </row>
    <row r="67" spans="2:6" ht="12.75">
      <c r="B67" s="14" t="s">
        <v>77</v>
      </c>
      <c r="C67" s="40">
        <v>6958.20083</v>
      </c>
      <c r="D67" s="18">
        <v>156.661674</v>
      </c>
      <c r="E67" s="16">
        <f>C67+D67</f>
        <v>7114.862504</v>
      </c>
      <c r="F67" s="24"/>
    </row>
    <row r="68" spans="2:6" ht="12.75">
      <c r="B68" s="14"/>
      <c r="C68" s="16"/>
      <c r="D68" s="16"/>
      <c r="E68" s="16"/>
      <c r="F68" s="24"/>
    </row>
    <row r="69" spans="2:6" ht="12.75">
      <c r="B69" s="12" t="s">
        <v>46</v>
      </c>
      <c r="C69" s="23">
        <f>C64-C66-C67</f>
        <v>26772.43189</v>
      </c>
      <c r="D69" s="23">
        <f>D64-D66-D67</f>
        <v>422.70582299999995</v>
      </c>
      <c r="E69" s="23">
        <f>E64-E66-E67</f>
        <v>27195.137713</v>
      </c>
      <c r="F69" s="24"/>
    </row>
    <row r="70" spans="2:6" ht="12.75">
      <c r="B70" s="14"/>
      <c r="C70" s="16"/>
      <c r="D70" s="16"/>
      <c r="E70" s="16"/>
      <c r="F70" s="24"/>
    </row>
    <row r="71" spans="2:6" ht="12.75">
      <c r="B71" s="14" t="s">
        <v>48</v>
      </c>
      <c r="C71" s="40">
        <v>101.411133</v>
      </c>
      <c r="D71" s="25">
        <v>86.687476</v>
      </c>
      <c r="E71" s="16">
        <f>C71+D71</f>
        <v>188.098609</v>
      </c>
      <c r="F71" s="24"/>
    </row>
    <row r="72" spans="2:6" ht="12.75">
      <c r="B72" s="14" t="s">
        <v>49</v>
      </c>
      <c r="C72" s="40">
        <v>575.767764</v>
      </c>
      <c r="D72" s="18">
        <v>17.482835</v>
      </c>
      <c r="E72" s="16">
        <f>C72+D72</f>
        <v>593.2505990000001</v>
      </c>
      <c r="F72" s="24"/>
    </row>
    <row r="73" spans="2:6" ht="12.75">
      <c r="B73" s="14" t="s">
        <v>12</v>
      </c>
      <c r="C73" s="40">
        <f>-5093.92694+1250.678918</f>
        <v>-3843.248022</v>
      </c>
      <c r="D73" s="18">
        <v>-186.362678</v>
      </c>
      <c r="E73" s="16">
        <f>C73+D73</f>
        <v>-4029.6107</v>
      </c>
      <c r="F73" s="24"/>
    </row>
    <row r="74" spans="2:6" ht="12.75">
      <c r="B74" s="14"/>
      <c r="C74" s="16"/>
      <c r="D74" s="16"/>
      <c r="E74" s="16"/>
      <c r="F74" s="24"/>
    </row>
    <row r="75" spans="2:6" ht="12.75">
      <c r="B75" s="12" t="s">
        <v>50</v>
      </c>
      <c r="C75" s="23">
        <f>C69+C71-C72+C73</f>
        <v>22454.827237</v>
      </c>
      <c r="D75" s="23">
        <f>D69+D71-D72+D73</f>
        <v>305.547786</v>
      </c>
      <c r="E75" s="23">
        <f>E69+E71-E72+E73</f>
        <v>22760.375023</v>
      </c>
      <c r="F75" s="24"/>
    </row>
    <row r="76" spans="2:6" ht="12.75">
      <c r="B76" s="14" t="s">
        <v>51</v>
      </c>
      <c r="C76" s="16">
        <v>225.477021</v>
      </c>
      <c r="D76" s="16"/>
      <c r="E76" s="16">
        <f>C76+D76</f>
        <v>225.477021</v>
      </c>
      <c r="F76" s="24"/>
    </row>
    <row r="77" spans="2:6" ht="12.75">
      <c r="B77" s="12" t="s">
        <v>17</v>
      </c>
      <c r="C77" s="23">
        <f>C75-C76</f>
        <v>22229.350216000003</v>
      </c>
      <c r="D77" s="23">
        <f>D75-D76</f>
        <v>305.547786</v>
      </c>
      <c r="E77" s="23">
        <f>E75-E76</f>
        <v>22534.898002</v>
      </c>
      <c r="F77" s="24"/>
    </row>
    <row r="78" spans="2:6" ht="12.75">
      <c r="B78" s="9"/>
      <c r="C78" s="26"/>
      <c r="D78" s="26"/>
      <c r="E78" s="26"/>
      <c r="F78" s="27"/>
    </row>
    <row r="79" spans="3:6" ht="12.75">
      <c r="C79" s="18"/>
      <c r="D79" s="18"/>
      <c r="E79" s="18"/>
      <c r="F79" s="18"/>
    </row>
    <row r="80" spans="3:6" ht="12.75">
      <c r="C80" s="18"/>
      <c r="D80" s="18"/>
      <c r="E80" s="18"/>
      <c r="F80" s="18"/>
    </row>
    <row r="81" spans="3:6" ht="12.75">
      <c r="C81" s="18"/>
      <c r="D81" s="18"/>
      <c r="E81" s="18"/>
      <c r="F81" s="18"/>
    </row>
    <row r="82" spans="3:6" ht="12.75">
      <c r="C82" s="18"/>
      <c r="D82" s="18"/>
      <c r="E82" s="18"/>
      <c r="F82" s="18"/>
    </row>
    <row r="83" spans="3:6" ht="12.75">
      <c r="C83" s="18"/>
      <c r="D83" s="18"/>
      <c r="E83" s="18"/>
      <c r="F83" s="18"/>
    </row>
    <row r="84" spans="3:6" ht="12.75">
      <c r="C84" s="18"/>
      <c r="D84" s="18"/>
      <c r="E84" s="18"/>
      <c r="F84" s="18"/>
    </row>
    <row r="85" spans="3:6" ht="12.75">
      <c r="C85" s="18"/>
      <c r="D85" s="18"/>
      <c r="E85" s="18"/>
      <c r="F85" s="18"/>
    </row>
    <row r="86" spans="3:6" ht="12.75">
      <c r="C86" s="18"/>
      <c r="D86" s="18"/>
      <c r="E86" s="18"/>
      <c r="F86" s="18"/>
    </row>
    <row r="87" spans="3:6" ht="12.75">
      <c r="C87" s="18"/>
      <c r="D87" s="18"/>
      <c r="E87" s="18"/>
      <c r="F87" s="18"/>
    </row>
    <row r="88" spans="3:6" ht="12.75">
      <c r="C88" s="18"/>
      <c r="D88" s="18"/>
      <c r="E88" s="18"/>
      <c r="F88" s="18"/>
    </row>
    <row r="89" spans="3:6" ht="12.75">
      <c r="C89" s="18"/>
      <c r="D89" s="18"/>
      <c r="E89" s="18"/>
      <c r="F89" s="18"/>
    </row>
    <row r="90" spans="3:6" ht="12.75">
      <c r="C90" s="18"/>
      <c r="D90" s="18"/>
      <c r="E90" s="18"/>
      <c r="F90" s="18"/>
    </row>
    <row r="91" spans="3:6" ht="12.75">
      <c r="C91" s="18"/>
      <c r="D91" s="18"/>
      <c r="E91" s="18"/>
      <c r="F91" s="18"/>
    </row>
    <row r="92" spans="3:6" ht="12.75">
      <c r="C92" s="18"/>
      <c r="D92" s="18"/>
      <c r="E92" s="18"/>
      <c r="F92" s="18"/>
    </row>
    <row r="93" spans="3:6" ht="12.75">
      <c r="C93" s="18"/>
      <c r="D93" s="18"/>
      <c r="E93" s="18"/>
      <c r="F93" s="18"/>
    </row>
    <row r="94" spans="3:6" ht="12.75">
      <c r="C94" s="18"/>
      <c r="D94" s="18"/>
      <c r="E94" s="18"/>
      <c r="F94" s="18"/>
    </row>
    <row r="95" spans="3:6" ht="12.75">
      <c r="C95" s="18"/>
      <c r="D95" s="18"/>
      <c r="E95" s="18"/>
      <c r="F95" s="18"/>
    </row>
    <row r="96" spans="3:6" ht="12.75">
      <c r="C96" s="18"/>
      <c r="D96" s="18"/>
      <c r="E96" s="18"/>
      <c r="F96" s="18"/>
    </row>
    <row r="97" spans="3:6" ht="12.75">
      <c r="C97" s="18"/>
      <c r="D97" s="18"/>
      <c r="E97" s="18"/>
      <c r="F97" s="18"/>
    </row>
    <row r="98" spans="3:6" ht="12.75">
      <c r="C98" s="18"/>
      <c r="D98" s="18"/>
      <c r="E98" s="18"/>
      <c r="F98" s="18"/>
    </row>
    <row r="99" spans="3:6" ht="12.75">
      <c r="C99" s="18"/>
      <c r="D99" s="18"/>
      <c r="E99" s="18"/>
      <c r="F99" s="18"/>
    </row>
    <row r="100" spans="3:6" ht="12.75">
      <c r="C100" s="18"/>
      <c r="D100" s="18"/>
      <c r="E100" s="18"/>
      <c r="F100" s="18"/>
    </row>
    <row r="101" spans="3:6" ht="12.75">
      <c r="C101" s="18"/>
      <c r="D101" s="18"/>
      <c r="E101" s="18"/>
      <c r="F101" s="18"/>
    </row>
    <row r="102" spans="3:6" ht="12.75">
      <c r="C102" s="18"/>
      <c r="D102" s="18"/>
      <c r="E102" s="18"/>
      <c r="F102" s="18"/>
    </row>
    <row r="103" spans="3:6" ht="12.75">
      <c r="C103" s="18"/>
      <c r="D103" s="18"/>
      <c r="E103" s="18"/>
      <c r="F103" s="18"/>
    </row>
    <row r="104" spans="3:6" ht="12.75">
      <c r="C104" s="18"/>
      <c r="D104" s="18"/>
      <c r="E104" s="18"/>
      <c r="F104" s="18"/>
    </row>
    <row r="105" spans="3:6" ht="12.75">
      <c r="C105" s="18"/>
      <c r="D105" s="18"/>
      <c r="E105" s="18"/>
      <c r="F105" s="18"/>
    </row>
    <row r="106" spans="3:6" ht="12.75">
      <c r="C106" s="18"/>
      <c r="D106" s="18"/>
      <c r="E106" s="18"/>
      <c r="F106" s="18"/>
    </row>
    <row r="107" spans="3:6" ht="12.75">
      <c r="C107" s="18"/>
      <c r="D107" s="18"/>
      <c r="E107" s="18"/>
      <c r="F107" s="18"/>
    </row>
    <row r="108" spans="3:6" ht="12.75">
      <c r="C108" s="18"/>
      <c r="D108" s="18"/>
      <c r="E108" s="18"/>
      <c r="F108" s="18"/>
    </row>
    <row r="109" spans="3:6" ht="12.75">
      <c r="C109" s="18"/>
      <c r="D109" s="18"/>
      <c r="E109" s="18"/>
      <c r="F109" s="18"/>
    </row>
    <row r="110" spans="3:6" ht="12.75">
      <c r="C110" s="18"/>
      <c r="D110" s="18"/>
      <c r="E110" s="18"/>
      <c r="F110" s="18"/>
    </row>
    <row r="111" spans="3:6" ht="12.75">
      <c r="C111" s="18"/>
      <c r="D111" s="18"/>
      <c r="E111" s="18"/>
      <c r="F111" s="18"/>
    </row>
    <row r="112" spans="3:6" ht="12.75">
      <c r="C112" s="18"/>
      <c r="D112" s="18"/>
      <c r="E112" s="18"/>
      <c r="F112" s="18"/>
    </row>
    <row r="113" spans="3:6" ht="12.75">
      <c r="C113" s="18"/>
      <c r="D113" s="18"/>
      <c r="E113" s="18"/>
      <c r="F113" s="18"/>
    </row>
    <row r="114" spans="3:6" ht="12.75">
      <c r="C114" s="18"/>
      <c r="D114" s="18"/>
      <c r="E114" s="18"/>
      <c r="F114" s="18"/>
    </row>
    <row r="115" spans="3:6" ht="12.75">
      <c r="C115" s="18"/>
      <c r="D115" s="18"/>
      <c r="E115" s="18"/>
      <c r="F115" s="18"/>
    </row>
    <row r="116" spans="3:6" ht="12.75">
      <c r="C116" s="18"/>
      <c r="D116" s="18"/>
      <c r="E116" s="18"/>
      <c r="F116" s="18"/>
    </row>
    <row r="117" spans="3:6" ht="12.75">
      <c r="C117" s="18"/>
      <c r="D117" s="18"/>
      <c r="E117" s="18"/>
      <c r="F117" s="18"/>
    </row>
    <row r="118" spans="3:6" ht="12.75">
      <c r="C118" s="18"/>
      <c r="D118" s="18"/>
      <c r="E118" s="18"/>
      <c r="F118" s="18"/>
    </row>
    <row r="119" spans="3:6" ht="12.75">
      <c r="C119" s="18"/>
      <c r="D119" s="18"/>
      <c r="E119" s="18"/>
      <c r="F119" s="18"/>
    </row>
    <row r="120" spans="3:6" ht="12.75">
      <c r="C120" s="18"/>
      <c r="D120" s="18"/>
      <c r="E120" s="18"/>
      <c r="F120" s="18"/>
    </row>
    <row r="121" spans="3:6" ht="12.75">
      <c r="C121" s="18"/>
      <c r="D121" s="18"/>
      <c r="E121" s="18"/>
      <c r="F121" s="18"/>
    </row>
    <row r="122" spans="3:6" ht="12.75">
      <c r="C122" s="18"/>
      <c r="D122" s="18"/>
      <c r="E122" s="18"/>
      <c r="F122" s="18"/>
    </row>
    <row r="123" spans="3:6" ht="12.75">
      <c r="C123" s="18"/>
      <c r="D123" s="18"/>
      <c r="E123" s="18"/>
      <c r="F123" s="18"/>
    </row>
    <row r="124" spans="3:6" ht="12.75">
      <c r="C124" s="18"/>
      <c r="D124" s="18"/>
      <c r="E124" s="18"/>
      <c r="F124" s="18"/>
    </row>
    <row r="125" spans="3:6" ht="12.75">
      <c r="C125" s="18"/>
      <c r="D125" s="18"/>
      <c r="E125" s="18"/>
      <c r="F125" s="18"/>
    </row>
    <row r="126" spans="3:6" ht="12.75">
      <c r="C126" s="18"/>
      <c r="D126" s="18"/>
      <c r="E126" s="18"/>
      <c r="F126" s="18"/>
    </row>
    <row r="127" spans="3:6" ht="12.75">
      <c r="C127" s="18"/>
      <c r="D127" s="18"/>
      <c r="E127" s="18"/>
      <c r="F127" s="18"/>
    </row>
    <row r="128" spans="3:6" ht="12.75">
      <c r="C128" s="18"/>
      <c r="D128" s="18"/>
      <c r="E128" s="18"/>
      <c r="F128" s="18"/>
    </row>
    <row r="129" spans="3:6" ht="12.75">
      <c r="C129" s="18"/>
      <c r="D129" s="18"/>
      <c r="E129" s="18"/>
      <c r="F129" s="18"/>
    </row>
    <row r="130" spans="3:6" ht="12.75">
      <c r="C130" s="18"/>
      <c r="D130" s="18"/>
      <c r="E130" s="18"/>
      <c r="F130" s="18"/>
    </row>
    <row r="131" spans="3:6" ht="12.75">
      <c r="C131" s="18"/>
      <c r="D131" s="18"/>
      <c r="E131" s="18"/>
      <c r="F131" s="18"/>
    </row>
    <row r="132" spans="3:6" ht="12.75">
      <c r="C132" s="18"/>
      <c r="D132" s="18"/>
      <c r="E132" s="18"/>
      <c r="F132" s="18"/>
    </row>
    <row r="133" spans="3:6" ht="12.75">
      <c r="C133" s="18"/>
      <c r="D133" s="18"/>
      <c r="E133" s="18"/>
      <c r="F133" s="18"/>
    </row>
    <row r="134" spans="3:6" ht="12.75">
      <c r="C134" s="18"/>
      <c r="D134" s="18"/>
      <c r="E134" s="18"/>
      <c r="F134" s="18"/>
    </row>
    <row r="135" spans="3:6" ht="12.75">
      <c r="C135" s="18"/>
      <c r="D135" s="18"/>
      <c r="E135" s="18"/>
      <c r="F135" s="18"/>
    </row>
    <row r="136" spans="3:6" ht="12.75">
      <c r="C136" s="18"/>
      <c r="D136" s="18"/>
      <c r="E136" s="18"/>
      <c r="F136" s="18"/>
    </row>
    <row r="137" spans="3:6" ht="12.75">
      <c r="C137" s="18"/>
      <c r="D137" s="18"/>
      <c r="E137" s="18"/>
      <c r="F137" s="18"/>
    </row>
    <row r="138" spans="3:6" ht="12.75">
      <c r="C138" s="18"/>
      <c r="D138" s="18"/>
      <c r="E138" s="18"/>
      <c r="F138" s="18"/>
    </row>
    <row r="139" spans="3:6" ht="12.75">
      <c r="C139" s="18"/>
      <c r="D139" s="18"/>
      <c r="E139" s="18"/>
      <c r="F139" s="18"/>
    </row>
    <row r="140" spans="3:6" ht="12.75">
      <c r="C140" s="18"/>
      <c r="D140" s="18"/>
      <c r="E140" s="18"/>
      <c r="F140" s="18"/>
    </row>
    <row r="141" spans="3:6" ht="12.75">
      <c r="C141" s="18"/>
      <c r="D141" s="18"/>
      <c r="E141" s="18"/>
      <c r="F141" s="18"/>
    </row>
    <row r="142" spans="3:6" ht="12.75">
      <c r="C142" s="18"/>
      <c r="D142" s="18"/>
      <c r="E142" s="18"/>
      <c r="F142" s="18"/>
    </row>
    <row r="143" spans="3:6" ht="12.75">
      <c r="C143" s="18"/>
      <c r="D143" s="18"/>
      <c r="E143" s="18"/>
      <c r="F143" s="18"/>
    </row>
    <row r="144" spans="3:6" ht="12.75">
      <c r="C144" s="18"/>
      <c r="D144" s="18"/>
      <c r="E144" s="18"/>
      <c r="F144" s="18"/>
    </row>
    <row r="145" spans="3:6" ht="12.75">
      <c r="C145" s="18"/>
      <c r="D145" s="18"/>
      <c r="E145" s="18"/>
      <c r="F145" s="18"/>
    </row>
    <row r="146" spans="3:6" ht="12.75">
      <c r="C146" s="18"/>
      <c r="D146" s="18"/>
      <c r="E146" s="18"/>
      <c r="F146" s="18"/>
    </row>
    <row r="147" spans="3:6" ht="12.75">
      <c r="C147" s="18"/>
      <c r="D147" s="18"/>
      <c r="E147" s="18"/>
      <c r="F147" s="18"/>
    </row>
    <row r="148" spans="3:6" ht="12.75">
      <c r="C148" s="18"/>
      <c r="D148" s="18"/>
      <c r="E148" s="18"/>
      <c r="F148" s="18"/>
    </row>
    <row r="149" spans="3:6" ht="12.75">
      <c r="C149" s="18"/>
      <c r="D149" s="18"/>
      <c r="E149" s="18"/>
      <c r="F149" s="18"/>
    </row>
    <row r="150" spans="3:6" ht="12.75">
      <c r="C150" s="18"/>
      <c r="D150" s="18"/>
      <c r="E150" s="18"/>
      <c r="F150" s="18"/>
    </row>
    <row r="151" spans="3:6" ht="12.75">
      <c r="C151" s="18"/>
      <c r="D151" s="18"/>
      <c r="E151" s="18"/>
      <c r="F151" s="18"/>
    </row>
    <row r="152" spans="3:6" ht="12.75">
      <c r="C152" s="18"/>
      <c r="D152" s="18"/>
      <c r="E152" s="18"/>
      <c r="F152" s="18"/>
    </row>
    <row r="153" spans="3:6" ht="12.75">
      <c r="C153" s="18"/>
      <c r="D153" s="18"/>
      <c r="E153" s="18"/>
      <c r="F153" s="18"/>
    </row>
    <row r="154" spans="3:6" ht="12.75">
      <c r="C154" s="18"/>
      <c r="D154" s="18"/>
      <c r="E154" s="18"/>
      <c r="F154" s="18"/>
    </row>
    <row r="155" spans="3:6" ht="12.75">
      <c r="C155" s="18"/>
      <c r="D155" s="18"/>
      <c r="E155" s="18"/>
      <c r="F155" s="18"/>
    </row>
    <row r="156" spans="3:6" ht="12.75">
      <c r="C156" s="18"/>
      <c r="D156" s="18"/>
      <c r="E156" s="18"/>
      <c r="F156" s="18"/>
    </row>
    <row r="157" spans="3:6" ht="12.75">
      <c r="C157" s="18"/>
      <c r="D157" s="18"/>
      <c r="E157" s="18"/>
      <c r="F157" s="18"/>
    </row>
    <row r="158" spans="3:6" ht="12.75">
      <c r="C158" s="18"/>
      <c r="D158" s="18"/>
      <c r="E158" s="18"/>
      <c r="F158" s="18"/>
    </row>
    <row r="159" spans="3:6" ht="12.75">
      <c r="C159" s="18"/>
      <c r="D159" s="18"/>
      <c r="E159" s="18"/>
      <c r="F159" s="18"/>
    </row>
    <row r="160" spans="3:6" ht="12.75">
      <c r="C160" s="18"/>
      <c r="D160" s="18"/>
      <c r="E160" s="18"/>
      <c r="F160" s="18"/>
    </row>
    <row r="161" spans="3:6" ht="12.75">
      <c r="C161" s="18"/>
      <c r="D161" s="18"/>
      <c r="E161" s="18"/>
      <c r="F161" s="18"/>
    </row>
    <row r="162" spans="3:6" ht="12.75">
      <c r="C162" s="18"/>
      <c r="D162" s="18"/>
      <c r="E162" s="18"/>
      <c r="F162" s="18"/>
    </row>
    <row r="163" spans="3:6" ht="12.75">
      <c r="C163" s="18"/>
      <c r="D163" s="18"/>
      <c r="E163" s="18"/>
      <c r="F163" s="18"/>
    </row>
    <row r="164" spans="3:6" ht="12.75">
      <c r="C164" s="18"/>
      <c r="D164" s="18"/>
      <c r="E164" s="18"/>
      <c r="F164" s="18"/>
    </row>
    <row r="165" spans="3:6" ht="12.75">
      <c r="C165" s="18"/>
      <c r="D165" s="18"/>
      <c r="E165" s="18"/>
      <c r="F165" s="18"/>
    </row>
    <row r="166" spans="3:6" ht="12.75">
      <c r="C166" s="18"/>
      <c r="D166" s="18"/>
      <c r="E166" s="18"/>
      <c r="F166" s="18"/>
    </row>
    <row r="167" spans="3:6" ht="12.75">
      <c r="C167" s="18"/>
      <c r="D167" s="18"/>
      <c r="E167" s="18"/>
      <c r="F167" s="18"/>
    </row>
    <row r="168" spans="3:6" ht="12.75">
      <c r="C168" s="18"/>
      <c r="D168" s="18"/>
      <c r="E168" s="18"/>
      <c r="F168" s="18"/>
    </row>
    <row r="169" spans="3:6" ht="12.75">
      <c r="C169" s="18"/>
      <c r="D169" s="18"/>
      <c r="E169" s="18"/>
      <c r="F169" s="18"/>
    </row>
    <row r="170" spans="3:6" ht="12.75">
      <c r="C170" s="18"/>
      <c r="D170" s="18"/>
      <c r="E170" s="18"/>
      <c r="F170" s="18"/>
    </row>
    <row r="171" spans="3:6" ht="12.75">
      <c r="C171" s="18"/>
      <c r="D171" s="18"/>
      <c r="E171" s="18"/>
      <c r="F171" s="18"/>
    </row>
    <row r="172" spans="3:6" ht="12.75">
      <c r="C172" s="18"/>
      <c r="D172" s="18"/>
      <c r="E172" s="18"/>
      <c r="F172" s="18"/>
    </row>
    <row r="173" spans="3:6" ht="12.75">
      <c r="C173" s="18"/>
      <c r="D173" s="18"/>
      <c r="E173" s="18"/>
      <c r="F173" s="18"/>
    </row>
    <row r="174" spans="3:6" ht="12.75">
      <c r="C174" s="18"/>
      <c r="D174" s="18"/>
      <c r="E174" s="18"/>
      <c r="F174" s="18"/>
    </row>
    <row r="175" spans="3:6" ht="12.75">
      <c r="C175" s="18"/>
      <c r="D175" s="18"/>
      <c r="E175" s="18"/>
      <c r="F175" s="18"/>
    </row>
    <row r="176" spans="3:6" ht="12.75">
      <c r="C176" s="18"/>
      <c r="D176" s="18"/>
      <c r="E176" s="18"/>
      <c r="F176" s="18"/>
    </row>
    <row r="177" spans="3:6" ht="12.75">
      <c r="C177" s="18"/>
      <c r="D177" s="18"/>
      <c r="E177" s="18"/>
      <c r="F177" s="18"/>
    </row>
    <row r="178" spans="3:6" ht="12.75">
      <c r="C178" s="18"/>
      <c r="D178" s="18"/>
      <c r="E178" s="18"/>
      <c r="F178" s="18"/>
    </row>
    <row r="179" spans="3:6" ht="12.75">
      <c r="C179" s="18"/>
      <c r="D179" s="18"/>
      <c r="E179" s="18"/>
      <c r="F179" s="18"/>
    </row>
    <row r="180" spans="3:6" ht="12.75">
      <c r="C180" s="18"/>
      <c r="D180" s="18"/>
      <c r="E180" s="18"/>
      <c r="F180" s="18"/>
    </row>
    <row r="181" spans="3:6" ht="12.75">
      <c r="C181" s="18"/>
      <c r="D181" s="18"/>
      <c r="E181" s="18"/>
      <c r="F181" s="18"/>
    </row>
    <row r="182" spans="3:6" ht="12.75">
      <c r="C182" s="18"/>
      <c r="D182" s="18"/>
      <c r="E182" s="18"/>
      <c r="F182" s="18"/>
    </row>
    <row r="183" spans="3:6" ht="12.75">
      <c r="C183" s="18"/>
      <c r="D183" s="18"/>
      <c r="E183" s="18"/>
      <c r="F183" s="18"/>
    </row>
    <row r="184" spans="3:6" ht="12.75">
      <c r="C184" s="18"/>
      <c r="D184" s="18"/>
      <c r="E184" s="18"/>
      <c r="F184" s="18"/>
    </row>
    <row r="185" spans="3:6" ht="12.75">
      <c r="C185" s="18"/>
      <c r="D185" s="18"/>
      <c r="E185" s="18"/>
      <c r="F185" s="18"/>
    </row>
    <row r="186" spans="3:6" ht="12.75">
      <c r="C186" s="18"/>
      <c r="D186" s="18"/>
      <c r="E186" s="18"/>
      <c r="F186" s="18"/>
    </row>
    <row r="187" spans="3:6" ht="12.75">
      <c r="C187" s="18"/>
      <c r="D187" s="18"/>
      <c r="E187" s="18"/>
      <c r="F187" s="18"/>
    </row>
    <row r="188" spans="3:6" ht="12.75">
      <c r="C188" s="18"/>
      <c r="D188" s="18"/>
      <c r="E188" s="18"/>
      <c r="F188" s="18"/>
    </row>
    <row r="189" spans="3:6" ht="12.75">
      <c r="C189" s="18"/>
      <c r="D189" s="18"/>
      <c r="E189" s="18"/>
      <c r="F189" s="18"/>
    </row>
    <row r="190" spans="3:6" ht="12.75">
      <c r="C190" s="18"/>
      <c r="D190" s="18"/>
      <c r="E190" s="18"/>
      <c r="F190" s="18"/>
    </row>
    <row r="191" spans="3:6" ht="12.75">
      <c r="C191" s="18"/>
      <c r="D191" s="18"/>
      <c r="E191" s="18"/>
      <c r="F191" s="18"/>
    </row>
    <row r="192" spans="3:6" ht="12.75">
      <c r="C192" s="18"/>
      <c r="D192" s="18"/>
      <c r="E192" s="18"/>
      <c r="F192" s="18"/>
    </row>
    <row r="193" spans="3:6" ht="12.75">
      <c r="C193" s="18"/>
      <c r="D193" s="18"/>
      <c r="E193" s="18"/>
      <c r="F193" s="18"/>
    </row>
    <row r="194" spans="3:6" ht="12.75">
      <c r="C194" s="18"/>
      <c r="D194" s="18"/>
      <c r="E194" s="18"/>
      <c r="F194" s="18"/>
    </row>
    <row r="195" spans="3:6" ht="12.75">
      <c r="C195" s="18"/>
      <c r="D195" s="18"/>
      <c r="E195" s="18"/>
      <c r="F195" s="18"/>
    </row>
    <row r="196" spans="3:6" ht="12.75">
      <c r="C196" s="18"/>
      <c r="D196" s="18"/>
      <c r="E196" s="18"/>
      <c r="F196" s="18"/>
    </row>
    <row r="197" spans="3:6" ht="12.75">
      <c r="C197" s="18"/>
      <c r="D197" s="18"/>
      <c r="E197" s="18"/>
      <c r="F197" s="18"/>
    </row>
    <row r="198" spans="3:6" ht="12.75">
      <c r="C198" s="18"/>
      <c r="D198" s="18"/>
      <c r="E198" s="18"/>
      <c r="F198" s="18"/>
    </row>
    <row r="199" spans="3:6" ht="12.75">
      <c r="C199" s="18"/>
      <c r="D199" s="18"/>
      <c r="E199" s="18"/>
      <c r="F199" s="18"/>
    </row>
    <row r="200" spans="3:6" ht="12.75">
      <c r="C200" s="18"/>
      <c r="D200" s="18"/>
      <c r="E200" s="18"/>
      <c r="F200" s="18"/>
    </row>
    <row r="201" spans="3:6" ht="12.75">
      <c r="C201" s="18"/>
      <c r="D201" s="18"/>
      <c r="E201" s="18"/>
      <c r="F201" s="18"/>
    </row>
    <row r="202" spans="3:6" ht="12.75">
      <c r="C202" s="18"/>
      <c r="D202" s="18"/>
      <c r="E202" s="18"/>
      <c r="F202" s="18"/>
    </row>
    <row r="203" spans="3:6" ht="12.75">
      <c r="C203" s="18"/>
      <c r="D203" s="18"/>
      <c r="E203" s="18"/>
      <c r="F203" s="18"/>
    </row>
    <row r="204" spans="3:6" ht="12.75">
      <c r="C204" s="18"/>
      <c r="D204" s="18"/>
      <c r="E204" s="18"/>
      <c r="F204" s="18"/>
    </row>
    <row r="205" spans="3:6" ht="12.75">
      <c r="C205" s="18"/>
      <c r="D205" s="18"/>
      <c r="E205" s="18"/>
      <c r="F205" s="18"/>
    </row>
    <row r="206" spans="3:6" ht="12.75">
      <c r="C206" s="18"/>
      <c r="D206" s="18"/>
      <c r="E206" s="18"/>
      <c r="F206" s="18"/>
    </row>
    <row r="207" spans="3:6" ht="12.75">
      <c r="C207" s="18"/>
      <c r="D207" s="18"/>
      <c r="E207" s="18"/>
      <c r="F207" s="18"/>
    </row>
    <row r="208" spans="3:6" ht="12.75">
      <c r="C208" s="18"/>
      <c r="D208" s="18"/>
      <c r="E208" s="18"/>
      <c r="F208" s="18"/>
    </row>
    <row r="209" spans="3:6" ht="12.75">
      <c r="C209" s="18"/>
      <c r="D209" s="18"/>
      <c r="E209" s="18"/>
      <c r="F209" s="18"/>
    </row>
    <row r="210" spans="3:6" ht="12.75">
      <c r="C210" s="18"/>
      <c r="D210" s="18"/>
      <c r="E210" s="18"/>
      <c r="F210" s="18"/>
    </row>
    <row r="211" spans="3:6" ht="12.75">
      <c r="C211" s="18"/>
      <c r="D211" s="18"/>
      <c r="E211" s="18"/>
      <c r="F211" s="18"/>
    </row>
    <row r="212" spans="3:6" ht="12.75">
      <c r="C212" s="18"/>
      <c r="D212" s="18"/>
      <c r="E212" s="18"/>
      <c r="F212" s="18"/>
    </row>
    <row r="213" spans="3:6" ht="12.75">
      <c r="C213" s="18"/>
      <c r="D213" s="18"/>
      <c r="E213" s="18"/>
      <c r="F213" s="18"/>
    </row>
    <row r="214" spans="3:6" ht="12.75">
      <c r="C214" s="18"/>
      <c r="D214" s="18"/>
      <c r="E214" s="18"/>
      <c r="F214" s="18"/>
    </row>
    <row r="215" spans="3:6" ht="12.75">
      <c r="C215" s="18"/>
      <c r="D215" s="18"/>
      <c r="E215" s="18"/>
      <c r="F215" s="18"/>
    </row>
    <row r="216" spans="3:6" ht="12.75">
      <c r="C216" s="18"/>
      <c r="D216" s="18"/>
      <c r="E216" s="18"/>
      <c r="F216" s="18"/>
    </row>
    <row r="217" spans="3:6" ht="12.75">
      <c r="C217" s="18"/>
      <c r="D217" s="18"/>
      <c r="E217" s="18"/>
      <c r="F217" s="18"/>
    </row>
    <row r="218" spans="3:6" ht="12.75">
      <c r="C218" s="18"/>
      <c r="D218" s="18"/>
      <c r="E218" s="18"/>
      <c r="F218" s="18"/>
    </row>
    <row r="219" spans="3:6" ht="12.75">
      <c r="C219" s="18"/>
      <c r="D219" s="18"/>
      <c r="E219" s="18"/>
      <c r="F219" s="18"/>
    </row>
    <row r="220" spans="3:6" ht="12.75">
      <c r="C220" s="18"/>
      <c r="D220" s="18"/>
      <c r="E220" s="18"/>
      <c r="F220" s="18"/>
    </row>
    <row r="221" spans="3:6" ht="12.75">
      <c r="C221" s="18"/>
      <c r="D221" s="18"/>
      <c r="E221" s="18"/>
      <c r="F221" s="18"/>
    </row>
    <row r="222" spans="3:6" ht="12.75">
      <c r="C222" s="18"/>
      <c r="D222" s="18"/>
      <c r="E222" s="18"/>
      <c r="F222" s="18"/>
    </row>
    <row r="223" spans="3:6" ht="12.75">
      <c r="C223" s="18"/>
      <c r="D223" s="18"/>
      <c r="E223" s="18"/>
      <c r="F223" s="18"/>
    </row>
    <row r="224" spans="3:6" ht="12.75">
      <c r="C224" s="18"/>
      <c r="D224" s="18"/>
      <c r="E224" s="18"/>
      <c r="F224" s="18"/>
    </row>
    <row r="225" spans="3:6" ht="12.75">
      <c r="C225" s="18"/>
      <c r="D225" s="18"/>
      <c r="E225" s="18"/>
      <c r="F225" s="18"/>
    </row>
    <row r="226" spans="3:6" ht="12.75">
      <c r="C226" s="18"/>
      <c r="D226" s="18"/>
      <c r="E226" s="18"/>
      <c r="F226" s="18"/>
    </row>
    <row r="227" spans="3:6" ht="12.75">
      <c r="C227" s="18"/>
      <c r="D227" s="18"/>
      <c r="E227" s="18"/>
      <c r="F227" s="18"/>
    </row>
    <row r="228" spans="3:6" ht="12.75">
      <c r="C228" s="18"/>
      <c r="D228" s="18"/>
      <c r="E228" s="18"/>
      <c r="F228" s="18"/>
    </row>
    <row r="229" spans="3:6" ht="12.75">
      <c r="C229" s="18"/>
      <c r="D229" s="18"/>
      <c r="E229" s="18"/>
      <c r="F229" s="18"/>
    </row>
    <row r="230" spans="3:6" ht="12.75">
      <c r="C230" s="18"/>
      <c r="D230" s="18"/>
      <c r="E230" s="18"/>
      <c r="F230" s="18"/>
    </row>
    <row r="231" spans="3:6" ht="12.75">
      <c r="C231" s="18"/>
      <c r="D231" s="18"/>
      <c r="E231" s="18"/>
      <c r="F231" s="18"/>
    </row>
    <row r="232" spans="3:6" ht="12.75">
      <c r="C232" s="18"/>
      <c r="D232" s="18"/>
      <c r="E232" s="18"/>
      <c r="F232" s="18"/>
    </row>
    <row r="233" spans="3:6" ht="12.75">
      <c r="C233" s="18"/>
      <c r="D233" s="18"/>
      <c r="E233" s="18"/>
      <c r="F233" s="18"/>
    </row>
    <row r="234" spans="3:6" ht="12.75">
      <c r="C234" s="18"/>
      <c r="D234" s="18"/>
      <c r="E234" s="18"/>
      <c r="F234" s="18"/>
    </row>
    <row r="235" spans="3:6" ht="12.75">
      <c r="C235" s="18"/>
      <c r="D235" s="18"/>
      <c r="E235" s="18"/>
      <c r="F235" s="18"/>
    </row>
    <row r="236" spans="3:6" ht="12.75">
      <c r="C236" s="18"/>
      <c r="D236" s="18"/>
      <c r="E236" s="18"/>
      <c r="F236" s="18"/>
    </row>
    <row r="237" spans="3:6" ht="12.75">
      <c r="C237" s="18"/>
      <c r="D237" s="18"/>
      <c r="E237" s="18"/>
      <c r="F237" s="18"/>
    </row>
    <row r="238" spans="3:6" ht="12.75">
      <c r="C238" s="18"/>
      <c r="D238" s="18"/>
      <c r="E238" s="18"/>
      <c r="F238" s="18"/>
    </row>
    <row r="239" spans="3:6" ht="12.75">
      <c r="C239" s="18"/>
      <c r="D239" s="18"/>
      <c r="E239" s="18"/>
      <c r="F239" s="18"/>
    </row>
    <row r="240" spans="3:6" ht="12.75">
      <c r="C240" s="18"/>
      <c r="D240" s="18"/>
      <c r="E240" s="18"/>
      <c r="F240" s="18"/>
    </row>
    <row r="241" spans="3:6" ht="12.75">
      <c r="C241" s="18"/>
      <c r="D241" s="18"/>
      <c r="E241" s="18"/>
      <c r="F241" s="18"/>
    </row>
    <row r="242" spans="3:6" ht="12.75">
      <c r="C242" s="18"/>
      <c r="D242" s="18"/>
      <c r="E242" s="18"/>
      <c r="F242" s="18"/>
    </row>
    <row r="243" spans="3:6" ht="12.75">
      <c r="C243" s="18"/>
      <c r="D243" s="18"/>
      <c r="E243" s="18"/>
      <c r="F243" s="18"/>
    </row>
    <row r="244" spans="3:6" ht="12.75">
      <c r="C244" s="18"/>
      <c r="D244" s="18"/>
      <c r="E244" s="18"/>
      <c r="F244" s="18"/>
    </row>
    <row r="245" spans="3:6" ht="12.75">
      <c r="C245" s="18"/>
      <c r="D245" s="18"/>
      <c r="E245" s="18"/>
      <c r="F245" s="18"/>
    </row>
    <row r="246" spans="3:6" ht="12.75">
      <c r="C246" s="18"/>
      <c r="D246" s="18"/>
      <c r="E246" s="18"/>
      <c r="F246" s="18"/>
    </row>
    <row r="247" spans="3:6" ht="12.75">
      <c r="C247" s="18"/>
      <c r="D247" s="18"/>
      <c r="E247" s="18"/>
      <c r="F247" s="18"/>
    </row>
    <row r="248" spans="3:6" ht="12.75">
      <c r="C248" s="18"/>
      <c r="D248" s="18"/>
      <c r="E248" s="18"/>
      <c r="F248" s="18"/>
    </row>
    <row r="249" spans="3:6" ht="12.75">
      <c r="C249" s="18"/>
      <c r="D249" s="18"/>
      <c r="E249" s="18"/>
      <c r="F249" s="18"/>
    </row>
    <row r="250" spans="3:6" ht="12.75">
      <c r="C250" s="18"/>
      <c r="D250" s="18"/>
      <c r="E250" s="18"/>
      <c r="F250" s="18"/>
    </row>
    <row r="251" spans="3:6" ht="12.75">
      <c r="C251" s="18"/>
      <c r="D251" s="18"/>
      <c r="E251" s="18"/>
      <c r="F251" s="18"/>
    </row>
    <row r="252" spans="3:6" ht="12.75">
      <c r="C252" s="18"/>
      <c r="D252" s="18"/>
      <c r="E252" s="18"/>
      <c r="F252" s="18"/>
    </row>
    <row r="253" spans="3:6" ht="12.75">
      <c r="C253" s="18"/>
      <c r="D253" s="18"/>
      <c r="E253" s="18"/>
      <c r="F253" s="18"/>
    </row>
    <row r="254" spans="3:6" ht="12.75">
      <c r="C254" s="18"/>
      <c r="D254" s="18"/>
      <c r="E254" s="18"/>
      <c r="F254" s="18"/>
    </row>
    <row r="255" spans="3:6" ht="12.75">
      <c r="C255" s="18"/>
      <c r="D255" s="18"/>
      <c r="E255" s="18"/>
      <c r="F255" s="18"/>
    </row>
    <row r="256" spans="3:6" ht="12.75">
      <c r="C256" s="18"/>
      <c r="D256" s="18"/>
      <c r="E256" s="18"/>
      <c r="F256" s="18"/>
    </row>
    <row r="257" spans="3:6" ht="12.75">
      <c r="C257" s="18"/>
      <c r="D257" s="18"/>
      <c r="E257" s="18"/>
      <c r="F257" s="18"/>
   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 s="18"/>
      <c r="F259" s="18"/>
    </row>
    <row r="260" spans="3:6" ht="12.75">
      <c r="C260" s="18"/>
      <c r="D260" s="18"/>
      <c r="E260" s="18"/>
      <c r="F260" s="18"/>
    </row>
    <row r="261" spans="3:6" ht="12.75">
      <c r="C261" s="18"/>
      <c r="D261" s="18"/>
      <c r="E261" s="18"/>
      <c r="F261" s="18"/>
    </row>
    <row r="262" spans="3:6" ht="12.75">
      <c r="C262" s="18"/>
      <c r="D262" s="18"/>
      <c r="E262" s="18"/>
      <c r="F262" s="18"/>
    </row>
    <row r="263" spans="3:6" ht="12.75">
      <c r="C263" s="18"/>
      <c r="D263" s="18"/>
      <c r="E263" s="18"/>
      <c r="F263" s="18"/>
    </row>
    <row r="264" spans="3:6" ht="12.75">
      <c r="C264" s="18"/>
      <c r="D264" s="18"/>
      <c r="E264" s="18"/>
      <c r="F264" s="18"/>
    </row>
    <row r="265" spans="3:6" ht="12.75">
      <c r="C265" s="18"/>
      <c r="D265" s="18"/>
      <c r="E265" s="18"/>
      <c r="F265" s="18"/>
    </row>
    <row r="266" spans="3:6" ht="12.75">
      <c r="C266" s="18"/>
      <c r="D266" s="18"/>
      <c r="E266" s="18"/>
      <c r="F266" s="18"/>
    </row>
    <row r="267" spans="3:6" ht="12.75">
      <c r="C267" s="18"/>
      <c r="D267" s="18"/>
      <c r="E267" s="18"/>
      <c r="F267" s="18"/>
    </row>
    <row r="268" spans="3:6" ht="12.75">
      <c r="C268" s="18"/>
      <c r="D268" s="18"/>
      <c r="E268" s="18"/>
      <c r="F268" s="18"/>
    </row>
    <row r="269" spans="3:6" ht="12.75">
      <c r="C269" s="18"/>
      <c r="D269" s="18"/>
      <c r="E269" s="18"/>
      <c r="F269" s="18"/>
    </row>
    <row r="270" spans="3:6" ht="12.75">
      <c r="C270" s="18"/>
      <c r="D270" s="18"/>
      <c r="E270" s="18"/>
      <c r="F270" s="18"/>
    </row>
    <row r="271" spans="3:6" ht="12.75">
      <c r="C271" s="18"/>
      <c r="D271" s="18"/>
      <c r="E271" s="18"/>
      <c r="F271" s="18"/>
    </row>
    <row r="272" spans="3:6" ht="12.75">
      <c r="C272" s="18"/>
      <c r="D272" s="18"/>
      <c r="E272" s="18"/>
      <c r="F272" s="18"/>
    </row>
    <row r="273" spans="3:6" ht="12.75">
      <c r="C273" s="18"/>
      <c r="D273" s="18"/>
      <c r="E273" s="18"/>
      <c r="F273" s="18"/>
    </row>
    <row r="274" spans="3:6" ht="12.75">
      <c r="C274" s="18"/>
      <c r="D274" s="18"/>
      <c r="E274" s="18"/>
      <c r="F274" s="18"/>
    </row>
    <row r="275" spans="3:6" ht="12.75">
      <c r="C275" s="18"/>
      <c r="D275" s="18"/>
      <c r="E275" s="18"/>
      <c r="F275" s="18"/>
    </row>
    <row r="276" spans="3:6" ht="12.75">
      <c r="C276" s="18"/>
      <c r="D276" s="18"/>
      <c r="E276" s="18"/>
      <c r="F276" s="18"/>
    </row>
    <row r="277" spans="3:6" ht="12.75">
      <c r="C277" s="18"/>
      <c r="D277" s="18"/>
      <c r="E277" s="18"/>
      <c r="F277" s="18"/>
    </row>
    <row r="278" spans="3:6" ht="12.75">
      <c r="C278" s="18"/>
      <c r="D278" s="18"/>
      <c r="E278" s="18"/>
      <c r="F278" s="18"/>
    </row>
    <row r="279" spans="3:6" ht="12.75">
      <c r="C279" s="18"/>
      <c r="D279" s="18"/>
      <c r="E279" s="18"/>
      <c r="F279" s="18"/>
    </row>
    <row r="280" spans="3:6" ht="12.75">
      <c r="C280" s="18"/>
      <c r="D280" s="18"/>
      <c r="E280" s="18"/>
      <c r="F280" s="18"/>
    </row>
    <row r="281" spans="3:6" ht="12.75">
      <c r="C281" s="18"/>
      <c r="D281" s="18"/>
      <c r="E281" s="18"/>
      <c r="F281" s="18"/>
    </row>
    <row r="282" spans="3:6" ht="12.75">
      <c r="C282" s="18"/>
      <c r="D282" s="18"/>
      <c r="E282" s="18"/>
      <c r="F282" s="18"/>
    </row>
    <row r="283" spans="3:6" ht="12.75">
      <c r="C283" s="18"/>
      <c r="D283" s="18"/>
      <c r="E283" s="18"/>
      <c r="F283" s="18"/>
    </row>
    <row r="284" spans="3:6" ht="12.75">
      <c r="C284" s="18"/>
      <c r="D284" s="18"/>
      <c r="E284" s="18"/>
      <c r="F284" s="18"/>
    </row>
    <row r="285" spans="3:6" ht="12.75">
      <c r="C285" s="18"/>
      <c r="D285" s="18"/>
      <c r="E285" s="18"/>
      <c r="F285" s="18"/>
    </row>
    <row r="286" spans="3:6" ht="12.75">
      <c r="C286" s="18"/>
      <c r="D286" s="18"/>
      <c r="E286" s="18"/>
      <c r="F286" s="18"/>
    </row>
    <row r="287" spans="3:6" ht="12.75">
      <c r="C287" s="18"/>
      <c r="D287" s="18"/>
      <c r="E287" s="18"/>
      <c r="F287" s="18"/>
    </row>
    <row r="288" spans="3:6" ht="12.75">
      <c r="C288" s="18"/>
      <c r="D288" s="18"/>
      <c r="E288" s="18"/>
      <c r="F288" s="18"/>
    </row>
    <row r="289" spans="3:6" ht="12.75">
      <c r="C289" s="18"/>
      <c r="D289" s="18"/>
      <c r="E289" s="18"/>
      <c r="F289" s="18"/>
    </row>
    <row r="290" spans="3:6" ht="12.75">
      <c r="C290" s="18"/>
      <c r="D290" s="18"/>
      <c r="E290" s="18"/>
      <c r="F290" s="18"/>
    </row>
    <row r="291" spans="3:6" ht="12.75">
      <c r="C291" s="18"/>
      <c r="D291" s="18"/>
      <c r="E291" s="18"/>
      <c r="F291" s="18"/>
    </row>
    <row r="292" spans="3:6" ht="12.75">
      <c r="C292" s="18"/>
      <c r="D292" s="18"/>
      <c r="E292" s="18"/>
      <c r="F292" s="18"/>
    </row>
    <row r="293" spans="3:6" ht="12.75">
      <c r="C293" s="18"/>
      <c r="D293" s="18"/>
      <c r="E293" s="18"/>
      <c r="F293" s="18"/>
    </row>
    <row r="294" spans="3:6" ht="12.75">
      <c r="C294" s="18"/>
      <c r="D294" s="18"/>
      <c r="E294" s="18"/>
      <c r="F294" s="18"/>
    </row>
    <row r="295" spans="3:6" ht="12.75">
      <c r="C295" s="18"/>
      <c r="D295" s="18"/>
      <c r="E295" s="18"/>
      <c r="F295" s="18"/>
    </row>
    <row r="296" spans="3:6" ht="12.75">
      <c r="C296" s="18"/>
      <c r="D296" s="18"/>
      <c r="E296" s="18"/>
      <c r="F296" s="18"/>
    </row>
    <row r="297" spans="3:6" ht="12.75">
      <c r="C297" s="18"/>
      <c r="D297" s="18"/>
      <c r="E297" s="18"/>
      <c r="F297" s="18"/>
    </row>
    <row r="298" spans="3:6" ht="12.75">
      <c r="C298" s="18"/>
      <c r="D298" s="18"/>
      <c r="E298" s="18"/>
      <c r="F298" s="18"/>
    </row>
    <row r="299" spans="3:6" ht="12.75">
      <c r="C299" s="18"/>
      <c r="D299" s="18"/>
      <c r="E299" s="18"/>
      <c r="F299" s="18"/>
    </row>
    <row r="300" spans="3:6" ht="12.75">
      <c r="C300" s="18"/>
      <c r="D300" s="18"/>
      <c r="E300" s="18"/>
      <c r="F300" s="18"/>
    </row>
    <row r="301" spans="3:6" ht="12.75">
      <c r="C301" s="18"/>
      <c r="D301" s="18"/>
      <c r="E301" s="18"/>
      <c r="F301" s="18"/>
    </row>
    <row r="302" spans="3:6" ht="12.75">
      <c r="C302" s="18"/>
      <c r="D302" s="18"/>
      <c r="E302" s="18"/>
      <c r="F302" s="18"/>
    </row>
    <row r="303" spans="3:6" ht="12.75">
      <c r="C303" s="18"/>
      <c r="D303" s="18"/>
      <c r="E303" s="18"/>
      <c r="F303" s="18"/>
    </row>
    <row r="304" spans="3:6" ht="12.75">
      <c r="C304" s="18"/>
      <c r="D304" s="18"/>
      <c r="E304" s="18"/>
      <c r="F304" s="18"/>
    </row>
    <row r="305" spans="3:6" ht="12.75">
      <c r="C305" s="18"/>
      <c r="D305" s="18"/>
      <c r="E305" s="18"/>
      <c r="F305" s="18"/>
    </row>
    <row r="306" spans="3:6" ht="12.75">
      <c r="C306" s="18"/>
      <c r="D306" s="18"/>
      <c r="E306" s="18"/>
      <c r="F306" s="18"/>
    </row>
    <row r="307" spans="3:6" ht="12.75">
      <c r="C307" s="18"/>
      <c r="D307" s="18"/>
      <c r="E307" s="18"/>
      <c r="F307" s="18"/>
    </row>
    <row r="308" spans="3:6" ht="12.75">
      <c r="C308" s="18"/>
      <c r="D308" s="18"/>
      <c r="E308" s="18"/>
      <c r="F308" s="18"/>
    </row>
    <row r="309" spans="3:6" ht="12.75">
      <c r="C309" s="18"/>
      <c r="D309" s="18"/>
      <c r="E309" s="18"/>
      <c r="F309" s="18"/>
    </row>
    <row r="310" spans="3:6" ht="12.75">
      <c r="C310" s="18"/>
      <c r="D310" s="18"/>
      <c r="E310" s="18"/>
      <c r="F310" s="18"/>
    </row>
    <row r="311" spans="3:6" ht="12.75">
      <c r="C311" s="18"/>
      <c r="D311" s="18"/>
      <c r="E311" s="18"/>
      <c r="F311" s="18"/>
    </row>
    <row r="312" spans="3:6" ht="12.75">
      <c r="C312" s="18"/>
      <c r="D312" s="18"/>
      <c r="E312" s="18"/>
      <c r="F312" s="18"/>
    </row>
    <row r="313" spans="3:6" ht="12.75">
      <c r="C313" s="18"/>
      <c r="D313" s="18"/>
      <c r="E313" s="18"/>
      <c r="F313" s="18"/>
    </row>
    <row r="314" spans="3:6" ht="12.75">
      <c r="C314" s="18"/>
      <c r="D314" s="18"/>
      <c r="E314" s="18"/>
      <c r="F314" s="18"/>
    </row>
    <row r="315" spans="3:6" ht="12.75">
      <c r="C315" s="18"/>
      <c r="D315" s="18"/>
      <c r="E315" s="18"/>
      <c r="F315" s="18"/>
    </row>
    <row r="316" spans="3:6" ht="12.75">
      <c r="C316" s="18"/>
      <c r="D316" s="18"/>
      <c r="E316" s="18"/>
      <c r="F316" s="18"/>
    </row>
    <row r="317" spans="3:6" ht="12.75">
      <c r="C317" s="18"/>
      <c r="D317" s="18"/>
      <c r="E317" s="18"/>
      <c r="F317" s="18"/>
    </row>
    <row r="318" spans="3:6" ht="12.75">
      <c r="C318" s="18"/>
      <c r="D318" s="18"/>
      <c r="E318" s="18"/>
      <c r="F318" s="18"/>
    </row>
    <row r="319" spans="3:6" ht="12.75">
      <c r="C319" s="18"/>
      <c r="D319" s="18"/>
      <c r="E319" s="18"/>
      <c r="F319" s="18"/>
    </row>
    <row r="320" spans="3:6" ht="12.75">
      <c r="C320" s="18"/>
      <c r="D320" s="18"/>
      <c r="E320" s="18"/>
      <c r="F320" s="18"/>
    </row>
    <row r="321" spans="3:6" ht="12.75">
      <c r="C321" s="18"/>
      <c r="D321" s="18"/>
      <c r="E321" s="18"/>
      <c r="F321" s="18"/>
    </row>
    <row r="322" spans="3:6" ht="12.75">
      <c r="C322" s="18"/>
      <c r="D322" s="18"/>
      <c r="E322" s="18"/>
      <c r="F322" s="18"/>
    </row>
    <row r="323" spans="3:6" ht="12.75">
      <c r="C323" s="18"/>
      <c r="D323" s="18"/>
      <c r="E323" s="18"/>
      <c r="F323" s="18"/>
    </row>
    <row r="324" spans="3:6" ht="12.75">
      <c r="C324" s="18"/>
      <c r="D324" s="18"/>
      <c r="E324" s="18"/>
      <c r="F324" s="18"/>
    </row>
    <row r="325" spans="3:6" ht="12.75">
      <c r="C325" s="18"/>
      <c r="D325" s="18"/>
      <c r="E325" s="18"/>
      <c r="F325" s="18"/>
    </row>
    <row r="326" spans="3:6" ht="12.75">
      <c r="C326" s="18"/>
      <c r="D326" s="18"/>
      <c r="E326" s="18"/>
      <c r="F326" s="18"/>
    </row>
    <row r="327" spans="3:6" ht="12.75">
      <c r="C327" s="18"/>
      <c r="D327" s="18"/>
      <c r="E327" s="18"/>
      <c r="F327" s="18"/>
    </row>
    <row r="328" spans="3:6" ht="12.75">
      <c r="C328" s="18"/>
      <c r="D328" s="18"/>
      <c r="E328" s="18"/>
      <c r="F328" s="18"/>
    </row>
    <row r="329" spans="3:6" ht="12.75">
      <c r="C329" s="18"/>
      <c r="D329" s="18"/>
      <c r="E329" s="18"/>
      <c r="F329" s="18"/>
    </row>
    <row r="330" spans="3:6" ht="12.75">
      <c r="C330" s="18"/>
      <c r="D330" s="18"/>
      <c r="E330" s="18"/>
      <c r="F330" s="18"/>
    </row>
    <row r="331" spans="3:6" ht="12.75">
      <c r="C331" s="18"/>
      <c r="D331" s="18"/>
      <c r="E331" s="18"/>
      <c r="F331" s="18"/>
    </row>
    <row r="332" spans="3:6" ht="12.75">
      <c r="C332" s="18"/>
      <c r="D332" s="18"/>
      <c r="E332" s="18"/>
      <c r="F332" s="18"/>
    </row>
    <row r="333" spans="3:6" ht="12.75">
      <c r="C333" s="18"/>
      <c r="D333" s="18"/>
      <c r="E333" s="18"/>
      <c r="F333" s="18"/>
    </row>
    <row r="334" spans="3:6" ht="12.75">
      <c r="C334" s="18"/>
      <c r="D334" s="18"/>
      <c r="E334" s="18"/>
      <c r="F334" s="18"/>
    </row>
    <row r="335" spans="3:6" ht="12.75">
      <c r="C335" s="18"/>
      <c r="D335" s="18"/>
      <c r="E335" s="18"/>
      <c r="F335" s="18"/>
    </row>
    <row r="336" spans="3:6" ht="12.75">
      <c r="C336" s="18"/>
      <c r="D336" s="18"/>
      <c r="E336" s="18"/>
      <c r="F336" s="18"/>
    </row>
    <row r="337" spans="3:6" ht="12.75">
      <c r="C337" s="18"/>
      <c r="D337" s="18"/>
      <c r="E337" s="18"/>
      <c r="F337" s="18"/>
    </row>
    <row r="338" spans="3:6" ht="12.75">
      <c r="C338" s="18"/>
      <c r="D338" s="18"/>
      <c r="E338" s="18"/>
      <c r="F338" s="18"/>
    </row>
    <row r="339" spans="3:6" ht="12.75">
      <c r="C339" s="18"/>
      <c r="D339" s="18"/>
      <c r="E339" s="18"/>
      <c r="F339" s="18"/>
    </row>
    <row r="340" spans="3:6" ht="12.75">
      <c r="C340" s="18"/>
      <c r="D340" s="18"/>
      <c r="E340" s="18"/>
      <c r="F340" s="18"/>
    </row>
    <row r="341" spans="3:6" ht="12.75">
      <c r="C341" s="18"/>
      <c r="D341" s="18"/>
      <c r="E341" s="18"/>
      <c r="F341" s="18"/>
    </row>
    <row r="342" spans="3:6" ht="12.75">
      <c r="C342" s="18"/>
      <c r="D342" s="18"/>
      <c r="E342" s="18"/>
      <c r="F342" s="18"/>
    </row>
    <row r="343" spans="3:6" ht="12.75">
      <c r="C343" s="18"/>
      <c r="D343" s="18"/>
      <c r="E343" s="18"/>
      <c r="F343" s="18"/>
    </row>
    <row r="344" spans="3:6" ht="12.75">
      <c r="C344" s="18"/>
      <c r="D344" s="18"/>
      <c r="E344" s="18"/>
      <c r="F344" s="18"/>
    </row>
    <row r="345" spans="3:6" ht="12.75">
      <c r="C345" s="18"/>
      <c r="D345" s="18"/>
      <c r="E345" s="18"/>
      <c r="F345" s="18"/>
    </row>
    <row r="346" spans="3:6" ht="12.75">
      <c r="C346" s="18"/>
      <c r="D346" s="18"/>
      <c r="E346" s="18"/>
      <c r="F346" s="18"/>
    </row>
    <row r="347" spans="3:6" ht="12.75">
      <c r="C347" s="18"/>
      <c r="D347" s="18"/>
      <c r="E347" s="18"/>
      <c r="F347" s="18"/>
    </row>
    <row r="348" spans="3:6" ht="12.75">
      <c r="C348" s="18"/>
      <c r="D348" s="18"/>
      <c r="E348" s="18"/>
      <c r="F348" s="18"/>
    </row>
    <row r="349" spans="3:6" ht="12.75">
      <c r="C349" s="18"/>
      <c r="D349" s="18"/>
      <c r="E349" s="18"/>
      <c r="F349" s="18"/>
    </row>
    <row r="350" spans="3:6" ht="12.75">
      <c r="C350" s="18"/>
      <c r="D350" s="18"/>
      <c r="E350" s="18"/>
      <c r="F350" s="18"/>
    </row>
    <row r="351" spans="3:6" ht="12.75">
      <c r="C351" s="18"/>
      <c r="D351" s="18"/>
      <c r="E351" s="18"/>
      <c r="F351" s="18"/>
    </row>
    <row r="352" spans="3:6" ht="12.75">
      <c r="C352" s="18"/>
      <c r="D352" s="18"/>
      <c r="E352" s="18"/>
      <c r="F352" s="18"/>
    </row>
    <row r="353" spans="3:6" ht="12.75">
      <c r="C353" s="18"/>
      <c r="D353" s="18"/>
      <c r="E353" s="18"/>
      <c r="F353" s="18"/>
    </row>
    <row r="354" spans="3:6" ht="12.75">
      <c r="C354" s="18"/>
      <c r="D354" s="18"/>
      <c r="E354" s="18"/>
      <c r="F354" s="18"/>
    </row>
    <row r="355" spans="3:6" ht="12.75">
      <c r="C355" s="18"/>
      <c r="D355" s="18"/>
      <c r="E355" s="18"/>
      <c r="F355" s="18"/>
    </row>
    <row r="356" spans="3:6" ht="12.75">
      <c r="C356" s="18"/>
      <c r="D356" s="18"/>
      <c r="E356" s="18"/>
      <c r="F356" s="18"/>
    </row>
    <row r="357" spans="3:6" ht="12.75">
      <c r="C357" s="18"/>
      <c r="D357" s="18"/>
      <c r="E357" s="18"/>
      <c r="F357" s="18"/>
    </row>
    <row r="358" spans="3:6" ht="12.75">
      <c r="C358" s="18"/>
      <c r="D358" s="18"/>
      <c r="E358" s="18"/>
      <c r="F358" s="18"/>
    </row>
    <row r="359" spans="3:6" ht="12.75">
      <c r="C359" s="18"/>
      <c r="D359" s="18"/>
      <c r="E359" s="18"/>
      <c r="F359" s="18"/>
    </row>
    <row r="360" spans="3:6" ht="12.75">
      <c r="C360" s="18"/>
      <c r="D360" s="18"/>
      <c r="E360" s="18"/>
      <c r="F360" s="18"/>
    </row>
    <row r="361" spans="3:6" ht="12.75">
      <c r="C361" s="18"/>
      <c r="D361" s="18"/>
      <c r="E361" s="18"/>
      <c r="F361" s="18"/>
    </row>
    <row r="362" spans="3:6" ht="12.75">
      <c r="C362" s="18"/>
      <c r="D362" s="18"/>
      <c r="E362" s="18"/>
      <c r="F362" s="18"/>
    </row>
    <row r="363" spans="3:6" ht="12.75">
      <c r="C363" s="18"/>
      <c r="D363" s="18"/>
      <c r="E363" s="18"/>
      <c r="F363" s="18"/>
    </row>
    <row r="364" spans="3:6" ht="12.75">
      <c r="C364" s="18"/>
      <c r="D364" s="18"/>
      <c r="E364" s="18"/>
      <c r="F364" s="18"/>
    </row>
    <row r="365" spans="3:6" ht="12.75">
      <c r="C365" s="18"/>
      <c r="D365" s="18"/>
      <c r="E365" s="18"/>
      <c r="F365" s="18"/>
    </row>
    <row r="366" spans="3:6" ht="12.75">
      <c r="C366" s="18"/>
      <c r="D366" s="18"/>
      <c r="E366" s="18"/>
      <c r="F366" s="18"/>
    </row>
    <row r="367" spans="3:6" ht="12.75">
      <c r="C367" s="18"/>
      <c r="D367" s="18"/>
      <c r="E367" s="18"/>
      <c r="F367" s="18"/>
    </row>
    <row r="368" spans="3:6" ht="12.75">
      <c r="C368" s="18"/>
      <c r="D368" s="18"/>
      <c r="E368" s="18"/>
      <c r="F368" s="18"/>
    </row>
    <row r="369" spans="3:6" ht="12.75">
      <c r="C369" s="18"/>
      <c r="D369" s="18"/>
      <c r="E369" s="18"/>
      <c r="F369" s="18"/>
    </row>
    <row r="370" spans="3:6" ht="12.75">
      <c r="C370" s="18"/>
      <c r="D370" s="18"/>
      <c r="E370" s="18"/>
      <c r="F370" s="18"/>
    </row>
    <row r="371" spans="3:6" ht="12.75">
      <c r="C371" s="18"/>
      <c r="D371" s="18"/>
      <c r="E371" s="18"/>
      <c r="F371" s="18"/>
    </row>
    <row r="372" spans="3:6" ht="12.75">
      <c r="C372" s="18"/>
      <c r="D372" s="18"/>
      <c r="E372" s="18"/>
      <c r="F372" s="18"/>
    </row>
    <row r="373" spans="3:6" ht="12.75">
      <c r="C373" s="18"/>
      <c r="D373" s="18"/>
      <c r="E373" s="18"/>
      <c r="F373" s="18"/>
    </row>
    <row r="374" spans="3:6" ht="12.75">
      <c r="C374" s="18"/>
      <c r="D374" s="18"/>
      <c r="E374" s="18"/>
      <c r="F374" s="18"/>
    </row>
    <row r="375" spans="3:6" ht="12.75">
      <c r="C375" s="18"/>
      <c r="D375" s="18"/>
      <c r="E375" s="18"/>
      <c r="F375" s="18"/>
    </row>
    <row r="376" spans="3:6" ht="12.75">
      <c r="C376" s="18"/>
      <c r="D376" s="18"/>
      <c r="E376" s="18"/>
      <c r="F376" s="18"/>
    </row>
    <row r="377" spans="3:6" ht="12.75">
      <c r="C377" s="18"/>
      <c r="D377" s="18"/>
      <c r="E377" s="18"/>
      <c r="F377" s="18"/>
    </row>
    <row r="378" spans="3:6" ht="12.75">
      <c r="C378" s="18"/>
      <c r="D378" s="18"/>
      <c r="E378" s="18"/>
      <c r="F378" s="18"/>
    </row>
    <row r="379" spans="3:6" ht="12.75">
      <c r="C379" s="18"/>
      <c r="D379" s="18"/>
      <c r="E379" s="18"/>
      <c r="F379" s="18"/>
    </row>
    <row r="380" spans="3:6" ht="12.75">
      <c r="C380" s="18"/>
      <c r="D380" s="18"/>
      <c r="E380" s="18"/>
      <c r="F380" s="18"/>
    </row>
    <row r="381" spans="3:6" ht="12.75">
      <c r="C381" s="18"/>
      <c r="D381" s="18"/>
      <c r="E381" s="18"/>
      <c r="F381" s="18"/>
    </row>
    <row r="382" spans="3:6" ht="12.75">
      <c r="C382" s="18"/>
      <c r="D382" s="18"/>
      <c r="E382" s="18"/>
      <c r="F382" s="18"/>
    </row>
    <row r="383" spans="3:6" ht="12.75">
      <c r="C383" s="18"/>
      <c r="D383" s="18"/>
      <c r="E383" s="18"/>
      <c r="F383" s="18"/>
    </row>
    <row r="384" spans="3:6" ht="12.75">
      <c r="C384" s="18"/>
      <c r="D384" s="18"/>
      <c r="E384" s="18"/>
      <c r="F384" s="18"/>
    </row>
    <row r="385" spans="3:6" ht="12.75">
      <c r="C385" s="18"/>
      <c r="D385" s="18"/>
      <c r="E385" s="18"/>
      <c r="F385" s="18"/>
    </row>
    <row r="386" spans="3:6" ht="12.75">
      <c r="C386" s="18"/>
      <c r="D386" s="18"/>
      <c r="E386" s="18"/>
      <c r="F386" s="18"/>
    </row>
    <row r="387" spans="3:6" ht="12.75">
      <c r="C387" s="18"/>
      <c r="D387" s="18"/>
      <c r="E387" s="18"/>
      <c r="F387" s="18"/>
    </row>
    <row r="388" spans="3:6" ht="12.75">
      <c r="C388" s="18"/>
      <c r="D388" s="18"/>
      <c r="E388" s="18"/>
      <c r="F388" s="18"/>
    </row>
    <row r="389" spans="3:6" ht="12.75">
      <c r="C389" s="18"/>
      <c r="D389" s="18"/>
      <c r="E389" s="18"/>
      <c r="F389" s="18"/>
    </row>
    <row r="390" spans="3:6" ht="12.75">
      <c r="C390" s="18"/>
      <c r="D390" s="18"/>
      <c r="E390" s="18"/>
      <c r="F390" s="18"/>
    </row>
    <row r="391" spans="3:6" ht="12.75">
      <c r="C391" s="18"/>
      <c r="D391" s="18"/>
      <c r="E391" s="18"/>
      <c r="F391" s="18"/>
    </row>
    <row r="392" spans="3:6" ht="12.75">
      <c r="C392" s="18"/>
      <c r="D392" s="18"/>
      <c r="E392" s="18"/>
      <c r="F392" s="18"/>
    </row>
    <row r="393" spans="3:6" ht="12.75">
      <c r="C393" s="18"/>
      <c r="D393" s="18"/>
      <c r="E393" s="18"/>
      <c r="F393" s="18"/>
    </row>
    <row r="394" spans="3:6" ht="12.75">
      <c r="C394" s="18"/>
      <c r="D394" s="18"/>
      <c r="E394" s="18"/>
      <c r="F394" s="18"/>
    </row>
    <row r="395" spans="3:6" ht="12.75">
      <c r="C395" s="18"/>
      <c r="D395" s="18"/>
      <c r="E395" s="18"/>
      <c r="F395" s="18"/>
    </row>
    <row r="396" spans="3:6" ht="12.75">
      <c r="C396" s="18"/>
      <c r="D396" s="18"/>
      <c r="E396" s="18"/>
      <c r="F396" s="18"/>
    </row>
    <row r="397" spans="3:6" ht="12.75">
      <c r="C397" s="18"/>
      <c r="D397" s="18"/>
      <c r="E397" s="18"/>
      <c r="F397" s="18"/>
    </row>
    <row r="398" spans="3:6" ht="12.75">
      <c r="C398" s="18"/>
      <c r="D398" s="18"/>
      <c r="E398" s="18"/>
      <c r="F398" s="18"/>
    </row>
    <row r="399" spans="3:6" ht="12.75">
      <c r="C399" s="18"/>
      <c r="D399" s="18"/>
      <c r="E399" s="18"/>
      <c r="F399" s="18"/>
    </row>
    <row r="400" spans="3:6" ht="12.75">
      <c r="C400" s="18"/>
      <c r="D400" s="18"/>
      <c r="E400" s="18"/>
      <c r="F400" s="18"/>
    </row>
    <row r="401" spans="3:6" ht="12.75">
      <c r="C401" s="18"/>
      <c r="D401" s="18"/>
      <c r="E401" s="18"/>
      <c r="F401" s="18"/>
    </row>
    <row r="402" spans="3:6" ht="12.75">
      <c r="C402" s="18"/>
      <c r="D402" s="18"/>
      <c r="E402" s="18"/>
      <c r="F402" s="18"/>
    </row>
    <row r="403" spans="3:6" ht="12.75">
      <c r="C403" s="18"/>
      <c r="D403" s="18"/>
      <c r="E403" s="18"/>
      <c r="F403" s="18"/>
    </row>
    <row r="404" spans="3:6" ht="12.75">
      <c r="C404" s="18"/>
      <c r="D404" s="18"/>
      <c r="E404" s="18"/>
      <c r="F404" s="18"/>
    </row>
    <row r="405" spans="3:6" ht="12.75">
      <c r="C405" s="18"/>
      <c r="D405" s="18"/>
      <c r="E405" s="18"/>
      <c r="F405" s="18"/>
    </row>
    <row r="406" spans="3:6" ht="12.75">
      <c r="C406" s="18"/>
      <c r="D406" s="18"/>
      <c r="E406" s="18"/>
      <c r="F406" s="18"/>
    </row>
    <row r="407" spans="3:6" ht="12.75">
      <c r="C407" s="18"/>
      <c r="D407" s="18"/>
      <c r="E407" s="18"/>
      <c r="F407" s="18"/>
    </row>
    <row r="408" spans="3:6" ht="12.75">
      <c r="C408" s="18"/>
      <c r="D408" s="18"/>
      <c r="E408" s="18"/>
      <c r="F408" s="18"/>
    </row>
    <row r="409" spans="3:6" ht="12.75">
      <c r="C409" s="18"/>
      <c r="D409" s="18"/>
      <c r="E409" s="18"/>
      <c r="F409" s="18"/>
    </row>
    <row r="410" spans="3:6" ht="12.75">
      <c r="C410" s="18"/>
      <c r="D410" s="18"/>
      <c r="E410" s="18"/>
      <c r="F410" s="18"/>
    </row>
    <row r="411" spans="3:6" ht="12.75">
      <c r="C411" s="18"/>
      <c r="D411" s="18"/>
      <c r="E411" s="18"/>
      <c r="F411" s="18"/>
    </row>
    <row r="412" spans="3:6" ht="12.75">
      <c r="C412" s="18"/>
      <c r="D412" s="18"/>
      <c r="E412" s="18"/>
      <c r="F412" s="18"/>
    </row>
    <row r="413" spans="3:6" ht="12.75">
      <c r="C413" s="18"/>
      <c r="D413" s="18"/>
      <c r="E413" s="18"/>
      <c r="F413" s="18"/>
    </row>
    <row r="414" spans="3:6" ht="12.75">
      <c r="C414" s="18"/>
      <c r="D414" s="18"/>
      <c r="E414" s="18"/>
      <c r="F414" s="18"/>
    </row>
    <row r="415" spans="3:6" ht="12.75">
      <c r="C415" s="18"/>
      <c r="D415" s="18"/>
      <c r="E415" s="18"/>
      <c r="F415" s="18"/>
    </row>
    <row r="416" spans="3:6" ht="12.75">
      <c r="C416" s="18"/>
      <c r="D416" s="18"/>
      <c r="E416" s="18"/>
      <c r="F416" s="18"/>
    </row>
    <row r="417" spans="3:6" ht="12.75">
      <c r="C417" s="18"/>
      <c r="D417" s="18"/>
      <c r="E417" s="18"/>
      <c r="F417" s="18"/>
    </row>
    <row r="418" spans="3:6" ht="12.75">
      <c r="C418" s="18"/>
      <c r="D418" s="18"/>
      <c r="E418" s="18"/>
      <c r="F418" s="18"/>
    </row>
    <row r="419" spans="3:6" ht="12.75">
      <c r="C419" s="18"/>
      <c r="D419" s="18"/>
      <c r="E419" s="18"/>
      <c r="F419" s="18"/>
    </row>
    <row r="420" spans="3:6" ht="12.75">
      <c r="C420" s="18"/>
      <c r="D420" s="18"/>
      <c r="E420" s="18"/>
      <c r="F420" s="18"/>
    </row>
    <row r="421" spans="3:6" ht="12.75">
      <c r="C421" s="18"/>
      <c r="D421" s="18"/>
      <c r="E421" s="18"/>
      <c r="F421" s="18"/>
    </row>
    <row r="422" spans="3:6" ht="12.75">
      <c r="C422" s="18"/>
      <c r="D422" s="18"/>
      <c r="E422" s="18"/>
      <c r="F422" s="18"/>
    </row>
    <row r="423" spans="3:6" ht="12.75">
      <c r="C423" s="18"/>
      <c r="D423" s="18"/>
      <c r="E423" s="18"/>
      <c r="F423" s="18"/>
    </row>
    <row r="424" spans="3:6" ht="12.75">
      <c r="C424" s="18"/>
      <c r="D424" s="18"/>
      <c r="E424" s="18"/>
      <c r="F424" s="18"/>
    </row>
    <row r="425" spans="3:6" ht="12.75">
      <c r="C425" s="18"/>
      <c r="D425" s="18"/>
      <c r="E425" s="18"/>
      <c r="F425" s="18"/>
    </row>
    <row r="426" spans="3:6" ht="12.75">
      <c r="C426" s="18"/>
      <c r="D426" s="18"/>
      <c r="E426" s="18"/>
      <c r="F426" s="18"/>
    </row>
    <row r="427" spans="3:6" ht="12.75">
      <c r="C427" s="18"/>
      <c r="D427" s="18"/>
      <c r="E427" s="18"/>
      <c r="F427" s="18"/>
    </row>
    <row r="428" spans="3:6" ht="12.75">
      <c r="C428" s="18"/>
      <c r="D428" s="18"/>
      <c r="E428" s="18"/>
      <c r="F428" s="18"/>
    </row>
    <row r="429" spans="3:6" ht="12.75">
      <c r="C429" s="18"/>
      <c r="D429" s="18"/>
      <c r="E429" s="18"/>
      <c r="F429" s="18"/>
    </row>
    <row r="430" spans="3:6" ht="12.75">
      <c r="C430" s="18"/>
      <c r="D430" s="18"/>
      <c r="E430" s="18"/>
      <c r="F430" s="18"/>
    </row>
    <row r="431" spans="3:6" ht="12.75">
      <c r="C431" s="18"/>
      <c r="D431" s="18"/>
      <c r="E431" s="18"/>
      <c r="F431" s="18"/>
    </row>
    <row r="432" spans="3:6" ht="12.75">
      <c r="C432" s="18"/>
      <c r="D432" s="18"/>
      <c r="E432" s="18"/>
      <c r="F432" s="18"/>
    </row>
    <row r="433" spans="3:6" ht="12.75">
      <c r="C433" s="18"/>
      <c r="D433" s="18"/>
      <c r="E433" s="18"/>
      <c r="F433" s="18"/>
    </row>
    <row r="434" spans="3:6" ht="12.75">
      <c r="C434" s="18"/>
      <c r="D434" s="18"/>
      <c r="E434" s="18"/>
      <c r="F434" s="18"/>
    </row>
    <row r="435" spans="3:6" ht="12.75">
      <c r="C435" s="18"/>
      <c r="D435" s="18"/>
      <c r="E435" s="18"/>
      <c r="F435" s="18"/>
    </row>
    <row r="436" spans="3:6" ht="12.75">
      <c r="C436" s="18"/>
      <c r="D436" s="18"/>
      <c r="E436" s="18"/>
      <c r="F436" s="18"/>
    </row>
    <row r="437" spans="3:6" ht="12.75">
      <c r="C437" s="18"/>
      <c r="D437" s="18"/>
      <c r="E437" s="18"/>
      <c r="F437" s="18"/>
    </row>
    <row r="438" spans="3:6" ht="12.75">
      <c r="C438" s="18"/>
      <c r="D438" s="18"/>
      <c r="E438" s="18"/>
      <c r="F438" s="18"/>
    </row>
    <row r="439" spans="3:6" ht="12.75">
      <c r="C439" s="18"/>
      <c r="D439" s="18"/>
      <c r="E439" s="18"/>
      <c r="F439" s="18"/>
    </row>
    <row r="440" spans="3:6" ht="12.75">
      <c r="C440" s="18"/>
      <c r="D440" s="18"/>
      <c r="E440" s="18"/>
      <c r="F440" s="18"/>
    </row>
    <row r="441" spans="3:6" ht="12.75">
      <c r="C441" s="18"/>
      <c r="D441" s="18"/>
      <c r="E441" s="18"/>
      <c r="F441" s="18"/>
    </row>
    <row r="442" spans="3:6" ht="12.75">
      <c r="C442" s="18"/>
      <c r="D442" s="18"/>
      <c r="E442" s="18"/>
      <c r="F442" s="18"/>
    </row>
    <row r="443" spans="3:6" ht="12.75">
      <c r="C443" s="18"/>
      <c r="D443" s="18"/>
      <c r="E443" s="18"/>
      <c r="F443" s="18"/>
    </row>
  </sheetData>
  <mergeCells count="5">
    <mergeCell ref="B4:F4"/>
    <mergeCell ref="B5:F5"/>
    <mergeCell ref="B6:F6"/>
    <mergeCell ref="B8:F8"/>
    <mergeCell ref="B7:F7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4.7109375" style="2" customWidth="1"/>
    <col min="3" max="5" width="11.421875" style="2" customWidth="1"/>
    <col min="6" max="6" width="3.28125" style="2" customWidth="1"/>
    <col min="7" max="7" width="11.421875" style="2" customWidth="1"/>
    <col min="8" max="8" width="0.5625" style="2" customWidth="1"/>
    <col min="9" max="9" width="14.00390625" style="2" bestFit="1" customWidth="1"/>
    <col min="10" max="10" width="11.140625" style="2" customWidth="1"/>
    <col min="11" max="11" width="10.57421875" style="2" customWidth="1"/>
    <col min="12" max="12" width="12.140625" style="2" customWidth="1"/>
    <col min="13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3" ht="12.75"/>
    <row r="4" spans="2:6" ht="12.75">
      <c r="B4" s="44" t="s">
        <v>80</v>
      </c>
      <c r="C4" s="44"/>
      <c r="D4" s="44"/>
      <c r="E4" s="44"/>
      <c r="F4" s="44"/>
    </row>
    <row r="5" spans="2:6" ht="12.75">
      <c r="B5" s="38"/>
      <c r="C5" s="38"/>
      <c r="D5" s="38"/>
      <c r="E5" s="38"/>
      <c r="F5" s="38"/>
    </row>
    <row r="6" spans="2:8" ht="12.75">
      <c r="B6" s="45" t="s">
        <v>85</v>
      </c>
      <c r="C6" s="45"/>
      <c r="D6" s="45"/>
      <c r="E6" s="45"/>
      <c r="F6" s="45"/>
      <c r="H6" s="43">
        <v>12</v>
      </c>
    </row>
    <row r="7" spans="2:6" ht="12.75">
      <c r="B7" s="34"/>
      <c r="C7" s="34"/>
      <c r="D7" s="34"/>
      <c r="E7" s="34"/>
      <c r="F7" s="34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28"/>
      <c r="D12" s="28"/>
      <c r="E12" s="28"/>
      <c r="F12" s="5"/>
    </row>
    <row r="13" spans="2:6" ht="12.75">
      <c r="B13" s="12" t="s">
        <v>15</v>
      </c>
      <c r="C13" s="13"/>
      <c r="D13" s="13"/>
      <c r="E13" s="13"/>
      <c r="F13" s="8"/>
    </row>
    <row r="14" spans="2:6" ht="12.75">
      <c r="B14" s="14" t="s">
        <v>68</v>
      </c>
      <c r="C14" s="29">
        <v>32.798887145398304</v>
      </c>
      <c r="D14" s="29">
        <v>68.60653534529135</v>
      </c>
      <c r="E14" s="29">
        <v>33.66505416559853</v>
      </c>
      <c r="F14" s="8"/>
    </row>
    <row r="15" spans="2:9" ht="12.75">
      <c r="B15" s="14" t="s">
        <v>69</v>
      </c>
      <c r="C15" s="29">
        <v>31.569405037051496</v>
      </c>
      <c r="D15" s="29">
        <v>66.97173130531023</v>
      </c>
      <c r="E15" s="29">
        <v>32.41407274749059</v>
      </c>
      <c r="F15" s="8"/>
      <c r="I15" s="29"/>
    </row>
    <row r="16" spans="2:6" ht="12.75">
      <c r="B16" s="14" t="s">
        <v>13</v>
      </c>
      <c r="C16" s="29">
        <f>'balance y resultados'!C41/'balance y resultados'!C20*100</f>
        <v>2.9991967758283065</v>
      </c>
      <c r="D16" s="29">
        <f>'balance y resultados'!D41/'balance y resultados'!D20*100</f>
        <v>7.735307297473909</v>
      </c>
      <c r="E16" s="29">
        <f>'balance y resultados'!E41/'balance y resultados'!E20*100</f>
        <v>3.0942590716342164</v>
      </c>
      <c r="F16" s="8"/>
    </row>
    <row r="17" spans="2:6" ht="12.75">
      <c r="B17" s="14" t="s">
        <v>14</v>
      </c>
      <c r="C17" s="29">
        <f>'balance y resultados'!C22/'balance y resultados'!C20*100</f>
        <v>0.08904825743278343</v>
      </c>
      <c r="D17" s="29">
        <f>'balance y resultados'!D22/'balance y resultados'!D20*100</f>
        <v>4.813553806706659</v>
      </c>
      <c r="E17" s="29">
        <f>'balance y resultados'!E22/'balance y resultados'!E20*100</f>
        <v>0.1838776204742699</v>
      </c>
      <c r="F17" s="8"/>
    </row>
    <row r="18" spans="2:6" ht="12.75">
      <c r="B18" s="14"/>
      <c r="C18" s="30"/>
      <c r="D18" s="30"/>
      <c r="E18" s="30"/>
      <c r="F18" s="8"/>
    </row>
    <row r="19" spans="2:6" ht="12.75">
      <c r="B19" s="12" t="s">
        <v>16</v>
      </c>
      <c r="C19" s="30"/>
      <c r="D19" s="30"/>
      <c r="E19" s="30"/>
      <c r="F19" s="8"/>
    </row>
    <row r="20" spans="2:6" ht="12.75">
      <c r="B20" s="14" t="s">
        <v>53</v>
      </c>
      <c r="C20" s="29">
        <f>('balance y resultados'!C44/'balance y resultados'!C43)*100*(12/$H$6)</f>
        <v>19.109857346092365</v>
      </c>
      <c r="D20" s="29">
        <f>('balance y resultados'!D44/'balance y resultados'!D43)*100*(12/$H$6)</f>
        <v>5.065742452576164</v>
      </c>
      <c r="E20" s="29">
        <f>('balance y resultados'!E44/'balance y resultados'!E43)*100*(12/$H$6)</f>
        <v>18.417538124322743</v>
      </c>
      <c r="F20" s="8"/>
    </row>
    <row r="21" spans="2:6" ht="12.75">
      <c r="B21" s="14" t="s">
        <v>54</v>
      </c>
      <c r="C21" s="29">
        <f>('balance y resultados'!C44/'balance y resultados'!C31)*100*(12/$H$6)</f>
        <v>5.862870434966778</v>
      </c>
      <c r="D21" s="29">
        <f>('balance y resultados'!D44/'balance y resultados'!D31)*100*(12/$H$6)</f>
        <v>3.1925404620539144</v>
      </c>
      <c r="E21" s="29">
        <f>('balance y resultados'!E44/'balance y resultados'!E31)*100*(12/$H$6)</f>
        <v>5.797125130721569</v>
      </c>
      <c r="F21" s="8"/>
    </row>
    <row r="22" spans="2:6" ht="12.75">
      <c r="B22" s="14" t="s">
        <v>55</v>
      </c>
      <c r="C22" s="29">
        <f>'balance y resultados'!C66/'balance y resultados'!C31*100*(12/$H$6)</f>
        <v>7.255136737058736</v>
      </c>
      <c r="D22" s="29">
        <f>'balance y resultados'!D66/'balance y resultados'!D31*100*(12/$H$6)</f>
        <v>11.978538564597024</v>
      </c>
      <c r="E22" s="29">
        <f>'balance y resultados'!E66/'balance y resultados'!E31*100*(12/$H$6)</f>
        <v>7.371430039150215</v>
      </c>
      <c r="F22" s="8"/>
    </row>
    <row r="23" spans="2:6" ht="12.75">
      <c r="B23" s="14" t="s">
        <v>56</v>
      </c>
      <c r="C23" s="29">
        <f>'balance y resultados'!C66/'balance y resultados'!C64*100</f>
        <v>44.919531108197006</v>
      </c>
      <c r="D23" s="29">
        <f>'balance y resultados'!D66/'balance y resultados'!D64*100</f>
        <v>66.4289487731086</v>
      </c>
      <c r="E23" s="29">
        <f>'balance y resultados'!E66/'balance y resultados'!E64*100</f>
        <v>45.509081922388866</v>
      </c>
      <c r="F23" s="8"/>
    </row>
    <row r="24" spans="2:6" ht="12.75">
      <c r="B24" s="14" t="s">
        <v>18</v>
      </c>
      <c r="C24" s="29">
        <f>'balance y resultados'!C67/'balance y resultados'!C64*100</f>
        <v>11.362400686082735</v>
      </c>
      <c r="D24" s="29">
        <f>'balance y resultados'!D67/'balance y resultados'!D64*100</f>
        <v>9.07765297566315</v>
      </c>
      <c r="E24" s="29">
        <f>'balance y resultados'!E67/'balance y resultados'!E64*100</f>
        <v>11.299778122613796</v>
      </c>
      <c r="F24" s="8"/>
    </row>
    <row r="25" spans="2:6" ht="12.75">
      <c r="B25" s="9"/>
      <c r="C25" s="15"/>
      <c r="D25" s="15"/>
      <c r="E25" s="15"/>
      <c r="F25" s="11"/>
    </row>
    <row r="26" ht="12.75">
      <c r="B26" s="31" t="s">
        <v>66</v>
      </c>
    </row>
    <row r="27" ht="12.75">
      <c r="B27" s="31" t="s">
        <v>65</v>
      </c>
    </row>
    <row r="28" ht="12.75">
      <c r="B28" s="32" t="s">
        <v>67</v>
      </c>
    </row>
    <row r="29" ht="12.75">
      <c r="B29" s="32" t="s">
        <v>57</v>
      </c>
    </row>
    <row r="30" ht="5.25" customHeight="1"/>
  </sheetData>
  <mergeCells count="2">
    <mergeCell ref="B4:F4"/>
    <mergeCell ref="B6:F6"/>
  </mergeCells>
  <printOptions horizontalCentered="1"/>
  <pageMargins left="0.43" right="0.7874015748031497" top="0.61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Cooperativas de Ahorro y Crédito - Marzo 2005</dc:title>
  <dc:subject/>
  <dc:creator>Superintendencia de Bancos e Instituciones Financieras - SBIF</dc:creator>
  <cp:keywords/>
  <dc:description/>
  <cp:lastModifiedBy>Pc Utility</cp:lastModifiedBy>
  <cp:lastPrinted>2006-02-07T20:52:23Z</cp:lastPrinted>
  <dcterms:created xsi:type="dcterms:W3CDTF">2003-10-14T20:00:39Z</dcterms:created>
  <dcterms:modified xsi:type="dcterms:W3CDTF">2006-02-08T19:55:42Z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-1492054262</vt:i4>
  </property>
  <property fmtid="{D5CDD505-2E9C-101B-9397-08002B2CF9AE}" pid="3" name="_EmailSubject">
    <vt:lpwstr>Estados financieros de SM Chile y Cooperativas a diciembre de 2005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PreviousAdHocReviewCycleID">
    <vt:i4>-267306108</vt:i4>
  </property>
  <property fmtid="{D5CDD505-2E9C-101B-9397-08002B2CF9AE}" pid="7" name="_ReviewingToolsShownOnce">
    <vt:lpwstr/>
  </property>
</Properties>
</file>