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Direc'!$A$1:$H$27</definedName>
    <definedName name="_xlnm.Print_Area" localSheetId="4">'E-Costo Sin Direc'!$A$1:$F$27</definedName>
    <definedName name="_xlnm.Print_Area" localSheetId="5">'F-N° Seg Contrat'!$A$3:$I$26</definedName>
    <definedName name="_xlnm.Print_Area" localSheetId="6">'G-Prima Tot x Tip V'!$A$1:$I$26</definedName>
    <definedName name="_xlnm.Print_Area" localSheetId="7">'H-Prim Prom x Tip V'!$A$2:$I$25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<sst xmlns="http://schemas.openxmlformats.org/spreadsheetml/2006/main" count="174" uniqueCount="100">
  <si>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</si>
  <si>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</si>
  <si>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</si>
  <si>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</si>
  <si>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</si>
  <si>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</si>
  <si>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</si>
  <si>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</si>
  <si>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</si>
  <si>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</si>
  <si>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</si>
  <si>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</si>
  <si>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</si>
  <si>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</si>
  <si>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</si>
  <si>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</si>
  <si>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</si>
  <si>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</si>
  <si>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</si>
  <si>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</si>
  <si>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</si>
  <si>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</si>
  <si>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</si>
  <si>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</si>
  <si>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</si>
  <si>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</si>
  <si>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</si>
  <si>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</si>
  <si>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</si>
  <si>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</si>
  <si>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</si>
  <si>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</si>
  <si>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</si>
  <si>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</si>
  <si>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</si>
  <si>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</si>
  <si>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</si>
  <si>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</si>
  <si>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</si>
  <si>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</si>
  <si>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</si>
  <si>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</si>
  <si>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</si>
  <si>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</si>
  <si>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</si>
  <si>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</si>
  <si>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</si>
  <si>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</si>
  <si>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</si>
  <si>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</si>
  <si>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</si>
  <si>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</si>
  <si>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</si>
  <si>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</si>
  <si>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</si>
  <si>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</si>
  <si>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</si>
  <si>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</si>
  <si>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</si>
  <si>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</si>
  <si>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</si>
  <si>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</si>
  <si>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</si>
  <si>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</si>
  <si>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</si>
  <si>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</si>
  <si>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</si>
  <si>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</si>
  <si>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</si>
  <si>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</si>
  <si>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</si>
  <si>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</si>
  <si>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</si>
  <si>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</si>
  <si>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</si>
  <si>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</si>
  <si>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</si>
  <si>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</si>
  <si>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</si>
  <si>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</si>
  <si>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</si>
  <si>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</si>
  <si>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</si>
  <si>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</si>
  <si>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</si>
  <si>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</si>
  <si>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</si>
  <si>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</si>
  <si>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</si>
  <si>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</si>
  <si>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</si>
  <si>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</si>
  <si>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</si>
  <si>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</si>
  <si>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</si>
  <si>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>Porvenir</t>
  </si>
  <si>
    <t xml:space="preserve">      (entre el 1 de enero y  31 de marzo de 2020)</t>
  </si>
  <si>
    <t xml:space="preserve">      (entre el 1 de enero y 31 de marzo de 2020, montos expresados en miles de pesos de marzo de 2020)</t>
  </si>
  <si>
    <t xml:space="preserve">      (entre el 1 de enero y 31 de marzo de 2020, montos expresados en  pesos de marzo de 2020</t>
  </si>
  <si>
    <t xml:space="preserve">   ---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</si>
</sst>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</numFmts>
  <fonts count="57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MS Sans Serif"/>
      <family val="2"/>
    </font>
    <font>
      <sz val="12"/>
      <color indexed="10"/>
      <name val="MS Sans Serif"/>
      <family val="2"/>
    </font>
    <font>
      <sz val="12"/>
      <color indexed="18"/>
      <name val="MS Sans Serif"/>
      <family val="2"/>
    </font>
    <font>
      <sz val="12"/>
      <color indexed="53"/>
      <name val="MS Sans Serif"/>
      <family val="2"/>
    </font>
    <font>
      <sz val="12"/>
      <color indexed="17"/>
      <name val="MS Sans Serif"/>
      <family val="2"/>
    </font>
    <font>
      <sz val="12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 style="hair">
        <color indexed="14"/>
      </left>
      <right style="thin">
        <color theme="0" tint="-0.1499900072813034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53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9" fillId="0" borderId="0" xfId="60" applyFont="1" applyAlignment="1" quotePrefix="1">
      <alignment horizontal="lef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55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0" borderId="37" xfId="58" applyFont="1" applyFill="1" applyBorder="1" applyAlignment="1">
      <alignment horizontal="left"/>
      <protection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6" fillId="0" borderId="14" xfId="60" applyFont="1" applyBorder="1">
      <alignment/>
      <protection/>
    </xf>
    <xf numFmtId="3" fontId="4" fillId="0" borderId="39" xfId="54" applyNumberFormat="1" applyFont="1" applyBorder="1" applyAlignment="1">
      <alignment horizontal="right"/>
    </xf>
    <xf numFmtId="3" fontId="55" fillId="0" borderId="40" xfId="54" applyNumberFormat="1" applyFont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60" applyFont="1" applyAlignment="1" quotePrefix="1">
      <alignment horizontal="left"/>
      <protection/>
    </xf>
    <xf numFmtId="0" fontId="13" fillId="0" borderId="0" xfId="60" applyFont="1">
      <alignment/>
      <protection/>
    </xf>
    <xf numFmtId="0" fontId="14" fillId="0" borderId="0" xfId="60" applyFont="1">
      <alignment/>
      <protection/>
    </xf>
    <xf numFmtId="0" fontId="8" fillId="0" borderId="0" xfId="58" applyFont="1" applyBorder="1" applyAlignment="1" quotePrefix="1">
      <alignment horizontal="left"/>
      <protection/>
    </xf>
    <xf numFmtId="0" fontId="15" fillId="0" borderId="0" xfId="60" applyFont="1" applyAlignment="1" quotePrefix="1">
      <alignment horizontal="left"/>
      <protection/>
    </xf>
    <xf numFmtId="38" fontId="14" fillId="0" borderId="0" xfId="60" applyNumberFormat="1" applyFont="1" applyBorder="1" applyAlignment="1">
      <alignment horizontal="right"/>
      <protection/>
    </xf>
    <xf numFmtId="0" fontId="16" fillId="0" borderId="0" xfId="60" applyFont="1" applyAlignment="1" quotePrefix="1">
      <alignment horizontal="left"/>
      <protection/>
    </xf>
    <xf numFmtId="0" fontId="8" fillId="0" borderId="0" xfId="60" applyFont="1" applyAlignment="1" quotePrefix="1">
      <alignment horizontal="left"/>
      <protection/>
    </xf>
    <xf numFmtId="0" fontId="17" fillId="0" borderId="27" xfId="60" applyFont="1" applyBorder="1" applyAlignment="1" quotePrefix="1">
      <alignment horizontal="left"/>
      <protection/>
    </xf>
    <xf numFmtId="0" fontId="17" fillId="0" borderId="30" xfId="60" applyFont="1" applyBorder="1" applyAlignment="1" quotePrefix="1">
      <alignment horizontal="left"/>
      <protection/>
    </xf>
    <xf numFmtId="0" fontId="17" fillId="0" borderId="30" xfId="60" applyFont="1" applyBorder="1">
      <alignment/>
      <protection/>
    </xf>
    <xf numFmtId="0" fontId="17" fillId="0" borderId="30" xfId="60" applyFont="1" applyBorder="1" applyAlignment="1" quotePrefix="1">
      <alignment horizontal="center"/>
      <protection/>
    </xf>
    <xf numFmtId="0" fontId="17" fillId="0" borderId="30" xfId="60" applyFont="1" applyBorder="1" applyAlignment="1">
      <alignment horizontal="center"/>
      <protection/>
    </xf>
    <xf numFmtId="0" fontId="17" fillId="0" borderId="17" xfId="60" applyFont="1" applyBorder="1" applyAlignment="1">
      <alignment horizontal="right"/>
      <protection/>
    </xf>
    <xf numFmtId="0" fontId="17" fillId="0" borderId="18" xfId="60" applyFont="1" applyBorder="1" applyAlignment="1" quotePrefix="1">
      <alignment horizontal="right"/>
      <protection/>
    </xf>
    <xf numFmtId="0" fontId="17" fillId="0" borderId="28" xfId="60" applyFont="1" applyBorder="1">
      <alignment/>
      <protection/>
    </xf>
    <xf numFmtId="0" fontId="17" fillId="0" borderId="0" xfId="60" applyFont="1" applyBorder="1" applyAlignment="1">
      <alignment horizontal="right"/>
      <protection/>
    </xf>
    <xf numFmtId="0" fontId="17" fillId="0" borderId="0" xfId="60" applyFont="1" applyBorder="1" applyAlignment="1" quotePrefix="1">
      <alignment horizontal="right"/>
      <protection/>
    </xf>
    <xf numFmtId="0" fontId="17" fillId="0" borderId="20" xfId="60" applyFont="1" applyBorder="1" applyAlignment="1">
      <alignment horizontal="right"/>
      <protection/>
    </xf>
    <xf numFmtId="0" fontId="17" fillId="0" borderId="29" xfId="60" applyFont="1" applyBorder="1">
      <alignment/>
      <protection/>
    </xf>
    <xf numFmtId="0" fontId="17" fillId="0" borderId="22" xfId="60" applyFont="1" applyBorder="1" applyAlignment="1">
      <alignment horizontal="right"/>
      <protection/>
    </xf>
    <xf numFmtId="0" fontId="17" fillId="0" borderId="22" xfId="60" applyFont="1" applyBorder="1" applyAlignment="1" quotePrefix="1">
      <alignment horizontal="right"/>
      <protection/>
    </xf>
    <xf numFmtId="0" fontId="17" fillId="0" borderId="22" xfId="60" applyFont="1" applyBorder="1">
      <alignment/>
      <protection/>
    </xf>
    <xf numFmtId="0" fontId="17" fillId="0" borderId="23" xfId="60" applyFont="1" applyBorder="1" applyAlignment="1" quotePrefix="1">
      <alignment horizontal="right"/>
      <protection/>
    </xf>
    <xf numFmtId="0" fontId="18" fillId="33" borderId="28" xfId="58" applyNumberFormat="1" applyFont="1" applyFill="1" applyBorder="1" applyAlignment="1" quotePrefix="1">
      <alignment horizontal="left"/>
      <protection/>
    </xf>
    <xf numFmtId="3" fontId="13" fillId="33" borderId="0" xfId="0" applyNumberFormat="1" applyFont="1" applyFill="1" applyAlignment="1">
      <alignment/>
    </xf>
    <xf numFmtId="3" fontId="14" fillId="33" borderId="0" xfId="60" applyNumberFormat="1" applyFont="1" applyFill="1" applyBorder="1">
      <alignment/>
      <protection/>
    </xf>
    <xf numFmtId="3" fontId="14" fillId="33" borderId="11" xfId="60" applyNumberFormat="1" applyFont="1" applyFill="1" applyBorder="1">
      <alignment/>
      <protection/>
    </xf>
    <xf numFmtId="3" fontId="13" fillId="33" borderId="0" xfId="60" applyNumberFormat="1" applyFont="1" applyFill="1">
      <alignment/>
      <protection/>
    </xf>
    <xf numFmtId="0" fontId="18" fillId="0" borderId="28" xfId="58" applyNumberFormat="1" applyFont="1" applyBorder="1" applyAlignment="1" quotePrefix="1">
      <alignment horizontal="left"/>
      <protection/>
    </xf>
    <xf numFmtId="3" fontId="13" fillId="0" borderId="0" xfId="0" applyNumberFormat="1" applyFont="1" applyAlignment="1">
      <alignment/>
    </xf>
    <xf numFmtId="38" fontId="13" fillId="0" borderId="12" xfId="53" applyNumberFormat="1" applyFont="1" applyBorder="1" applyAlignment="1">
      <alignment/>
    </xf>
    <xf numFmtId="38" fontId="13" fillId="0" borderId="13" xfId="53" applyNumberFormat="1" applyFont="1" applyBorder="1" applyAlignment="1">
      <alignment/>
    </xf>
    <xf numFmtId="38" fontId="13" fillId="0" borderId="13" xfId="60" applyNumberFormat="1" applyFont="1" applyBorder="1">
      <alignment/>
      <protection/>
    </xf>
    <xf numFmtId="0" fontId="14" fillId="0" borderId="13" xfId="60" applyFont="1" applyBorder="1">
      <alignment/>
      <protection/>
    </xf>
    <xf numFmtId="0" fontId="13" fillId="0" borderId="13" xfId="60" applyFont="1" applyBorder="1">
      <alignment/>
      <protection/>
    </xf>
    <xf numFmtId="0" fontId="14" fillId="0" borderId="24" xfId="60" applyFont="1" applyBorder="1">
      <alignment/>
      <protection/>
    </xf>
    <xf numFmtId="0" fontId="14" fillId="0" borderId="28" xfId="58" applyNumberFormat="1" applyFont="1" applyBorder="1" applyAlignment="1" quotePrefix="1">
      <alignment horizontal="left"/>
      <protection/>
    </xf>
    <xf numFmtId="3" fontId="14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0" fontId="13" fillId="0" borderId="28" xfId="58" applyNumberFormat="1" applyFont="1" applyBorder="1" applyAlignment="1" quotePrefix="1">
      <alignment horizontal="left"/>
      <protection/>
    </xf>
    <xf numFmtId="169" fontId="13" fillId="0" borderId="33" xfId="53" applyNumberFormat="1" applyFont="1" applyBorder="1" applyAlignment="1">
      <alignment/>
    </xf>
    <xf numFmtId="38" fontId="13" fillId="0" borderId="33" xfId="60" applyNumberFormat="1" applyFont="1" applyBorder="1">
      <alignment/>
      <protection/>
    </xf>
    <xf numFmtId="0" fontId="14" fillId="0" borderId="33" xfId="60" applyFont="1" applyBorder="1">
      <alignment/>
      <protection/>
    </xf>
    <xf numFmtId="0" fontId="13" fillId="0" borderId="33" xfId="60" applyFont="1" applyBorder="1">
      <alignment/>
      <protection/>
    </xf>
    <xf numFmtId="0" fontId="14" fillId="0" borderId="41" xfId="60" applyFont="1" applyBorder="1">
      <alignment/>
      <protection/>
    </xf>
    <xf numFmtId="169" fontId="13" fillId="0" borderId="0" xfId="53" applyNumberFormat="1" applyFont="1" applyBorder="1" applyAlignment="1">
      <alignment/>
    </xf>
    <xf numFmtId="38" fontId="13" fillId="0" borderId="0" xfId="60" applyNumberFormat="1" applyFont="1" applyBorder="1">
      <alignment/>
      <protection/>
    </xf>
    <xf numFmtId="0" fontId="14" fillId="0" borderId="0" xfId="60" applyFont="1" applyBorder="1">
      <alignment/>
      <protection/>
    </xf>
    <xf numFmtId="0" fontId="13" fillId="0" borderId="0" xfId="60" applyFont="1" applyBorder="1">
      <alignment/>
      <protection/>
    </xf>
    <xf numFmtId="0" fontId="2" fillId="0" borderId="42" xfId="58" applyNumberFormat="1" applyFont="1" applyBorder="1" applyAlignment="1" quotePrefix="1">
      <alignment horizontal="left"/>
      <protection/>
    </xf>
    <xf numFmtId="3" fontId="1" fillId="0" borderId="0" xfId="0" applyNumberFormat="1" applyFont="1" applyAlignment="1">
      <alignment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88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87" t="s">
        <v>62</v>
      </c>
      <c r="B3" s="14"/>
      <c r="C3" s="14"/>
      <c r="D3" s="14"/>
      <c r="E3" s="89"/>
    </row>
    <row r="5" ht="12.75">
      <c r="A5" s="108" t="s">
        <v>63</v>
      </c>
    </row>
    <row r="6" spans="1:2" ht="12.75" customHeight="1">
      <c r="A6" s="105" t="s">
        <v>96</v>
      </c>
      <c r="B6" s="15"/>
    </row>
    <row r="7" spans="1:5" ht="12.75" customHeight="1">
      <c r="A7" s="118"/>
      <c r="B7" s="119" t="s">
        <v>47</v>
      </c>
      <c r="C7" s="119" t="s">
        <v>47</v>
      </c>
      <c r="D7" s="119" t="s">
        <v>47</v>
      </c>
      <c r="E7" s="120" t="s">
        <v>64</v>
      </c>
    </row>
    <row r="8" spans="1:5" ht="12.75" customHeight="1">
      <c r="A8" s="121" t="s">
        <v>1</v>
      </c>
      <c r="B8" s="122" t="s">
        <v>65</v>
      </c>
      <c r="C8" s="123" t="s">
        <v>23</v>
      </c>
      <c r="D8" s="122" t="s">
        <v>66</v>
      </c>
      <c r="E8" s="124" t="s">
        <v>67</v>
      </c>
    </row>
    <row r="9" spans="1:5" ht="12.75">
      <c r="A9" s="125"/>
      <c r="B9" s="126" t="s">
        <v>68</v>
      </c>
      <c r="C9" s="126" t="s">
        <v>69</v>
      </c>
      <c r="D9" s="126" t="s">
        <v>70</v>
      </c>
      <c r="E9" s="127" t="s">
        <v>71</v>
      </c>
    </row>
    <row r="10" spans="1:5" s="180" customFormat="1" ht="12.75">
      <c r="A10" s="185" t="s">
        <v>86</v>
      </c>
      <c r="B10" s="86">
        <v>5</v>
      </c>
      <c r="C10" s="86"/>
      <c r="D10" s="86">
        <v>1210</v>
      </c>
      <c r="E10" s="186">
        <f aca="true" t="shared" si="0" ref="E10:E15">SUM(B10:D10)</f>
        <v>1215</v>
      </c>
    </row>
    <row r="11" spans="1:5" s="180" customFormat="1" ht="12.75">
      <c r="A11" s="185" t="s">
        <v>91</v>
      </c>
      <c r="B11" s="86">
        <v>67</v>
      </c>
      <c r="C11" s="86">
        <v>296</v>
      </c>
      <c r="D11" s="86">
        <v>388</v>
      </c>
      <c r="E11" s="186">
        <f t="shared" si="0"/>
        <v>751</v>
      </c>
    </row>
    <row r="12" spans="1:5" s="180" customFormat="1" ht="12.75">
      <c r="A12" s="185" t="s">
        <v>94</v>
      </c>
      <c r="B12" s="86"/>
      <c r="C12" s="86"/>
      <c r="D12" s="86">
        <v>3</v>
      </c>
      <c r="E12" s="186">
        <f t="shared" si="0"/>
        <v>3</v>
      </c>
    </row>
    <row r="13" spans="1:5" s="180" customFormat="1" ht="12.75">
      <c r="A13" s="185" t="s">
        <v>9</v>
      </c>
      <c r="B13" s="86"/>
      <c r="C13" s="86"/>
      <c r="D13" s="86">
        <v>5</v>
      </c>
      <c r="E13" s="186">
        <f t="shared" si="0"/>
        <v>5</v>
      </c>
    </row>
    <row r="14" spans="1:5" s="180" customFormat="1" ht="12.75">
      <c r="A14" s="185" t="s">
        <v>92</v>
      </c>
      <c r="B14" s="86"/>
      <c r="C14" s="86"/>
      <c r="D14" s="86">
        <v>181</v>
      </c>
      <c r="E14" s="186">
        <f t="shared" si="0"/>
        <v>181</v>
      </c>
    </row>
    <row r="15" spans="1:5" s="180" customFormat="1" ht="12.75">
      <c r="A15" s="187" t="s">
        <v>82</v>
      </c>
      <c r="B15" s="86"/>
      <c r="C15" s="86"/>
      <c r="D15" s="86">
        <v>100</v>
      </c>
      <c r="E15" s="186">
        <f t="shared" si="0"/>
        <v>100</v>
      </c>
    </row>
    <row r="16" spans="1:5" s="180" customFormat="1" ht="12.75">
      <c r="A16" s="185" t="s">
        <v>88</v>
      </c>
      <c r="B16" s="86">
        <v>7</v>
      </c>
      <c r="C16" s="86">
        <v>254</v>
      </c>
      <c r="D16" s="86">
        <v>906</v>
      </c>
      <c r="E16" s="186">
        <f aca="true" t="shared" si="1" ref="E16:E23">SUM(B16:D16)</f>
        <v>1167</v>
      </c>
    </row>
    <row r="17" spans="1:5" s="180" customFormat="1" ht="12.75">
      <c r="A17" s="185" t="s">
        <v>87</v>
      </c>
      <c r="B17" s="86"/>
      <c r="C17" s="86"/>
      <c r="D17" s="86">
        <v>1780</v>
      </c>
      <c r="E17" s="186">
        <f t="shared" si="1"/>
        <v>1780</v>
      </c>
    </row>
    <row r="18" spans="1:5" s="180" customFormat="1" ht="12.75">
      <c r="A18" s="188" t="s">
        <v>83</v>
      </c>
      <c r="B18" s="86">
        <v>61</v>
      </c>
      <c r="C18" s="86"/>
      <c r="D18" s="86">
        <v>537</v>
      </c>
      <c r="E18" s="186">
        <f t="shared" si="1"/>
        <v>598</v>
      </c>
    </row>
    <row r="19" spans="1:5" s="180" customFormat="1" ht="12.75">
      <c r="A19" s="188" t="s">
        <v>90</v>
      </c>
      <c r="B19" s="86">
        <v>11</v>
      </c>
      <c r="C19" s="86"/>
      <c r="D19" s="86">
        <v>979</v>
      </c>
      <c r="E19" s="186">
        <f t="shared" si="1"/>
        <v>990</v>
      </c>
    </row>
    <row r="20" spans="1:5" s="180" customFormat="1" ht="12.75">
      <c r="A20" s="188" t="s">
        <v>95</v>
      </c>
      <c r="B20" s="86">
        <v>1</v>
      </c>
      <c r="C20" s="86"/>
      <c r="D20" s="86">
        <v>29</v>
      </c>
      <c r="E20" s="186">
        <f t="shared" si="1"/>
        <v>30</v>
      </c>
    </row>
    <row r="21" spans="1:5" s="180" customFormat="1" ht="12.75">
      <c r="A21" s="185" t="s">
        <v>10</v>
      </c>
      <c r="B21" s="86"/>
      <c r="C21" s="86"/>
      <c r="D21" s="86"/>
      <c r="E21" s="186">
        <f t="shared" si="1"/>
        <v>0</v>
      </c>
    </row>
    <row r="22" spans="1:5" s="189" customFormat="1" ht="12.75">
      <c r="A22" s="185" t="s">
        <v>93</v>
      </c>
      <c r="B22" s="86"/>
      <c r="C22" s="86"/>
      <c r="D22" s="86">
        <v>1798</v>
      </c>
      <c r="E22" s="186">
        <f t="shared" si="1"/>
        <v>1798</v>
      </c>
    </row>
    <row r="23" spans="1:5" ht="12.75" customHeight="1">
      <c r="A23" s="185" t="s">
        <v>89</v>
      </c>
      <c r="B23" s="86">
        <v>2</v>
      </c>
      <c r="C23" s="86"/>
      <c r="D23" s="86">
        <v>238</v>
      </c>
      <c r="E23" s="186">
        <f t="shared" si="1"/>
        <v>240</v>
      </c>
    </row>
    <row r="24" spans="1:5" ht="12.75" customHeight="1">
      <c r="A24" s="18"/>
      <c r="B24" s="19"/>
      <c r="C24" s="20"/>
      <c r="D24" s="20"/>
      <c r="E24" s="90"/>
    </row>
    <row r="25" spans="1:5" ht="12.75" customHeight="1">
      <c r="A25" s="111" t="s">
        <v>11</v>
      </c>
      <c r="B25" s="112">
        <f>SUM(B10:B23)</f>
        <v>154</v>
      </c>
      <c r="C25" s="112">
        <f>SUM(C10:C23)</f>
        <v>550</v>
      </c>
      <c r="D25" s="112">
        <f>SUM(D10:D23)</f>
        <v>8154</v>
      </c>
      <c r="E25" s="10">
        <f>SUM(E10:E23)</f>
        <v>8858</v>
      </c>
    </row>
    <row r="26" spans="1:5" ht="12.75" customHeight="1">
      <c r="A26" s="21"/>
      <c r="B26" s="22"/>
      <c r="C26" s="23"/>
      <c r="D26" s="23"/>
      <c r="E26" s="91"/>
    </row>
    <row r="27" spans="2:5" ht="12.75" customHeight="1">
      <c r="B27" s="24"/>
      <c r="C27" s="16"/>
      <c r="D27" s="16"/>
      <c r="E27" s="92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7" t="s">
        <v>62</v>
      </c>
    </row>
    <row r="4" spans="1:5" ht="12.75">
      <c r="A4" s="12"/>
      <c r="B4" s="13"/>
      <c r="C4" s="13"/>
      <c r="D4" s="13"/>
      <c r="E4" s="88"/>
    </row>
    <row r="5" spans="1:5" ht="12.75">
      <c r="A5" s="108" t="s">
        <v>72</v>
      </c>
      <c r="B5" s="13"/>
      <c r="C5" s="13"/>
      <c r="D5" s="13"/>
      <c r="E5" s="88"/>
    </row>
    <row r="6" spans="1:5" ht="12.75">
      <c r="A6" s="105" t="str">
        <f>'A-N° Sinies Denun'!A6</f>
        <v>      (entre el 1 de enero y  31 de marzo de 2020)</v>
      </c>
      <c r="B6" s="94"/>
      <c r="C6" s="13"/>
      <c r="D6" s="13"/>
      <c r="E6" s="88"/>
    </row>
    <row r="7" spans="1:5" ht="12.75">
      <c r="A7" s="118"/>
      <c r="B7" s="119" t="s">
        <v>47</v>
      </c>
      <c r="C7" s="119" t="s">
        <v>47</v>
      </c>
      <c r="D7" s="119" t="s">
        <v>47</v>
      </c>
      <c r="E7" s="120" t="s">
        <v>35</v>
      </c>
    </row>
    <row r="8" spans="1:5" ht="12.75">
      <c r="A8" s="121" t="s">
        <v>1</v>
      </c>
      <c r="B8" s="122" t="s">
        <v>51</v>
      </c>
      <c r="C8" s="123" t="s">
        <v>73</v>
      </c>
      <c r="D8" s="122" t="s">
        <v>52</v>
      </c>
      <c r="E8" s="128"/>
    </row>
    <row r="9" spans="1:5" ht="12.75">
      <c r="A9" s="125"/>
      <c r="B9" s="126" t="s">
        <v>74</v>
      </c>
      <c r="C9" s="126" t="s">
        <v>75</v>
      </c>
      <c r="D9" s="126" t="s">
        <v>76</v>
      </c>
      <c r="E9" s="127" t="s">
        <v>77</v>
      </c>
    </row>
    <row r="10" spans="1:5" ht="12.75">
      <c r="A10" s="181" t="str">
        <f>'A-N° Sinies Denun'!A10</f>
        <v>Bci</v>
      </c>
      <c r="B10" s="179">
        <v>966</v>
      </c>
      <c r="C10" s="179"/>
      <c r="D10" s="179">
        <v>244</v>
      </c>
      <c r="E10" s="182">
        <f aca="true" t="shared" si="0" ref="E10:E23">SUM(B10:D10)</f>
        <v>1210</v>
      </c>
    </row>
    <row r="11" spans="1:5" ht="12.75">
      <c r="A11" s="181" t="str">
        <f>'A-N° Sinies Denun'!A11</f>
        <v>BNP PARIBAS CARDIF</v>
      </c>
      <c r="B11" s="179">
        <v>266</v>
      </c>
      <c r="C11" s="179"/>
      <c r="D11" s="197">
        <v>122</v>
      </c>
      <c r="E11" s="182">
        <f t="shared" si="0"/>
        <v>388</v>
      </c>
    </row>
    <row r="12" spans="1:5" ht="12.75">
      <c r="A12" s="181" t="str">
        <f>'A-N° Sinies Denun'!A12</f>
        <v>Bupa</v>
      </c>
      <c r="B12" s="179">
        <v>3</v>
      </c>
      <c r="C12" s="179"/>
      <c r="D12" s="179"/>
      <c r="E12" s="182">
        <f t="shared" si="0"/>
        <v>3</v>
      </c>
    </row>
    <row r="13" spans="1:5" ht="12.75">
      <c r="A13" s="181" t="str">
        <f>'A-N° Sinies Denun'!A13</f>
        <v>Chilena Consolidada</v>
      </c>
      <c r="B13" s="179"/>
      <c r="C13" s="179">
        <v>1</v>
      </c>
      <c r="D13" s="179">
        <v>4</v>
      </c>
      <c r="E13" s="182">
        <f t="shared" si="0"/>
        <v>5</v>
      </c>
    </row>
    <row r="14" spans="1:5" ht="12.75">
      <c r="A14" s="181" t="str">
        <f>'A-N° Sinies Denun'!A14</f>
        <v>Chubb</v>
      </c>
      <c r="B14" s="179">
        <v>65</v>
      </c>
      <c r="C14" s="179"/>
      <c r="D14" s="179">
        <v>116</v>
      </c>
      <c r="E14" s="182">
        <f>SUM(B14:D14)</f>
        <v>181</v>
      </c>
    </row>
    <row r="15" spans="1:5" ht="12.75">
      <c r="A15" s="181" t="str">
        <f>'A-N° Sinies Denun'!A15</f>
        <v>Consorcio Nacional</v>
      </c>
      <c r="B15" s="179">
        <v>3</v>
      </c>
      <c r="C15" s="179">
        <v>77</v>
      </c>
      <c r="D15" s="179">
        <v>20</v>
      </c>
      <c r="E15" s="182">
        <f>SUM(B15:D15)</f>
        <v>100</v>
      </c>
    </row>
    <row r="16" spans="1:5" ht="12.75">
      <c r="A16" s="181" t="str">
        <f>'A-N° Sinies Denun'!A16</f>
        <v>HDI</v>
      </c>
      <c r="B16" s="179">
        <v>15</v>
      </c>
      <c r="C16" s="179">
        <v>788</v>
      </c>
      <c r="D16" s="179">
        <v>103</v>
      </c>
      <c r="E16" s="182">
        <f t="shared" si="0"/>
        <v>906</v>
      </c>
    </row>
    <row r="17" spans="1:5" ht="12.75">
      <c r="A17" s="181" t="str">
        <f>'A-N° Sinies Denun'!A17</f>
        <v>Liberty</v>
      </c>
      <c r="B17" s="179">
        <v>39</v>
      </c>
      <c r="C17" s="179">
        <v>1556</v>
      </c>
      <c r="D17" s="179">
        <v>185</v>
      </c>
      <c r="E17" s="182">
        <f>SUM(B17:D17)</f>
        <v>1780</v>
      </c>
    </row>
    <row r="18" spans="1:5" ht="12.75">
      <c r="A18" s="181" t="str">
        <f>'A-N° Sinies Denun'!A18</f>
        <v>Mapfre</v>
      </c>
      <c r="B18" s="197">
        <v>69</v>
      </c>
      <c r="C18" s="179">
        <v>448</v>
      </c>
      <c r="D18" s="179">
        <v>20</v>
      </c>
      <c r="E18" s="182">
        <f t="shared" si="0"/>
        <v>537</v>
      </c>
    </row>
    <row r="19" spans="1:5" ht="12.75">
      <c r="A19" s="181" t="str">
        <f>'A-N° Sinies Denun'!A19</f>
        <v>Mutual de Seguros</v>
      </c>
      <c r="B19" s="179">
        <v>882</v>
      </c>
      <c r="C19" s="179"/>
      <c r="D19" s="179">
        <v>97</v>
      </c>
      <c r="E19" s="182">
        <f t="shared" si="0"/>
        <v>979</v>
      </c>
    </row>
    <row r="20" spans="1:5" ht="12.75">
      <c r="A20" s="181" t="str">
        <f>'A-N° Sinies Denun'!A20</f>
        <v>Porvenir</v>
      </c>
      <c r="B20" s="179">
        <v>22</v>
      </c>
      <c r="C20" s="179"/>
      <c r="D20" s="179">
        <v>7</v>
      </c>
      <c r="E20" s="182">
        <f t="shared" si="0"/>
        <v>29</v>
      </c>
    </row>
    <row r="21" spans="1:5" ht="12.75">
      <c r="A21" s="181" t="str">
        <f>'A-N° Sinies Denun'!A21</f>
        <v>Renta Nacional</v>
      </c>
      <c r="B21" s="179"/>
      <c r="C21" s="179"/>
      <c r="D21" s="179"/>
      <c r="E21" s="182">
        <f t="shared" si="0"/>
        <v>0</v>
      </c>
    </row>
    <row r="22" spans="1:5" ht="12.75">
      <c r="A22" s="181" t="str">
        <f>'A-N° Sinies Denun'!A22</f>
        <v>Suramericana</v>
      </c>
      <c r="B22" s="179">
        <v>149</v>
      </c>
      <c r="C22" s="179">
        <v>1573</v>
      </c>
      <c r="D22" s="179">
        <v>76</v>
      </c>
      <c r="E22" s="182">
        <f>SUM(B22:D22)</f>
        <v>1798</v>
      </c>
    </row>
    <row r="23" spans="1:5" ht="12.75">
      <c r="A23" s="104" t="str">
        <f>'A-N° Sinies Denun'!A23</f>
        <v>Zenit</v>
      </c>
      <c r="B23" s="179"/>
      <c r="C23" s="179">
        <v>183</v>
      </c>
      <c r="D23" s="179">
        <v>55</v>
      </c>
      <c r="E23" s="93">
        <f t="shared" si="0"/>
        <v>238</v>
      </c>
    </row>
    <row r="24" spans="1:5" ht="12.75">
      <c r="A24" s="18"/>
      <c r="B24" s="19"/>
      <c r="C24" s="20"/>
      <c r="D24" s="20"/>
      <c r="E24" s="90"/>
    </row>
    <row r="25" spans="1:5" ht="12.75">
      <c r="A25" s="111" t="s">
        <v>11</v>
      </c>
      <c r="B25" s="112">
        <f>SUM(B10:B23)</f>
        <v>2479</v>
      </c>
      <c r="C25" s="113">
        <f>SUM(C10:C23)</f>
        <v>4626</v>
      </c>
      <c r="D25" s="113">
        <f>SUM(D10:D23)</f>
        <v>1049</v>
      </c>
      <c r="E25" s="1">
        <f>SUM(E10:E23)</f>
        <v>8154</v>
      </c>
    </row>
    <row r="26" spans="1:5" ht="15.75">
      <c r="A26" s="21"/>
      <c r="B26" s="22"/>
      <c r="C26" s="23"/>
      <c r="D26" s="23"/>
      <c r="E26" s="91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6" customWidth="1"/>
    <col min="8" max="16384" width="11.421875" style="26" customWidth="1"/>
  </cols>
  <sheetData>
    <row r="1" ht="12.75">
      <c r="A1" s="25"/>
    </row>
    <row r="3" ht="12.75">
      <c r="A3" s="87" t="s">
        <v>62</v>
      </c>
    </row>
    <row r="4" ht="12.75">
      <c r="A4" s="25"/>
    </row>
    <row r="5" ht="12.75">
      <c r="A5" s="109" t="s">
        <v>15</v>
      </c>
    </row>
    <row r="6" spans="1:2" ht="12.75">
      <c r="A6" s="106" t="str">
        <f>'A-N° Sinies Denun'!$A$6</f>
        <v>      (entre el 1 de enero y  31 de marzo de 2020)</v>
      </c>
      <c r="B6" s="95"/>
    </row>
    <row r="7" spans="1:7" ht="12.75">
      <c r="A7" s="129"/>
      <c r="B7" s="130" t="s">
        <v>16</v>
      </c>
      <c r="C7" s="131" t="s">
        <v>81</v>
      </c>
      <c r="D7" s="131"/>
      <c r="E7" s="130" t="s">
        <v>17</v>
      </c>
      <c r="F7" s="132" t="s">
        <v>18</v>
      </c>
      <c r="G7" s="133" t="s">
        <v>19</v>
      </c>
    </row>
    <row r="8" spans="1:7" ht="12.75">
      <c r="A8" s="134" t="s">
        <v>1</v>
      </c>
      <c r="B8" s="135"/>
      <c r="C8" s="136" t="s">
        <v>20</v>
      </c>
      <c r="D8" s="135" t="s">
        <v>21</v>
      </c>
      <c r="E8" s="135" t="s">
        <v>22</v>
      </c>
      <c r="F8" s="135" t="s">
        <v>23</v>
      </c>
      <c r="G8" s="137" t="s">
        <v>24</v>
      </c>
    </row>
    <row r="9" spans="1:7" ht="12.75">
      <c r="A9" s="138"/>
      <c r="B9" s="139" t="s">
        <v>25</v>
      </c>
      <c r="C9" s="139" t="s">
        <v>26</v>
      </c>
      <c r="D9" s="139" t="s">
        <v>27</v>
      </c>
      <c r="E9" s="139" t="s">
        <v>28</v>
      </c>
      <c r="F9" s="139" t="s">
        <v>29</v>
      </c>
      <c r="G9" s="140" t="s">
        <v>30</v>
      </c>
    </row>
    <row r="10" spans="1:7" ht="12.75">
      <c r="A10" s="183" t="str">
        <f>'A-N° Sinies Denun'!A10</f>
        <v>Bci</v>
      </c>
      <c r="B10" s="178">
        <v>51</v>
      </c>
      <c r="C10" s="178"/>
      <c r="D10" s="178"/>
      <c r="E10" s="179">
        <v>2101</v>
      </c>
      <c r="F10" s="178"/>
      <c r="G10" s="184">
        <f aca="true" t="shared" si="0" ref="G10:G23">SUM(B10:F10)</f>
        <v>2152</v>
      </c>
    </row>
    <row r="11" spans="1:7" ht="12.75">
      <c r="A11" s="183" t="str">
        <f>'A-N° Sinies Denun'!A11</f>
        <v>BNP PARIBAS CARDIF</v>
      </c>
      <c r="B11" s="178">
        <v>6</v>
      </c>
      <c r="C11" s="178"/>
      <c r="D11" s="178"/>
      <c r="E11" s="179">
        <v>260</v>
      </c>
      <c r="F11" s="178">
        <v>418</v>
      </c>
      <c r="G11" s="184">
        <f t="shared" si="0"/>
        <v>684</v>
      </c>
    </row>
    <row r="12" spans="1:7" ht="12.75">
      <c r="A12" s="183" t="str">
        <f>'A-N° Sinies Denun'!A12</f>
        <v>Bupa</v>
      </c>
      <c r="B12" s="178"/>
      <c r="C12" s="178">
        <v>1</v>
      </c>
      <c r="D12" s="178"/>
      <c r="E12" s="179">
        <v>2</v>
      </c>
      <c r="F12" s="178"/>
      <c r="G12" s="184">
        <f t="shared" si="0"/>
        <v>3</v>
      </c>
    </row>
    <row r="13" spans="1:7" ht="12.75">
      <c r="A13" s="183" t="str">
        <f>'A-N° Sinies Denun'!A13</f>
        <v>Chilena Consolidada</v>
      </c>
      <c r="B13" s="178">
        <v>1</v>
      </c>
      <c r="C13" s="178"/>
      <c r="D13" s="178"/>
      <c r="E13" s="179">
        <v>7</v>
      </c>
      <c r="F13" s="178"/>
      <c r="G13" s="184">
        <f t="shared" si="0"/>
        <v>8</v>
      </c>
    </row>
    <row r="14" spans="1:7" ht="12.75">
      <c r="A14" s="183" t="s">
        <v>92</v>
      </c>
      <c r="B14" s="178">
        <v>8</v>
      </c>
      <c r="C14" s="178"/>
      <c r="D14" s="178"/>
      <c r="E14" s="179">
        <v>173</v>
      </c>
      <c r="F14" s="178"/>
      <c r="G14" s="184">
        <f t="shared" si="0"/>
        <v>181</v>
      </c>
    </row>
    <row r="15" spans="1:7" ht="12.75">
      <c r="A15" s="183" t="str">
        <f>'A-N° Sinies Denun'!A15</f>
        <v>Consorcio Nacional</v>
      </c>
      <c r="B15" s="178">
        <v>1456</v>
      </c>
      <c r="C15" s="178">
        <v>91</v>
      </c>
      <c r="D15" s="178">
        <v>53</v>
      </c>
      <c r="E15" s="179">
        <v>44721</v>
      </c>
      <c r="F15" s="178"/>
      <c r="G15" s="184">
        <f t="shared" si="0"/>
        <v>46321</v>
      </c>
    </row>
    <row r="16" spans="1:7" ht="12.75">
      <c r="A16" s="183" t="str">
        <f>'A-N° Sinies Denun'!A16</f>
        <v>HDI</v>
      </c>
      <c r="B16" s="178">
        <v>37</v>
      </c>
      <c r="C16" s="178">
        <v>1</v>
      </c>
      <c r="D16" s="178">
        <v>593</v>
      </c>
      <c r="E16" s="179">
        <v>789</v>
      </c>
      <c r="F16" s="178">
        <v>183</v>
      </c>
      <c r="G16" s="184">
        <f t="shared" si="0"/>
        <v>1603</v>
      </c>
    </row>
    <row r="17" spans="1:7" ht="12.75">
      <c r="A17" s="183" t="str">
        <f>'A-N° Sinies Denun'!A17</f>
        <v>Liberty</v>
      </c>
      <c r="B17" s="178">
        <v>54</v>
      </c>
      <c r="C17" s="178"/>
      <c r="D17" s="178"/>
      <c r="E17" s="179">
        <v>1774</v>
      </c>
      <c r="F17" s="178"/>
      <c r="G17" s="184">
        <f t="shared" si="0"/>
        <v>1828</v>
      </c>
    </row>
    <row r="18" spans="1:7" ht="12.75">
      <c r="A18" s="183" t="str">
        <f>'A-N° Sinies Denun'!A18</f>
        <v>Mapfre</v>
      </c>
      <c r="B18" s="178">
        <v>128</v>
      </c>
      <c r="C18" s="178">
        <v>9</v>
      </c>
      <c r="D18" s="178">
        <v>10</v>
      </c>
      <c r="E18" s="179">
        <v>734</v>
      </c>
      <c r="F18" s="178"/>
      <c r="G18" s="184">
        <f t="shared" si="0"/>
        <v>881</v>
      </c>
    </row>
    <row r="19" spans="1:7" ht="12.75">
      <c r="A19" s="183" t="str">
        <f>'A-N° Sinies Denun'!A19</f>
        <v>Mutual de Seguros</v>
      </c>
      <c r="B19" s="178">
        <v>41</v>
      </c>
      <c r="C19" s="178"/>
      <c r="D19" s="178"/>
      <c r="E19" s="179">
        <v>806</v>
      </c>
      <c r="F19" s="178"/>
      <c r="G19" s="184">
        <f t="shared" si="0"/>
        <v>847</v>
      </c>
    </row>
    <row r="20" spans="1:7" ht="12.75">
      <c r="A20" s="183" t="str">
        <f>'A-N° Sinies Denun'!A20</f>
        <v>Porvenir</v>
      </c>
      <c r="B20" s="178">
        <v>2</v>
      </c>
      <c r="C20" s="178"/>
      <c r="D20" s="178"/>
      <c r="E20" s="179">
        <v>42</v>
      </c>
      <c r="F20" s="178"/>
      <c r="G20" s="184">
        <f t="shared" si="0"/>
        <v>44</v>
      </c>
    </row>
    <row r="21" spans="1:7" ht="12.75">
      <c r="A21" s="183" t="str">
        <f>'A-N° Sinies Denun'!A21</f>
        <v>Renta Nacional</v>
      </c>
      <c r="B21" s="178"/>
      <c r="C21" s="178"/>
      <c r="D21" s="178"/>
      <c r="E21" s="179"/>
      <c r="F21" s="178"/>
      <c r="G21" s="184">
        <f t="shared" si="0"/>
        <v>0</v>
      </c>
    </row>
    <row r="22" spans="1:7" ht="12.75">
      <c r="A22" s="183" t="str">
        <f>'A-N° Sinies Denun'!A22</f>
        <v>Suramericana</v>
      </c>
      <c r="B22" s="178">
        <v>77</v>
      </c>
      <c r="C22" s="178">
        <v>2</v>
      </c>
      <c r="D22" s="178"/>
      <c r="E22" s="179">
        <v>2689</v>
      </c>
      <c r="F22" s="178"/>
      <c r="G22" s="184">
        <f t="shared" si="0"/>
        <v>2768</v>
      </c>
    </row>
    <row r="23" spans="1:7" ht="12.75">
      <c r="A23" s="183" t="str">
        <f>'A-N° Sinies Denun'!A23</f>
        <v>Zenit</v>
      </c>
      <c r="B23" s="178">
        <v>9</v>
      </c>
      <c r="C23" s="178"/>
      <c r="D23" s="178">
        <v>1</v>
      </c>
      <c r="E23" s="179">
        <v>377</v>
      </c>
      <c r="F23" s="178"/>
      <c r="G23" s="184">
        <f t="shared" si="0"/>
        <v>387</v>
      </c>
    </row>
    <row r="24" spans="1:10" ht="12.75">
      <c r="A24" s="27"/>
      <c r="B24" s="28"/>
      <c r="C24" s="29"/>
      <c r="D24" s="29"/>
      <c r="E24" s="30"/>
      <c r="F24" s="30"/>
      <c r="G24" s="97"/>
      <c r="H24" s="31"/>
      <c r="I24" s="32"/>
      <c r="J24" s="32"/>
    </row>
    <row r="25" spans="1:7" ht="12.75" customHeight="1">
      <c r="A25" s="114" t="s">
        <v>11</v>
      </c>
      <c r="B25" s="115">
        <f aca="true" t="shared" si="1" ref="B25:G25">SUM(B10:B23)</f>
        <v>1870</v>
      </c>
      <c r="C25" s="115">
        <f t="shared" si="1"/>
        <v>104</v>
      </c>
      <c r="D25" s="115">
        <f t="shared" si="1"/>
        <v>657</v>
      </c>
      <c r="E25" s="115">
        <f t="shared" si="1"/>
        <v>54475</v>
      </c>
      <c r="F25" s="115">
        <f t="shared" si="1"/>
        <v>601</v>
      </c>
      <c r="G25" s="9">
        <f t="shared" si="1"/>
        <v>57707</v>
      </c>
    </row>
    <row r="26" spans="1:7" ht="15.75">
      <c r="A26" s="33"/>
      <c r="B26" s="34"/>
      <c r="C26" s="35"/>
      <c r="D26" s="35"/>
      <c r="E26" s="36"/>
      <c r="F26" s="36"/>
      <c r="G26" s="98"/>
    </row>
    <row r="27" ht="12.75">
      <c r="A27" s="13"/>
    </row>
    <row r="35" ht="12.75">
      <c r="I35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98"/>
  <sheetViews>
    <sheetView zoomScale="70" zoomScaleNormal="70" zoomScalePageLayoutView="0" workbookViewId="0" topLeftCell="A1">
      <selection activeCell="A3" sqref="A3"/>
    </sheetView>
  </sheetViews>
  <sheetFormatPr defaultColWidth="11.421875" defaultRowHeight="12.75"/>
  <cols>
    <col min="1" max="1" width="22.421875" style="200" customWidth="1"/>
    <col min="2" max="2" width="18.57421875" style="200" customWidth="1"/>
    <col min="3" max="3" width="20.57421875" style="200" customWidth="1"/>
    <col min="4" max="4" width="28.00390625" style="200" customWidth="1"/>
    <col min="5" max="5" width="25.7109375" style="201" customWidth="1"/>
    <col min="6" max="6" width="37.8515625" style="200" customWidth="1"/>
    <col min="7" max="7" width="35.140625" style="200" customWidth="1"/>
    <col min="8" max="8" width="35.140625" style="201" customWidth="1"/>
    <col min="9" max="16384" width="11.421875" style="200" customWidth="1"/>
  </cols>
  <sheetData>
    <row r="1" ht="15.75">
      <c r="A1" s="199"/>
    </row>
    <row r="3" ht="15.75">
      <c r="A3" s="202" t="s">
        <v>62</v>
      </c>
    </row>
    <row r="4" ht="15.75">
      <c r="A4" s="199"/>
    </row>
    <row r="5" spans="1:8" ht="15.75">
      <c r="A5" s="203" t="s">
        <v>31</v>
      </c>
      <c r="H5" s="204"/>
    </row>
    <row r="6" spans="1:2" ht="15.75">
      <c r="A6" s="205" t="s">
        <v>97</v>
      </c>
      <c r="B6" s="206"/>
    </row>
    <row r="7" spans="1:8" ht="15.75">
      <c r="A7" s="207"/>
      <c r="B7" s="208" t="s">
        <v>32</v>
      </c>
      <c r="C7" s="209"/>
      <c r="D7" s="210"/>
      <c r="E7" s="211"/>
      <c r="F7" s="212" t="s">
        <v>33</v>
      </c>
      <c r="G7" s="212" t="s">
        <v>34</v>
      </c>
      <c r="H7" s="213" t="s">
        <v>35</v>
      </c>
    </row>
    <row r="8" spans="1:8" ht="15.75">
      <c r="A8" s="214" t="s">
        <v>1</v>
      </c>
      <c r="B8" s="215" t="s">
        <v>16</v>
      </c>
      <c r="C8" s="216" t="s">
        <v>36</v>
      </c>
      <c r="D8" s="216" t="s">
        <v>37</v>
      </c>
      <c r="E8" s="216" t="s">
        <v>38</v>
      </c>
      <c r="F8" s="216" t="s">
        <v>39</v>
      </c>
      <c r="G8" s="215" t="s">
        <v>40</v>
      </c>
      <c r="H8" s="217" t="s">
        <v>41</v>
      </c>
    </row>
    <row r="9" spans="1:8" ht="15.75">
      <c r="A9" s="218"/>
      <c r="B9" s="219"/>
      <c r="C9" s="220"/>
      <c r="D9" s="221"/>
      <c r="E9" s="220" t="s">
        <v>42</v>
      </c>
      <c r="F9" s="220" t="s">
        <v>43</v>
      </c>
      <c r="G9" s="220" t="s">
        <v>44</v>
      </c>
      <c r="H9" s="222" t="s">
        <v>45</v>
      </c>
    </row>
    <row r="10" spans="1:8" ht="15.75">
      <c r="A10" s="223" t="str">
        <f>'A-N° Sinies Denun'!A10</f>
        <v>Bci</v>
      </c>
      <c r="B10" s="224">
        <v>390599</v>
      </c>
      <c r="C10" s="224">
        <v>6937</v>
      </c>
      <c r="D10" s="224">
        <v>8579</v>
      </c>
      <c r="E10" s="225">
        <f>SUM(B10:D10)</f>
        <v>406115</v>
      </c>
      <c r="F10" s="224">
        <v>988029</v>
      </c>
      <c r="G10" s="224">
        <v>3</v>
      </c>
      <c r="H10" s="226">
        <f>SUM(E10:G10)</f>
        <v>1394147</v>
      </c>
    </row>
    <row r="11" spans="1:8" ht="15.75">
      <c r="A11" s="223" t="str">
        <f>'A-N° Sinies Denun'!A11</f>
        <v>BNP PARIBAS CARDIF</v>
      </c>
      <c r="B11" s="227">
        <v>46228</v>
      </c>
      <c r="C11" s="224"/>
      <c r="D11" s="224"/>
      <c r="E11" s="225">
        <f aca="true" t="shared" si="0" ref="E11:E23">SUM(B11:D11)</f>
        <v>46228</v>
      </c>
      <c r="F11" s="224">
        <v>122339</v>
      </c>
      <c r="G11" s="224"/>
      <c r="H11" s="226">
        <f aca="true" t="shared" si="1" ref="H11:H23">SUM(E11:G11)</f>
        <v>168567</v>
      </c>
    </row>
    <row r="12" spans="1:8" ht="15.75">
      <c r="A12" s="223" t="str">
        <f>'A-N° Sinies Denun'!A12</f>
        <v>Bupa</v>
      </c>
      <c r="B12" s="227"/>
      <c r="C12" s="224"/>
      <c r="D12" s="224">
        <v>8494</v>
      </c>
      <c r="E12" s="225">
        <f t="shared" si="0"/>
        <v>8494</v>
      </c>
      <c r="F12" s="224">
        <v>49</v>
      </c>
      <c r="G12" s="224"/>
      <c r="H12" s="226">
        <f t="shared" si="1"/>
        <v>8543</v>
      </c>
    </row>
    <row r="13" spans="1:8" ht="15.75">
      <c r="A13" s="223" t="str">
        <f>'A-N° Sinies Denun'!A13</f>
        <v>Chilena Consolidada</v>
      </c>
      <c r="B13" s="227"/>
      <c r="C13" s="224"/>
      <c r="D13" s="224"/>
      <c r="E13" s="225">
        <f t="shared" si="0"/>
        <v>0</v>
      </c>
      <c r="F13" s="224">
        <v>85</v>
      </c>
      <c r="G13" s="224"/>
      <c r="H13" s="226">
        <f t="shared" si="1"/>
        <v>85</v>
      </c>
    </row>
    <row r="14" spans="1:8" ht="15.75">
      <c r="A14" s="223" t="str">
        <f>'A-N° Sinies Denun'!A14</f>
        <v>Chubb</v>
      </c>
      <c r="B14" s="227">
        <v>8525</v>
      </c>
      <c r="C14" s="224">
        <v>29251</v>
      </c>
      <c r="D14" s="224"/>
      <c r="E14" s="225">
        <f t="shared" si="0"/>
        <v>37776</v>
      </c>
      <c r="F14" s="224">
        <v>267080</v>
      </c>
      <c r="G14" s="224"/>
      <c r="H14" s="226">
        <f t="shared" si="1"/>
        <v>304856</v>
      </c>
    </row>
    <row r="15" spans="1:8" ht="15.75">
      <c r="A15" s="223" t="str">
        <f>'A-N° Sinies Denun'!A15</f>
        <v>Consorcio Nacional</v>
      </c>
      <c r="B15" s="224">
        <v>150576</v>
      </c>
      <c r="C15" s="224">
        <v>8708</v>
      </c>
      <c r="D15" s="224"/>
      <c r="E15" s="225">
        <f t="shared" si="0"/>
        <v>159284</v>
      </c>
      <c r="F15" s="224">
        <v>396139</v>
      </c>
      <c r="G15" s="224"/>
      <c r="H15" s="226">
        <f t="shared" si="1"/>
        <v>555423</v>
      </c>
    </row>
    <row r="16" spans="1:8" ht="15.75">
      <c r="A16" s="223" t="str">
        <f>'A-N° Sinies Denun'!A16</f>
        <v>HDI</v>
      </c>
      <c r="B16" s="224"/>
      <c r="C16" s="224">
        <v>336070</v>
      </c>
      <c r="D16" s="224">
        <v>510282</v>
      </c>
      <c r="E16" s="225">
        <f t="shared" si="0"/>
        <v>846352</v>
      </c>
      <c r="F16" s="224"/>
      <c r="G16" s="224">
        <v>479275</v>
      </c>
      <c r="H16" s="226">
        <f t="shared" si="1"/>
        <v>1325627</v>
      </c>
    </row>
    <row r="17" spans="1:8" ht="15.75">
      <c r="A17" s="223" t="str">
        <f>'A-N° Sinies Denun'!A17</f>
        <v>Liberty</v>
      </c>
      <c r="B17" s="224">
        <v>470196</v>
      </c>
      <c r="C17" s="224"/>
      <c r="D17" s="224">
        <v>8594</v>
      </c>
      <c r="E17" s="225">
        <f t="shared" si="0"/>
        <v>478790</v>
      </c>
      <c r="F17" s="224">
        <v>838064</v>
      </c>
      <c r="G17" s="224">
        <v>3209</v>
      </c>
      <c r="H17" s="226">
        <f t="shared" si="1"/>
        <v>1320063</v>
      </c>
    </row>
    <row r="18" spans="1:8" ht="15.75">
      <c r="A18" s="223" t="str">
        <f>'A-N° Sinies Denun'!A18</f>
        <v>Mapfre</v>
      </c>
      <c r="B18" s="224">
        <v>127729</v>
      </c>
      <c r="C18" s="224">
        <v>9568</v>
      </c>
      <c r="D18" s="224">
        <v>8492</v>
      </c>
      <c r="E18" s="225">
        <f t="shared" si="0"/>
        <v>145789</v>
      </c>
      <c r="F18" s="224">
        <v>549980</v>
      </c>
      <c r="G18" s="224"/>
      <c r="H18" s="226">
        <f t="shared" si="1"/>
        <v>695769</v>
      </c>
    </row>
    <row r="19" spans="1:8" ht="15.75">
      <c r="A19" s="223" t="str">
        <f>'A-N° Sinies Denun'!A19</f>
        <v>Mutual de Seguros</v>
      </c>
      <c r="B19" s="224">
        <v>251498</v>
      </c>
      <c r="C19" s="224"/>
      <c r="D19" s="224"/>
      <c r="E19" s="225">
        <f t="shared" si="0"/>
        <v>251498</v>
      </c>
      <c r="F19" s="224">
        <v>434443</v>
      </c>
      <c r="G19" s="224"/>
      <c r="H19" s="226">
        <f t="shared" si="1"/>
        <v>685941</v>
      </c>
    </row>
    <row r="20" spans="1:8" ht="15.75">
      <c r="A20" s="223" t="str">
        <f>'A-N° Sinies Denun'!A20</f>
        <v>Porvenir</v>
      </c>
      <c r="B20" s="224">
        <v>17071</v>
      </c>
      <c r="C20" s="224"/>
      <c r="D20" s="224"/>
      <c r="E20" s="225">
        <f t="shared" si="0"/>
        <v>17071</v>
      </c>
      <c r="F20" s="224">
        <v>15315</v>
      </c>
      <c r="G20" s="224">
        <v>653</v>
      </c>
      <c r="H20" s="226">
        <f t="shared" si="1"/>
        <v>33039</v>
      </c>
    </row>
    <row r="21" spans="1:8" ht="15.75">
      <c r="A21" s="223" t="str">
        <f>'A-N° Sinies Denun'!A21</f>
        <v>Renta Nacional</v>
      </c>
      <c r="B21" s="224"/>
      <c r="C21" s="224"/>
      <c r="D21" s="224"/>
      <c r="E21" s="225">
        <f t="shared" si="0"/>
        <v>0</v>
      </c>
      <c r="F21" s="224"/>
      <c r="G21" s="224"/>
      <c r="H21" s="226">
        <f t="shared" si="1"/>
        <v>0</v>
      </c>
    </row>
    <row r="22" spans="1:8" ht="15.75">
      <c r="A22" s="223" t="str">
        <f>'A-N° Sinies Denun'!A22</f>
        <v>Suramericana</v>
      </c>
      <c r="B22" s="224">
        <v>616823</v>
      </c>
      <c r="C22" s="224">
        <v>18271</v>
      </c>
      <c r="D22" s="224">
        <v>82285</v>
      </c>
      <c r="E22" s="225">
        <f t="shared" si="0"/>
        <v>717379</v>
      </c>
      <c r="F22" s="224">
        <v>1526956</v>
      </c>
      <c r="G22" s="224"/>
      <c r="H22" s="226">
        <f t="shared" si="1"/>
        <v>2244335</v>
      </c>
    </row>
    <row r="23" spans="1:8" ht="15.75">
      <c r="A23" s="228" t="str">
        <f>'A-N° Sinies Denun'!A23</f>
        <v>Zenit</v>
      </c>
      <c r="B23" s="229">
        <v>68633</v>
      </c>
      <c r="C23" s="229">
        <v>4335</v>
      </c>
      <c r="D23" s="229">
        <v>8579</v>
      </c>
      <c r="E23" s="225">
        <f t="shared" si="0"/>
        <v>81547</v>
      </c>
      <c r="F23" s="229">
        <v>154571</v>
      </c>
      <c r="G23" s="229"/>
      <c r="H23" s="226">
        <f t="shared" si="1"/>
        <v>236118</v>
      </c>
    </row>
    <row r="24" spans="1:8" ht="15.75">
      <c r="A24" s="230"/>
      <c r="B24" s="231"/>
      <c r="C24" s="232"/>
      <c r="D24" s="232"/>
      <c r="E24" s="233"/>
      <c r="F24" s="234"/>
      <c r="G24" s="234"/>
      <c r="H24" s="235"/>
    </row>
    <row r="25" spans="1:8" s="239" customFormat="1" ht="15.75">
      <c r="A25" s="236" t="s">
        <v>11</v>
      </c>
      <c r="B25" s="237">
        <f aca="true" t="shared" si="2" ref="B25:H25">SUM(B10:B23)</f>
        <v>2147878</v>
      </c>
      <c r="C25" s="237">
        <f t="shared" si="2"/>
        <v>413140</v>
      </c>
      <c r="D25" s="237">
        <f t="shared" si="2"/>
        <v>635305</v>
      </c>
      <c r="E25" s="237">
        <f t="shared" si="2"/>
        <v>3196323</v>
      </c>
      <c r="F25" s="237">
        <f t="shared" si="2"/>
        <v>5293050</v>
      </c>
      <c r="G25" s="237">
        <f t="shared" si="2"/>
        <v>483140</v>
      </c>
      <c r="H25" s="238">
        <f t="shared" si="2"/>
        <v>8972513</v>
      </c>
    </row>
    <row r="26" spans="1:8" ht="15.75">
      <c r="A26" s="194"/>
      <c r="B26" s="240"/>
      <c r="C26" s="241"/>
      <c r="D26" s="241"/>
      <c r="E26" s="242"/>
      <c r="F26" s="243"/>
      <c r="G26" s="243"/>
      <c r="H26" s="244"/>
    </row>
    <row r="27" spans="1:8" ht="15.75">
      <c r="A27" s="191"/>
      <c r="B27" s="245"/>
      <c r="C27" s="246"/>
      <c r="D27" s="246"/>
      <c r="E27" s="247"/>
      <c r="F27" s="248"/>
      <c r="G27" s="248"/>
      <c r="H27" s="247"/>
    </row>
    <row r="28" ht="15.75">
      <c r="E28" s="200"/>
    </row>
    <row r="29" ht="15.75">
      <c r="E29" s="200"/>
    </row>
    <row r="30" ht="15.75">
      <c r="E30" s="200"/>
    </row>
    <row r="31" ht="15.75">
      <c r="E31" s="200"/>
    </row>
    <row r="32" ht="15.75">
      <c r="E32" s="200"/>
    </row>
    <row r="33" ht="15.75">
      <c r="E33" s="200"/>
    </row>
    <row r="34" ht="15.75">
      <c r="E34" s="200"/>
    </row>
    <row r="35" ht="15.75">
      <c r="E35" s="200"/>
    </row>
    <row r="36" ht="15.75">
      <c r="E36" s="200"/>
    </row>
    <row r="37" ht="15.75">
      <c r="E37" s="200"/>
    </row>
    <row r="38" ht="15.75">
      <c r="E38" s="200"/>
    </row>
    <row r="39" ht="15.75">
      <c r="E39" s="200"/>
    </row>
    <row r="40" ht="15.75">
      <c r="E40" s="200"/>
    </row>
    <row r="41" ht="15.75">
      <c r="E41" s="200"/>
    </row>
    <row r="42" ht="15.75">
      <c r="E42" s="200"/>
    </row>
    <row r="43" ht="15.75">
      <c r="E43" s="200"/>
    </row>
    <row r="44" ht="15.75">
      <c r="E44" s="200"/>
    </row>
    <row r="45" ht="15.75">
      <c r="E45" s="200"/>
    </row>
    <row r="46" ht="15.75">
      <c r="E46" s="200"/>
    </row>
    <row r="47" ht="15.75">
      <c r="E47" s="200"/>
    </row>
    <row r="48" ht="15.75">
      <c r="E48" s="200"/>
    </row>
    <row r="49" ht="15.75">
      <c r="E49" s="200"/>
    </row>
    <row r="50" ht="15.75">
      <c r="E50" s="200"/>
    </row>
    <row r="51" ht="15.75">
      <c r="E51" s="200"/>
    </row>
    <row r="52" ht="15.75">
      <c r="E52" s="200"/>
    </row>
    <row r="53" ht="15.75">
      <c r="E53" s="200"/>
    </row>
    <row r="54" ht="15.75">
      <c r="E54" s="200"/>
    </row>
    <row r="55" ht="15.75">
      <c r="E55" s="200"/>
    </row>
    <row r="56" ht="15.75">
      <c r="E56" s="200"/>
    </row>
    <row r="57" ht="15.75">
      <c r="E57" s="200"/>
    </row>
    <row r="58" ht="15.75">
      <c r="E58" s="200"/>
    </row>
    <row r="59" ht="15.75">
      <c r="E59" s="200"/>
    </row>
    <row r="60" ht="15.75">
      <c r="E60" s="200"/>
    </row>
    <row r="61" ht="15.75">
      <c r="E61" s="200"/>
    </row>
    <row r="62" ht="15.75">
      <c r="E62" s="200"/>
    </row>
    <row r="63" ht="15.75">
      <c r="E63" s="200"/>
    </row>
    <row r="64" ht="15.75">
      <c r="E64" s="200"/>
    </row>
    <row r="65" ht="15.75">
      <c r="E65" s="200"/>
    </row>
    <row r="66" ht="15.75">
      <c r="E66" s="200"/>
    </row>
    <row r="67" ht="15.75">
      <c r="E67" s="200"/>
    </row>
    <row r="68" ht="15.75">
      <c r="E68" s="200"/>
    </row>
    <row r="69" ht="15.75">
      <c r="E69" s="200"/>
    </row>
    <row r="70" ht="15.75">
      <c r="E70" s="200"/>
    </row>
    <row r="71" ht="15.75">
      <c r="E71" s="200"/>
    </row>
    <row r="72" ht="15.75">
      <c r="E72" s="200"/>
    </row>
    <row r="73" ht="15.75">
      <c r="E73" s="200"/>
    </row>
    <row r="74" ht="15.75">
      <c r="E74" s="200"/>
    </row>
    <row r="75" ht="15.75">
      <c r="E75" s="200"/>
    </row>
    <row r="76" ht="15.75">
      <c r="E76" s="200"/>
    </row>
    <row r="77" ht="15.75">
      <c r="E77" s="200"/>
    </row>
    <row r="78" ht="15.75">
      <c r="E78" s="200"/>
    </row>
    <row r="79" ht="15.75">
      <c r="E79" s="200"/>
    </row>
    <row r="80" ht="15.75">
      <c r="E80" s="200"/>
    </row>
    <row r="81" ht="15.75">
      <c r="E81" s="200"/>
    </row>
    <row r="82" ht="15.75">
      <c r="E82" s="200"/>
    </row>
    <row r="83" ht="15.75">
      <c r="E83" s="200"/>
    </row>
    <row r="84" ht="15.75">
      <c r="E84" s="200"/>
    </row>
    <row r="85" ht="15.75">
      <c r="E85" s="200"/>
    </row>
    <row r="86" ht="15.75">
      <c r="E86" s="200"/>
    </row>
    <row r="87" ht="15.75">
      <c r="E87" s="200"/>
    </row>
    <row r="88" ht="15.75">
      <c r="E88" s="200"/>
    </row>
    <row r="89" ht="15.75">
      <c r="E89" s="200"/>
    </row>
    <row r="90" ht="15.75">
      <c r="E90" s="200"/>
    </row>
    <row r="91" ht="15.75">
      <c r="E91" s="200"/>
    </row>
    <row r="92" ht="15.75">
      <c r="E92" s="200"/>
    </row>
    <row r="93" ht="15.75">
      <c r="E93" s="200"/>
    </row>
    <row r="94" ht="15.75">
      <c r="E94" s="200"/>
    </row>
    <row r="95" ht="15.75">
      <c r="E95" s="200"/>
    </row>
    <row r="96" ht="15.75">
      <c r="E96" s="200"/>
    </row>
    <row r="97" ht="15.75">
      <c r="E97" s="200"/>
    </row>
    <row r="98" ht="15.75">
      <c r="E98" s="200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</cols>
  <sheetData>
    <row r="3" ht="12.75">
      <c r="A3" s="87" t="s">
        <v>62</v>
      </c>
    </row>
    <row r="4" spans="1:6" ht="12.75">
      <c r="A4" s="38"/>
      <c r="B4" s="39"/>
      <c r="C4" s="39"/>
      <c r="D4" s="39"/>
      <c r="E4" s="99"/>
      <c r="F4" s="39"/>
    </row>
    <row r="5" spans="1:6" ht="12.75">
      <c r="A5" s="110" t="s">
        <v>46</v>
      </c>
      <c r="B5" s="39"/>
      <c r="C5" s="39"/>
      <c r="D5" s="39"/>
      <c r="E5" s="99"/>
      <c r="F5" s="39"/>
    </row>
    <row r="6" spans="1:6" ht="12.75">
      <c r="A6" s="107" t="str">
        <f>'D-Sinies Pag Direc'!A6</f>
        <v>      (entre el 1 de enero y 31 de marzo de 2020, montos expresados en miles de pesos de marzo de 2020)</v>
      </c>
      <c r="B6" s="100"/>
      <c r="C6" s="39"/>
      <c r="D6" s="39"/>
      <c r="E6" s="99"/>
      <c r="F6" s="39"/>
    </row>
    <row r="7" spans="1:6" ht="12.75">
      <c r="A7" s="141"/>
      <c r="B7" s="251" t="s">
        <v>78</v>
      </c>
      <c r="C7" s="252"/>
      <c r="D7" s="142" t="s">
        <v>48</v>
      </c>
      <c r="E7" s="142" t="s">
        <v>49</v>
      </c>
      <c r="F7" s="143" t="s">
        <v>50</v>
      </c>
    </row>
    <row r="8" spans="1:6" ht="12.75">
      <c r="A8" s="144" t="s">
        <v>1</v>
      </c>
      <c r="B8" s="146" t="s">
        <v>51</v>
      </c>
      <c r="C8" s="146" t="s">
        <v>52</v>
      </c>
      <c r="D8" s="150" t="s">
        <v>79</v>
      </c>
      <c r="E8" s="150" t="s">
        <v>53</v>
      </c>
      <c r="F8" s="151" t="s">
        <v>54</v>
      </c>
    </row>
    <row r="9" spans="1:6" ht="12.75">
      <c r="A9" s="144"/>
      <c r="B9" s="152"/>
      <c r="C9" s="153"/>
      <c r="D9" s="150" t="s">
        <v>80</v>
      </c>
      <c r="E9" s="145" t="s">
        <v>55</v>
      </c>
      <c r="F9" s="151" t="s">
        <v>56</v>
      </c>
    </row>
    <row r="10" spans="1:6" ht="12.75">
      <c r="A10" s="147"/>
      <c r="B10" s="148" t="s">
        <v>57</v>
      </c>
      <c r="C10" s="148" t="s">
        <v>58</v>
      </c>
      <c r="D10" s="148" t="s">
        <v>59</v>
      </c>
      <c r="E10" s="148" t="s">
        <v>60</v>
      </c>
      <c r="F10" s="149" t="s">
        <v>61</v>
      </c>
    </row>
    <row r="11" spans="1:6" ht="12.75">
      <c r="A11" s="83" t="str">
        <f>'D-Sinies Pag Direc'!A10</f>
        <v>Bci</v>
      </c>
      <c r="B11" s="117">
        <f>'D-Sinies Pag Direc'!H10</f>
        <v>1394147</v>
      </c>
      <c r="C11" s="17">
        <v>666515</v>
      </c>
      <c r="D11" s="17">
        <v>1633236</v>
      </c>
      <c r="E11" s="17">
        <v>1916716</v>
      </c>
      <c r="F11" s="103">
        <f aca="true" t="shared" si="0" ref="F11:F16">SUM(B11:D11)-E11</f>
        <v>1777182</v>
      </c>
    </row>
    <row r="12" spans="1:6" ht="12.75">
      <c r="A12" s="83" t="str">
        <f>'D-Sinies Pag Direc'!A11</f>
        <v>BNP PARIBAS CARDIF</v>
      </c>
      <c r="B12" s="117">
        <f>'D-Sinies Pag Direc'!H11</f>
        <v>168567</v>
      </c>
      <c r="C12" s="17">
        <v>150862</v>
      </c>
      <c r="D12" s="17">
        <v>463280</v>
      </c>
      <c r="E12" s="17">
        <v>583879</v>
      </c>
      <c r="F12" s="103">
        <f t="shared" si="0"/>
        <v>198830</v>
      </c>
    </row>
    <row r="13" spans="1:6" ht="12.75">
      <c r="A13" s="83" t="str">
        <f>'D-Sinies Pag Direc'!A12</f>
        <v>Bupa</v>
      </c>
      <c r="B13" s="117">
        <f>'D-Sinies Pag Direc'!H12</f>
        <v>8543</v>
      </c>
      <c r="C13" s="17">
        <v>93146</v>
      </c>
      <c r="D13" s="17">
        <v>76589</v>
      </c>
      <c r="E13" s="17">
        <v>196846</v>
      </c>
      <c r="F13" s="103">
        <f t="shared" si="0"/>
        <v>-18568</v>
      </c>
    </row>
    <row r="14" spans="1:6" ht="12.75">
      <c r="A14" s="83" t="str">
        <f>'D-Sinies Pag Direc'!A13</f>
        <v>Chilena Consolidada</v>
      </c>
      <c r="B14" s="117">
        <f>'D-Sinies Pag Direc'!H13</f>
        <v>85</v>
      </c>
      <c r="C14" s="17">
        <v>28342</v>
      </c>
      <c r="D14" s="17">
        <v>31016</v>
      </c>
      <c r="E14" s="17">
        <v>42486</v>
      </c>
      <c r="F14" s="103">
        <f t="shared" si="0"/>
        <v>16957</v>
      </c>
    </row>
    <row r="15" spans="1:6" ht="12.75">
      <c r="A15" s="83" t="str">
        <f>'D-Sinies Pag Direc'!A14</f>
        <v>Chubb</v>
      </c>
      <c r="B15" s="117">
        <f>'D-Sinies Pag Direc'!H14</f>
        <v>304856</v>
      </c>
      <c r="C15" s="17">
        <v>370894</v>
      </c>
      <c r="D15" s="250">
        <v>252095</v>
      </c>
      <c r="E15" s="17">
        <v>428564</v>
      </c>
      <c r="F15" s="103">
        <f t="shared" si="0"/>
        <v>499281</v>
      </c>
    </row>
    <row r="16" spans="1:6" ht="12.75">
      <c r="A16" s="83" t="str">
        <f>'D-Sinies Pag Direc'!A15</f>
        <v>Consorcio Nacional</v>
      </c>
      <c r="B16" s="117">
        <f>'D-Sinies Pag Direc'!H15</f>
        <v>555423</v>
      </c>
      <c r="C16" s="17">
        <v>526583</v>
      </c>
      <c r="D16" s="17">
        <v>515715</v>
      </c>
      <c r="E16" s="17">
        <v>1075971</v>
      </c>
      <c r="F16" s="103">
        <f t="shared" si="0"/>
        <v>521750</v>
      </c>
    </row>
    <row r="17" spans="1:6" ht="12.75">
      <c r="A17" s="175" t="str">
        <f>'D-Sinies Pag Direc'!A16</f>
        <v>HDI</v>
      </c>
      <c r="B17" s="176">
        <f>'D-Sinies Pag Direc'!H16</f>
        <v>1325627</v>
      </c>
      <c r="C17" s="86">
        <v>1091237</v>
      </c>
      <c r="D17" s="86">
        <v>1544225</v>
      </c>
      <c r="E17" s="86">
        <v>2557144</v>
      </c>
      <c r="F17" s="177">
        <f aca="true" t="shared" si="1" ref="F17:F24">SUM(B17:D17)-E17</f>
        <v>1403945</v>
      </c>
    </row>
    <row r="18" spans="1:6" ht="12.75">
      <c r="A18" s="83" t="str">
        <f>'D-Sinies Pag Direc'!A17</f>
        <v>Liberty</v>
      </c>
      <c r="B18" s="117">
        <f>'D-Sinies Pag Direc'!H17</f>
        <v>1320063</v>
      </c>
      <c r="C18" s="17">
        <v>1522685</v>
      </c>
      <c r="D18" s="17">
        <v>998932</v>
      </c>
      <c r="E18" s="17">
        <v>2543283</v>
      </c>
      <c r="F18" s="103">
        <f t="shared" si="1"/>
        <v>1298397</v>
      </c>
    </row>
    <row r="19" spans="1:6" ht="12.75">
      <c r="A19" s="83" t="str">
        <f>'D-Sinies Pag Direc'!A18</f>
        <v>Mapfre</v>
      </c>
      <c r="B19" s="117">
        <f>'D-Sinies Pag Direc'!H18</f>
        <v>695769</v>
      </c>
      <c r="C19" s="17">
        <v>368815</v>
      </c>
      <c r="D19" s="17">
        <v>735268</v>
      </c>
      <c r="E19" s="17">
        <v>1059924</v>
      </c>
      <c r="F19" s="103">
        <f t="shared" si="1"/>
        <v>739928</v>
      </c>
    </row>
    <row r="20" spans="1:6" ht="12.75">
      <c r="A20" s="83" t="str">
        <f>'D-Sinies Pag Direc'!A19</f>
        <v>Mutual de Seguros</v>
      </c>
      <c r="B20" s="117">
        <f>'D-Sinies Pag Direc'!H19</f>
        <v>685941</v>
      </c>
      <c r="C20" s="17">
        <v>341181</v>
      </c>
      <c r="D20" s="17">
        <v>487308</v>
      </c>
      <c r="E20" s="17">
        <v>837427</v>
      </c>
      <c r="F20" s="103">
        <f t="shared" si="1"/>
        <v>677003</v>
      </c>
    </row>
    <row r="21" spans="1:6" ht="12.75">
      <c r="A21" s="83" t="str">
        <f>'D-Sinies Pag Direc'!A20</f>
        <v>Porvenir</v>
      </c>
      <c r="B21" s="117">
        <f>'D-Sinies Pag Direc'!H20</f>
        <v>33039</v>
      </c>
      <c r="C21" s="17">
        <v>23104</v>
      </c>
      <c r="D21" s="17">
        <v>37138</v>
      </c>
      <c r="E21" s="17">
        <v>50153</v>
      </c>
      <c r="F21" s="103">
        <f t="shared" si="1"/>
        <v>43128</v>
      </c>
    </row>
    <row r="22" spans="1:6" ht="12.75">
      <c r="A22" s="83" t="str">
        <f>'D-Sinies Pag Direc'!A21</f>
        <v>Renta Nacional</v>
      </c>
      <c r="B22" s="117">
        <f>'D-Sinies Pag Direc'!H21</f>
        <v>0</v>
      </c>
      <c r="C22" s="17"/>
      <c r="D22" s="17">
        <v>233</v>
      </c>
      <c r="E22" s="17">
        <v>542</v>
      </c>
      <c r="F22" s="103">
        <f>SUM(B22:D22)-E22</f>
        <v>-309</v>
      </c>
    </row>
    <row r="23" spans="1:6" ht="12.75">
      <c r="A23" s="83" t="str">
        <f>'D-Sinies Pag Direc'!A22</f>
        <v>Suramericana</v>
      </c>
      <c r="B23" s="117">
        <f>'D-Sinies Pag Direc'!H22</f>
        <v>2244335</v>
      </c>
      <c r="C23" s="17">
        <v>1075278</v>
      </c>
      <c r="D23" s="17">
        <v>1202064</v>
      </c>
      <c r="E23" s="17">
        <v>2072503</v>
      </c>
      <c r="F23" s="103">
        <f t="shared" si="1"/>
        <v>2449174</v>
      </c>
    </row>
    <row r="24" spans="1:6" ht="12.75">
      <c r="A24" s="83" t="str">
        <f>'D-Sinies Pag Direc'!A23</f>
        <v>Zenit</v>
      </c>
      <c r="B24" s="117">
        <f>'D-Sinies Pag Direc'!H23</f>
        <v>236118</v>
      </c>
      <c r="C24" s="17">
        <v>149938</v>
      </c>
      <c r="D24" s="17">
        <v>258000</v>
      </c>
      <c r="E24" s="17">
        <v>384985</v>
      </c>
      <c r="F24" s="103">
        <f t="shared" si="1"/>
        <v>259071</v>
      </c>
    </row>
    <row r="25" spans="1:6" ht="12.75">
      <c r="A25" s="40"/>
      <c r="B25" s="41"/>
      <c r="C25" s="42"/>
      <c r="D25" s="42"/>
      <c r="E25" s="42"/>
      <c r="F25" s="101"/>
    </row>
    <row r="26" spans="1:6" ht="12.75">
      <c r="A26" s="116" t="s">
        <v>11</v>
      </c>
      <c r="B26" s="117">
        <f>SUM(B11:B24)</f>
        <v>8972513</v>
      </c>
      <c r="C26" s="117">
        <f>SUM(C11:C24)</f>
        <v>6408580</v>
      </c>
      <c r="D26" s="117">
        <f>SUM(D11:D24)</f>
        <v>8235099</v>
      </c>
      <c r="E26" s="117">
        <f>SUM(E11:E24)</f>
        <v>13750423</v>
      </c>
      <c r="F26" s="3">
        <f>+B26+C26+D26-E26</f>
        <v>9865769</v>
      </c>
    </row>
    <row r="27" spans="1:6" ht="15.75">
      <c r="A27" s="43"/>
      <c r="B27" s="44"/>
      <c r="C27" s="45"/>
      <c r="D27" s="45"/>
      <c r="E27" s="45"/>
      <c r="F27" s="102"/>
    </row>
    <row r="29" spans="1:6" ht="12.75">
      <c r="A29" s="39"/>
      <c r="B29" s="24"/>
      <c r="C29" s="16"/>
      <c r="D29" s="16"/>
      <c r="E29" s="92"/>
      <c r="F29" s="26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5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A3" sqref="A3"/>
    </sheetView>
  </sheetViews>
  <sheetFormatPr defaultColWidth="11.421875" defaultRowHeight="12.75"/>
  <cols>
    <col min="1" max="1" width="45.00390625" style="47" customWidth="1"/>
    <col min="2" max="2" width="25.00390625" style="47" customWidth="1"/>
    <col min="3" max="9" width="38.28125" style="47" customWidth="1"/>
    <col min="10" max="10" width="29.7109375" style="47" bestFit="1" customWidth="1"/>
    <col min="11" max="11" width="23.57421875" style="47" bestFit="1" customWidth="1"/>
    <col min="12" max="16384" width="11.421875" style="47" customWidth="1"/>
  </cols>
  <sheetData>
    <row r="1" ht="12.75">
      <c r="A1" s="46"/>
    </row>
    <row r="3" ht="12.75">
      <c r="A3" s="87" t="s">
        <v>62</v>
      </c>
    </row>
    <row r="4" ht="12.75">
      <c r="A4" s="46"/>
    </row>
    <row r="5" spans="1:9" ht="12.75">
      <c r="A5" s="48" t="s">
        <v>0</v>
      </c>
      <c r="B5" s="49"/>
      <c r="C5" s="49"/>
      <c r="E5" s="49"/>
      <c r="F5" s="49"/>
      <c r="G5" s="49"/>
      <c r="H5" s="49"/>
      <c r="I5" s="49"/>
    </row>
    <row r="6" spans="1:9" ht="12.75">
      <c r="A6" s="2" t="str">
        <f>'A-N° Sinies Denun'!$A$6</f>
        <v>      (entre el 1 de enero y  31 de marzo de 2020)</v>
      </c>
      <c r="B6" s="50"/>
      <c r="C6" s="49"/>
      <c r="D6" s="49"/>
      <c r="E6" s="49"/>
      <c r="F6" s="49"/>
      <c r="G6" s="49"/>
      <c r="H6" s="49"/>
      <c r="I6" s="49"/>
    </row>
    <row r="7" spans="1:9" ht="12.75">
      <c r="A7" s="51"/>
      <c r="B7" s="52"/>
      <c r="C7" s="53"/>
      <c r="D7" s="53"/>
      <c r="E7" s="53"/>
      <c r="F7" s="53"/>
      <c r="G7" s="53"/>
      <c r="H7" s="53"/>
      <c r="I7" s="54"/>
    </row>
    <row r="8" spans="1:9" ht="12.75">
      <c r="A8" s="55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85" t="s">
        <v>85</v>
      </c>
      <c r="G8" s="56" t="s">
        <v>6</v>
      </c>
      <c r="H8" s="56" t="s">
        <v>7</v>
      </c>
      <c r="I8" s="57" t="s">
        <v>8</v>
      </c>
    </row>
    <row r="9" spans="1:9" ht="12.75">
      <c r="A9" s="58"/>
      <c r="B9" s="59"/>
      <c r="C9" s="59"/>
      <c r="D9" s="59"/>
      <c r="E9" s="59"/>
      <c r="F9" s="59"/>
      <c r="G9" s="59"/>
      <c r="H9" s="59"/>
      <c r="I9" s="60"/>
    </row>
    <row r="10" spans="1:9" ht="12.75">
      <c r="A10" s="84" t="str">
        <f>'A-N° Sinies Denun'!A10</f>
        <v>Bci</v>
      </c>
      <c r="B10" s="61">
        <v>324691</v>
      </c>
      <c r="C10" s="61">
        <v>243038</v>
      </c>
      <c r="D10" s="61">
        <v>3297</v>
      </c>
      <c r="E10" s="61">
        <v>4071</v>
      </c>
      <c r="F10" s="61">
        <v>17682</v>
      </c>
      <c r="G10" s="61">
        <v>1450</v>
      </c>
      <c r="H10" s="61">
        <v>6276</v>
      </c>
      <c r="I10" s="4">
        <f aca="true" t="shared" si="0" ref="I10:I23">SUM(B10:H10)</f>
        <v>600505</v>
      </c>
    </row>
    <row r="11" spans="1:9" ht="12.75">
      <c r="A11" s="249" t="str">
        <f>'A-N° Sinies Denun'!A11</f>
        <v>BNP PARIBAS CARDIF</v>
      </c>
      <c r="B11" s="61">
        <v>150536</v>
      </c>
      <c r="C11" s="61">
        <v>7771</v>
      </c>
      <c r="D11" s="61">
        <v>0</v>
      </c>
      <c r="E11" s="61">
        <v>0</v>
      </c>
      <c r="F11" s="61">
        <v>612</v>
      </c>
      <c r="G11" s="61">
        <v>0</v>
      </c>
      <c r="H11" s="61">
        <v>207</v>
      </c>
      <c r="I11" s="4">
        <f t="shared" si="0"/>
        <v>159126</v>
      </c>
    </row>
    <row r="12" spans="1:9" ht="12.75">
      <c r="A12" s="84" t="str">
        <f>'A-N° Sinies Denun'!A12</f>
        <v>Bupa</v>
      </c>
      <c r="B12" s="190"/>
      <c r="C12" s="190"/>
      <c r="D12" s="190"/>
      <c r="E12" s="190"/>
      <c r="F12" s="190"/>
      <c r="G12" s="190"/>
      <c r="H12" s="190"/>
      <c r="I12" s="4">
        <f t="shared" si="0"/>
        <v>0</v>
      </c>
    </row>
    <row r="13" spans="1:9" ht="12.75">
      <c r="A13" s="84" t="str">
        <f>'A-N° Sinies Denun'!A13</f>
        <v>Chilena Consolidada</v>
      </c>
      <c r="B13" s="61">
        <v>749</v>
      </c>
      <c r="C13" s="61">
        <v>202</v>
      </c>
      <c r="D13" s="61">
        <v>0</v>
      </c>
      <c r="E13" s="61">
        <v>0</v>
      </c>
      <c r="F13" s="61">
        <v>458</v>
      </c>
      <c r="G13" s="61">
        <v>0</v>
      </c>
      <c r="H13" s="61">
        <v>16</v>
      </c>
      <c r="I13" s="4">
        <f t="shared" si="0"/>
        <v>1425</v>
      </c>
    </row>
    <row r="14" spans="1:9" s="156" customFormat="1" ht="12.75">
      <c r="A14" s="192" t="str">
        <f>'A-N° Sinies Denun'!A14</f>
        <v>Chubb</v>
      </c>
      <c r="B14" s="61">
        <v>0</v>
      </c>
      <c r="C14" s="61">
        <v>0</v>
      </c>
      <c r="D14" s="61">
        <v>0</v>
      </c>
      <c r="E14" s="61">
        <v>142</v>
      </c>
      <c r="F14" s="61">
        <v>0</v>
      </c>
      <c r="G14" s="61">
        <v>0</v>
      </c>
      <c r="H14" s="61">
        <v>0</v>
      </c>
      <c r="I14" s="193">
        <f t="shared" si="0"/>
        <v>142</v>
      </c>
    </row>
    <row r="15" spans="1:9" ht="12.75">
      <c r="A15" s="84" t="str">
        <f>'A-N° Sinies Denun'!A15</f>
        <v>Consorcio Nacional</v>
      </c>
      <c r="B15" s="61">
        <v>124156</v>
      </c>
      <c r="C15" s="61">
        <v>39521</v>
      </c>
      <c r="D15" s="61">
        <v>375</v>
      </c>
      <c r="E15" s="61">
        <v>315</v>
      </c>
      <c r="F15" s="61">
        <v>4461</v>
      </c>
      <c r="G15" s="61">
        <v>167</v>
      </c>
      <c r="H15" s="61">
        <v>1616</v>
      </c>
      <c r="I15" s="4">
        <f t="shared" si="0"/>
        <v>170611</v>
      </c>
    </row>
    <row r="16" spans="1:9" ht="12.75">
      <c r="A16" s="84" t="str">
        <f>'A-N° Sinies Denun'!A16</f>
        <v>HDI</v>
      </c>
      <c r="B16" s="61">
        <v>513271</v>
      </c>
      <c r="C16" s="61">
        <v>188836</v>
      </c>
      <c r="D16" s="61">
        <v>3895</v>
      </c>
      <c r="E16" s="61">
        <v>2728</v>
      </c>
      <c r="F16" s="61">
        <v>56767</v>
      </c>
      <c r="G16" s="61">
        <v>108</v>
      </c>
      <c r="H16" s="61">
        <v>5747</v>
      </c>
      <c r="I16" s="4">
        <f t="shared" si="0"/>
        <v>771352</v>
      </c>
    </row>
    <row r="17" spans="1:9" ht="12.75">
      <c r="A17" s="84" t="str">
        <f>'A-N° Sinies Denun'!A17</f>
        <v>Liberty</v>
      </c>
      <c r="B17" s="61">
        <v>7791</v>
      </c>
      <c r="C17" s="61">
        <v>8949</v>
      </c>
      <c r="D17" s="61">
        <v>6095</v>
      </c>
      <c r="E17" s="61">
        <v>1401</v>
      </c>
      <c r="F17" s="61">
        <v>583</v>
      </c>
      <c r="G17" s="61">
        <v>784</v>
      </c>
      <c r="H17" s="61">
        <v>6963</v>
      </c>
      <c r="I17" s="4">
        <f t="shared" si="0"/>
        <v>32566</v>
      </c>
    </row>
    <row r="18" spans="1:9" ht="12.75">
      <c r="A18" s="84" t="str">
        <f>'A-N° Sinies Denun'!A18</f>
        <v>Mapfre</v>
      </c>
      <c r="B18" s="61">
        <v>10725</v>
      </c>
      <c r="C18" s="61">
        <v>3905</v>
      </c>
      <c r="D18" s="61">
        <v>7192</v>
      </c>
      <c r="E18" s="61">
        <v>181</v>
      </c>
      <c r="F18" s="61">
        <v>37</v>
      </c>
      <c r="G18" s="61">
        <v>178</v>
      </c>
      <c r="H18" s="61">
        <v>1234</v>
      </c>
      <c r="I18" s="4">
        <f t="shared" si="0"/>
        <v>23452</v>
      </c>
    </row>
    <row r="19" spans="1:9" ht="12.75">
      <c r="A19" s="84" t="str">
        <f>'A-N° Sinies Denun'!A19</f>
        <v>Mutual de Seguros</v>
      </c>
      <c r="B19" s="61">
        <v>30740</v>
      </c>
      <c r="C19" s="61">
        <v>7618</v>
      </c>
      <c r="D19" s="61">
        <v>0</v>
      </c>
      <c r="E19" s="61">
        <v>0</v>
      </c>
      <c r="F19" s="61">
        <v>844</v>
      </c>
      <c r="G19" s="61">
        <v>0</v>
      </c>
      <c r="H19" s="61">
        <v>1742</v>
      </c>
      <c r="I19" s="4">
        <f t="shared" si="0"/>
        <v>40944</v>
      </c>
    </row>
    <row r="20" spans="1:9" ht="12.75">
      <c r="A20" s="84" t="str">
        <f>'A-N° Sinies Denun'!A20</f>
        <v>Porvenir</v>
      </c>
      <c r="B20" s="61">
        <v>3518</v>
      </c>
      <c r="C20" s="61">
        <v>12063</v>
      </c>
      <c r="D20" s="61">
        <v>202</v>
      </c>
      <c r="E20" s="61">
        <v>0</v>
      </c>
      <c r="F20" s="61">
        <v>3</v>
      </c>
      <c r="G20" s="61">
        <v>0</v>
      </c>
      <c r="H20" s="61">
        <v>156</v>
      </c>
      <c r="I20" s="4">
        <f t="shared" si="0"/>
        <v>15942</v>
      </c>
    </row>
    <row r="21" spans="1:9" ht="12.75">
      <c r="A21" s="84" t="str">
        <f>'A-N° Sinies Denun'!A21</f>
        <v>Renta Nacional</v>
      </c>
      <c r="B21" s="61">
        <v>1428</v>
      </c>
      <c r="C21" s="61">
        <v>937</v>
      </c>
      <c r="D21" s="61">
        <v>0</v>
      </c>
      <c r="E21" s="61">
        <v>114</v>
      </c>
      <c r="F21" s="61">
        <v>54</v>
      </c>
      <c r="G21" s="61">
        <v>0</v>
      </c>
      <c r="H21" s="61">
        <v>63</v>
      </c>
      <c r="I21" s="4">
        <f t="shared" si="0"/>
        <v>2596</v>
      </c>
    </row>
    <row r="22" spans="1:9" s="156" customFormat="1" ht="12.75">
      <c r="A22" s="84" t="str">
        <f>'A-N° Sinies Denun'!A22</f>
        <v>Suramericana</v>
      </c>
      <c r="B22" s="61">
        <v>555531</v>
      </c>
      <c r="C22" s="61">
        <v>3825</v>
      </c>
      <c r="D22" s="61">
        <v>4615</v>
      </c>
      <c r="E22" s="61">
        <v>475</v>
      </c>
      <c r="F22" s="61">
        <v>356</v>
      </c>
      <c r="G22" s="61">
        <v>702</v>
      </c>
      <c r="H22" s="61">
        <v>284519</v>
      </c>
      <c r="I22" s="4">
        <f t="shared" si="0"/>
        <v>850023</v>
      </c>
    </row>
    <row r="23" spans="1:9" s="156" customFormat="1" ht="12.75">
      <c r="A23" s="84" t="str">
        <f>'A-N° Sinies Denun'!A23</f>
        <v>Zenit</v>
      </c>
      <c r="B23" s="61">
        <v>172974</v>
      </c>
      <c r="C23" s="61">
        <v>34662</v>
      </c>
      <c r="D23" s="61">
        <v>0</v>
      </c>
      <c r="E23" s="61">
        <v>1020</v>
      </c>
      <c r="F23" s="61">
        <v>5901</v>
      </c>
      <c r="G23" s="61">
        <v>0</v>
      </c>
      <c r="H23" s="61">
        <v>1016</v>
      </c>
      <c r="I23" s="4">
        <f t="shared" si="0"/>
        <v>215573</v>
      </c>
    </row>
    <row r="24" spans="1:9" ht="12.75">
      <c r="A24" s="62"/>
      <c r="B24" s="63"/>
      <c r="C24" s="64"/>
      <c r="D24" s="64"/>
      <c r="E24" s="64"/>
      <c r="F24" s="64"/>
      <c r="G24" s="65"/>
      <c r="H24" s="65"/>
      <c r="I24" s="66"/>
    </row>
    <row r="25" spans="1:9" ht="12.75">
      <c r="A25" s="67" t="s">
        <v>11</v>
      </c>
      <c r="B25" s="5">
        <f aca="true" t="shared" si="1" ref="B25:I25">SUM(B10:B23)</f>
        <v>1896110</v>
      </c>
      <c r="C25" s="5">
        <f t="shared" si="1"/>
        <v>551327</v>
      </c>
      <c r="D25" s="5">
        <f t="shared" si="1"/>
        <v>25671</v>
      </c>
      <c r="E25" s="5">
        <f t="shared" si="1"/>
        <v>10447</v>
      </c>
      <c r="F25" s="5">
        <f t="shared" si="1"/>
        <v>87758</v>
      </c>
      <c r="G25" s="5">
        <f t="shared" si="1"/>
        <v>3389</v>
      </c>
      <c r="H25" s="5">
        <f t="shared" si="1"/>
        <v>309555</v>
      </c>
      <c r="I25" s="5">
        <f t="shared" si="1"/>
        <v>2884257</v>
      </c>
    </row>
    <row r="26" spans="1:9" ht="12.75" customHeight="1">
      <c r="A26" s="68"/>
      <c r="B26" s="69"/>
      <c r="C26" s="70"/>
      <c r="D26" s="70"/>
      <c r="E26" s="70"/>
      <c r="F26" s="70"/>
      <c r="G26" s="71"/>
      <c r="H26" s="72"/>
      <c r="I26" s="73"/>
    </row>
    <row r="27" spans="1:9" ht="12.75">
      <c r="A27" s="49"/>
      <c r="B27" s="49"/>
      <c r="C27" s="49"/>
      <c r="D27" s="49"/>
      <c r="E27" s="49"/>
      <c r="F27" s="49"/>
      <c r="G27" s="49"/>
      <c r="H27" s="49"/>
      <c r="I27" s="49"/>
    </row>
    <row r="28" spans="2:7" ht="12.75">
      <c r="B28" s="190"/>
      <c r="C28" s="190"/>
      <c r="F28" s="190"/>
      <c r="G28" s="61"/>
    </row>
    <row r="29" spans="2:5" ht="12.75">
      <c r="B29" s="190"/>
      <c r="C29" s="190"/>
      <c r="E29" s="61"/>
    </row>
    <row r="30" spans="2:5" ht="12.75">
      <c r="B30" s="190"/>
      <c r="C30" s="190"/>
      <c r="E30" s="61"/>
    </row>
    <row r="31" spans="2:5" ht="12.75">
      <c r="B31" s="190"/>
      <c r="C31" s="190"/>
      <c r="E31" s="61"/>
    </row>
    <row r="33" ht="12.75">
      <c r="B33" s="61"/>
    </row>
    <row r="34" spans="2:8" ht="12.75">
      <c r="B34" s="198"/>
      <c r="C34" s="190"/>
      <c r="D34" s="190"/>
      <c r="E34" s="190"/>
      <c r="F34" s="190"/>
      <c r="G34" s="190"/>
      <c r="H34" s="190"/>
    </row>
    <row r="35" spans="2:8" ht="12.75">
      <c r="B35" s="61"/>
      <c r="C35" s="61"/>
      <c r="D35" s="61"/>
      <c r="E35" s="61"/>
      <c r="F35" s="61"/>
      <c r="G35" s="61"/>
      <c r="H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87" t="s">
        <v>62</v>
      </c>
    </row>
    <row r="5" spans="1:9" ht="12.75">
      <c r="A5" s="48" t="s">
        <v>12</v>
      </c>
      <c r="B5" s="50"/>
      <c r="C5" s="49"/>
      <c r="D5" s="49"/>
      <c r="E5" s="49"/>
      <c r="F5" s="49"/>
      <c r="G5" s="49"/>
      <c r="H5" s="49"/>
      <c r="I5" s="49"/>
    </row>
    <row r="6" spans="1:9" ht="12.75">
      <c r="A6" s="2" t="str">
        <f>'D-Sinies Pag Direc'!$A$6</f>
        <v>      (entre el 1 de enero y 31 de marzo de 2020, montos expresados en miles de pesos de marzo de 2020)</v>
      </c>
      <c r="B6" s="50"/>
      <c r="C6" s="49"/>
      <c r="D6" s="49"/>
      <c r="E6" s="49"/>
      <c r="F6" s="49"/>
      <c r="G6" s="49"/>
      <c r="H6" s="49"/>
      <c r="I6" s="49"/>
    </row>
    <row r="7" spans="1:9" ht="12.75">
      <c r="A7" s="75"/>
      <c r="B7" s="52"/>
      <c r="C7" s="53"/>
      <c r="D7" s="53"/>
      <c r="E7" s="53"/>
      <c r="F7" s="53"/>
      <c r="G7" s="53"/>
      <c r="H7" s="53"/>
      <c r="I7" s="54"/>
    </row>
    <row r="8" spans="1:9" ht="12.75">
      <c r="A8" s="76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56" t="s">
        <v>85</v>
      </c>
      <c r="G8" s="56" t="s">
        <v>6</v>
      </c>
      <c r="H8" s="56" t="s">
        <v>7</v>
      </c>
      <c r="I8" s="57" t="s">
        <v>8</v>
      </c>
    </row>
    <row r="9" spans="1:9" ht="12.75">
      <c r="A9" s="77"/>
      <c r="B9" s="59"/>
      <c r="C9" s="59"/>
      <c r="D9" s="59"/>
      <c r="E9" s="59"/>
      <c r="F9" s="59"/>
      <c r="G9" s="59"/>
      <c r="H9" s="59"/>
      <c r="I9" s="60"/>
    </row>
    <row r="10" spans="1:9" ht="12.75">
      <c r="A10" s="83" t="str">
        <f>'F-N° Seg Contrat'!A10</f>
        <v>Bci</v>
      </c>
      <c r="B10" s="154">
        <v>2195727</v>
      </c>
      <c r="C10" s="154">
        <v>2021172</v>
      </c>
      <c r="D10" s="154">
        <v>111882</v>
      </c>
      <c r="E10" s="154">
        <v>145136</v>
      </c>
      <c r="F10" s="154">
        <v>662217</v>
      </c>
      <c r="G10" s="154">
        <v>47413</v>
      </c>
      <c r="H10" s="154">
        <v>54513</v>
      </c>
      <c r="I10" s="4">
        <f aca="true" t="shared" si="0" ref="I10:I15">SUM(B10:H10)</f>
        <v>5238060</v>
      </c>
    </row>
    <row r="11" spans="1:9" ht="12.75">
      <c r="A11" s="83" t="str">
        <f>'F-N° Seg Contrat'!A11</f>
        <v>BNP PARIBAS CARDIF</v>
      </c>
      <c r="B11" s="154">
        <v>708019</v>
      </c>
      <c r="C11" s="154">
        <v>62869</v>
      </c>
      <c r="D11" s="154">
        <v>0</v>
      </c>
      <c r="E11" s="154">
        <v>0</v>
      </c>
      <c r="F11" s="154">
        <v>22651</v>
      </c>
      <c r="G11" s="154">
        <v>0</v>
      </c>
      <c r="H11" s="154">
        <v>931</v>
      </c>
      <c r="I11" s="4">
        <f t="shared" si="0"/>
        <v>794470</v>
      </c>
    </row>
    <row r="12" spans="1:9" ht="12.75">
      <c r="A12" s="83" t="str">
        <f>'F-N° Seg Contrat'!A12</f>
        <v>Bupa</v>
      </c>
      <c r="B12" s="190"/>
      <c r="C12" s="190"/>
      <c r="D12" s="190"/>
      <c r="E12" s="190"/>
      <c r="F12" s="190"/>
      <c r="G12" s="190"/>
      <c r="H12" s="190"/>
      <c r="I12" s="4">
        <f t="shared" si="0"/>
        <v>0</v>
      </c>
    </row>
    <row r="13" spans="1:9" ht="12.75">
      <c r="A13" s="83" t="str">
        <f>'F-N° Seg Contrat'!A13</f>
        <v>Chilena Consolidada</v>
      </c>
      <c r="B13" s="154">
        <v>5708</v>
      </c>
      <c r="C13" s="154">
        <v>1731</v>
      </c>
      <c r="D13" s="154">
        <v>0</v>
      </c>
      <c r="E13" s="154">
        <v>0</v>
      </c>
      <c r="F13" s="154">
        <v>36557</v>
      </c>
      <c r="G13" s="154">
        <v>0</v>
      </c>
      <c r="H13" s="154">
        <v>200</v>
      </c>
      <c r="I13" s="4">
        <f t="shared" si="0"/>
        <v>44196</v>
      </c>
    </row>
    <row r="14" spans="1:9" ht="12.75">
      <c r="A14" s="83" t="str">
        <f>'F-N° Seg Contrat'!A14</f>
        <v>Chubb</v>
      </c>
      <c r="B14" s="154">
        <v>0</v>
      </c>
      <c r="C14" s="154">
        <v>0</v>
      </c>
      <c r="D14" s="154">
        <v>0</v>
      </c>
      <c r="E14" s="154">
        <v>17867</v>
      </c>
      <c r="F14" s="154">
        <v>0</v>
      </c>
      <c r="G14" s="154">
        <v>0</v>
      </c>
      <c r="H14" s="154">
        <v>0</v>
      </c>
      <c r="I14" s="4">
        <f t="shared" si="0"/>
        <v>17867</v>
      </c>
    </row>
    <row r="15" spans="1:9" ht="12.75">
      <c r="A15" s="83" t="str">
        <f>'F-N° Seg Contrat'!A15</f>
        <v>Consorcio Nacional</v>
      </c>
      <c r="B15" s="154">
        <v>708560</v>
      </c>
      <c r="C15" s="154">
        <v>311135</v>
      </c>
      <c r="D15" s="154">
        <v>9927</v>
      </c>
      <c r="E15" s="154">
        <v>8981</v>
      </c>
      <c r="F15" s="154">
        <v>152059</v>
      </c>
      <c r="G15" s="154">
        <v>4169</v>
      </c>
      <c r="H15" s="154">
        <v>9888</v>
      </c>
      <c r="I15" s="4">
        <f t="shared" si="0"/>
        <v>1204719</v>
      </c>
    </row>
    <row r="16" spans="1:9" ht="12.75">
      <c r="A16" s="83" t="str">
        <f>'F-N° Seg Contrat'!A16</f>
        <v>HDI</v>
      </c>
      <c r="B16" s="154">
        <v>2737169</v>
      </c>
      <c r="C16" s="154">
        <v>1466252</v>
      </c>
      <c r="D16" s="154">
        <v>75125</v>
      </c>
      <c r="E16" s="154">
        <v>60639</v>
      </c>
      <c r="F16" s="154">
        <v>1795369</v>
      </c>
      <c r="G16" s="154">
        <v>3704</v>
      </c>
      <c r="H16" s="154">
        <v>39937</v>
      </c>
      <c r="I16" s="4">
        <f aca="true" t="shared" si="1" ref="I16:I23">SUM(B16:H16)</f>
        <v>6178195</v>
      </c>
    </row>
    <row r="17" spans="1:9" ht="12.75">
      <c r="A17" s="83" t="str">
        <f>'F-N° Seg Contrat'!A17</f>
        <v>Liberty</v>
      </c>
      <c r="B17" s="154">
        <v>70549</v>
      </c>
      <c r="C17" s="154">
        <v>90663</v>
      </c>
      <c r="D17" s="154">
        <v>91152</v>
      </c>
      <c r="E17" s="154">
        <v>84287</v>
      </c>
      <c r="F17" s="154">
        <v>22674</v>
      </c>
      <c r="G17" s="154">
        <v>15489</v>
      </c>
      <c r="H17" s="154">
        <v>66811</v>
      </c>
      <c r="I17" s="4">
        <f t="shared" si="1"/>
        <v>441625</v>
      </c>
    </row>
    <row r="18" spans="1:9" ht="12.75">
      <c r="A18" s="83" t="str">
        <f>'F-N° Seg Contrat'!A18</f>
        <v>Mapfre</v>
      </c>
      <c r="B18" s="154">
        <v>116214</v>
      </c>
      <c r="C18" s="154">
        <v>32878</v>
      </c>
      <c r="D18" s="154">
        <v>140969</v>
      </c>
      <c r="E18" s="154">
        <v>4347</v>
      </c>
      <c r="F18" s="154">
        <v>1174</v>
      </c>
      <c r="G18" s="154">
        <v>3859</v>
      </c>
      <c r="H18" s="154">
        <v>8566</v>
      </c>
      <c r="I18" s="4">
        <f t="shared" si="1"/>
        <v>308007</v>
      </c>
    </row>
    <row r="19" spans="1:9" ht="12.75">
      <c r="A19" s="83" t="str">
        <f>'F-N° Seg Contrat'!A19</f>
        <v>Mutual de Seguros</v>
      </c>
      <c r="B19" s="154">
        <v>332528</v>
      </c>
      <c r="C19" s="154">
        <v>101018</v>
      </c>
      <c r="D19" s="154">
        <v>0</v>
      </c>
      <c r="E19" s="154">
        <v>0</v>
      </c>
      <c r="F19" s="154">
        <v>40609</v>
      </c>
      <c r="G19" s="154">
        <v>0</v>
      </c>
      <c r="H19" s="154">
        <v>16013</v>
      </c>
      <c r="I19" s="4">
        <f t="shared" si="1"/>
        <v>490168</v>
      </c>
    </row>
    <row r="20" spans="1:9" ht="12.75">
      <c r="A20" s="83" t="str">
        <f>'F-N° Seg Contrat'!A20</f>
        <v>Porvenir</v>
      </c>
      <c r="B20" s="154">
        <v>25366</v>
      </c>
      <c r="C20" s="154">
        <v>90679</v>
      </c>
      <c r="D20" s="154">
        <v>2445</v>
      </c>
      <c r="E20" s="154">
        <v>0</v>
      </c>
      <c r="F20" s="154">
        <v>102</v>
      </c>
      <c r="G20" s="154">
        <v>0</v>
      </c>
      <c r="H20" s="154">
        <v>1739</v>
      </c>
      <c r="I20" s="4">
        <f t="shared" si="1"/>
        <v>120331</v>
      </c>
    </row>
    <row r="21" spans="1:9" ht="12.75">
      <c r="A21" s="83" t="str">
        <f>'F-N° Seg Contrat'!A21</f>
        <v>Renta Nacional</v>
      </c>
      <c r="B21" s="154">
        <v>9778</v>
      </c>
      <c r="C21" s="154">
        <v>9038</v>
      </c>
      <c r="D21" s="154">
        <v>0</v>
      </c>
      <c r="E21" s="154">
        <v>1868</v>
      </c>
      <c r="F21" s="154">
        <v>2689</v>
      </c>
      <c r="G21" s="154">
        <v>0</v>
      </c>
      <c r="H21" s="154">
        <v>829</v>
      </c>
      <c r="I21" s="4">
        <f>SUM(B21:H21)</f>
        <v>24202</v>
      </c>
    </row>
    <row r="22" spans="1:9" s="157" customFormat="1" ht="12.75">
      <c r="A22" s="83" t="str">
        <f>'F-N° Seg Contrat'!A22</f>
        <v>Suramericana</v>
      </c>
      <c r="B22" s="154">
        <v>2742145</v>
      </c>
      <c r="C22" s="154">
        <v>38747</v>
      </c>
      <c r="D22" s="154">
        <v>83979</v>
      </c>
      <c r="E22" s="154">
        <v>8439</v>
      </c>
      <c r="F22" s="154">
        <v>40930</v>
      </c>
      <c r="G22" s="154">
        <v>12563</v>
      </c>
      <c r="H22" s="154">
        <v>1424988</v>
      </c>
      <c r="I22" s="4">
        <f t="shared" si="1"/>
        <v>4351791</v>
      </c>
    </row>
    <row r="23" spans="1:9" s="157" customFormat="1" ht="12.75">
      <c r="A23" s="83" t="str">
        <f>'F-N° Seg Contrat'!A23</f>
        <v>Zenit</v>
      </c>
      <c r="B23" s="154">
        <v>855995</v>
      </c>
      <c r="C23" s="154">
        <v>280312</v>
      </c>
      <c r="D23" s="154">
        <v>0</v>
      </c>
      <c r="E23" s="154">
        <v>16052</v>
      </c>
      <c r="F23" s="154">
        <v>196855</v>
      </c>
      <c r="G23" s="154">
        <v>0</v>
      </c>
      <c r="H23" s="154">
        <v>4046</v>
      </c>
      <c r="I23" s="4">
        <f t="shared" si="1"/>
        <v>1353260</v>
      </c>
    </row>
    <row r="24" spans="1:9" ht="12.75">
      <c r="A24" s="62"/>
      <c r="B24" s="161"/>
      <c r="C24" s="162"/>
      <c r="D24" s="162"/>
      <c r="E24" s="162"/>
      <c r="F24" s="162"/>
      <c r="G24" s="81"/>
      <c r="H24" s="81"/>
      <c r="I24" s="163"/>
    </row>
    <row r="25" spans="1:9" ht="12.75">
      <c r="A25" s="67" t="s">
        <v>11</v>
      </c>
      <c r="B25" s="5">
        <f aca="true" t="shared" si="2" ref="B25:I25">SUM(B10:B23)</f>
        <v>10507758</v>
      </c>
      <c r="C25" s="6">
        <f t="shared" si="2"/>
        <v>4506494</v>
      </c>
      <c r="D25" s="6">
        <f t="shared" si="2"/>
        <v>515479</v>
      </c>
      <c r="E25" s="6">
        <f t="shared" si="2"/>
        <v>347616</v>
      </c>
      <c r="F25" s="6">
        <f t="shared" si="2"/>
        <v>2973886</v>
      </c>
      <c r="G25" s="7">
        <f t="shared" si="2"/>
        <v>87197</v>
      </c>
      <c r="H25" s="7">
        <f t="shared" si="2"/>
        <v>1628461</v>
      </c>
      <c r="I25" s="8">
        <f t="shared" si="2"/>
        <v>20566891</v>
      </c>
    </row>
    <row r="26" spans="1:9" ht="12.75">
      <c r="A26" s="78"/>
      <c r="B26" s="79"/>
      <c r="C26" s="70"/>
      <c r="D26" s="70"/>
      <c r="E26" s="70"/>
      <c r="F26" s="70"/>
      <c r="G26" s="71"/>
      <c r="H26" s="71"/>
      <c r="I26" s="80"/>
    </row>
    <row r="30" spans="2:7" ht="12.75">
      <c r="B30" s="154"/>
      <c r="C30" s="154"/>
      <c r="D30" s="154"/>
      <c r="E30" s="154"/>
      <c r="F30" s="154"/>
      <c r="G30" s="154"/>
    </row>
    <row r="31" spans="2:7" ht="12.75">
      <c r="B31" s="154"/>
      <c r="C31" s="154"/>
      <c r="D31" s="154"/>
      <c r="E31" s="154"/>
      <c r="F31" s="154"/>
      <c r="G31" s="154"/>
    </row>
    <row r="32" spans="2:7" ht="12.75">
      <c r="B32" s="154"/>
      <c r="C32" s="154"/>
      <c r="D32" s="154"/>
      <c r="E32" s="154"/>
      <c r="F32" s="154"/>
      <c r="G32" s="154"/>
    </row>
    <row r="33" spans="2:7" ht="12.75">
      <c r="B33" s="154"/>
      <c r="C33" s="154"/>
      <c r="D33" s="154"/>
      <c r="E33" s="154"/>
      <c r="F33" s="154"/>
      <c r="G33" s="154"/>
    </row>
    <row r="34" spans="2:7" ht="12.75">
      <c r="B34" s="154"/>
      <c r="C34" s="154"/>
      <c r="D34" s="154"/>
      <c r="E34" s="154"/>
      <c r="F34" s="154"/>
      <c r="G34" s="154"/>
    </row>
    <row r="35" spans="2:7" ht="12.75">
      <c r="B35" s="154"/>
      <c r="C35" s="154"/>
      <c r="D35" s="154"/>
      <c r="E35" s="154"/>
      <c r="F35" s="154"/>
      <c r="G35" s="154"/>
    </row>
    <row r="36" spans="2:7" ht="12.75">
      <c r="B36" s="154"/>
      <c r="C36" s="154"/>
      <c r="D36" s="154"/>
      <c r="E36" s="154"/>
      <c r="F36" s="154"/>
      <c r="G36" s="154"/>
    </row>
    <row r="37" spans="2:7" ht="12.75">
      <c r="B37" s="154"/>
      <c r="C37" s="154"/>
      <c r="D37" s="154"/>
      <c r="E37" s="154"/>
      <c r="F37" s="154"/>
      <c r="G37" s="154"/>
    </row>
    <row r="38" spans="2:7" ht="12.75">
      <c r="B38" s="154"/>
      <c r="C38" s="154"/>
      <c r="D38" s="154"/>
      <c r="E38" s="154"/>
      <c r="F38" s="154"/>
      <c r="G38" s="154"/>
    </row>
    <row r="39" spans="2:7" ht="12.75">
      <c r="B39" s="154"/>
      <c r="C39" s="154"/>
      <c r="D39" s="154"/>
      <c r="E39" s="154"/>
      <c r="F39" s="154"/>
      <c r="G39" s="154"/>
    </row>
    <row r="40" spans="2:7" ht="12.75">
      <c r="B40" s="154"/>
      <c r="C40" s="154"/>
      <c r="D40" s="154"/>
      <c r="E40" s="154"/>
      <c r="F40" s="154"/>
      <c r="G40" s="154"/>
    </row>
    <row r="41" spans="2:7" ht="12.75">
      <c r="B41" s="154"/>
      <c r="C41" s="154"/>
      <c r="D41" s="154"/>
      <c r="E41" s="154"/>
      <c r="F41" s="154"/>
      <c r="G41" s="154"/>
    </row>
    <row r="42" spans="2:7" ht="12.75">
      <c r="B42" s="154"/>
      <c r="C42" s="154"/>
      <c r="D42" s="154"/>
      <c r="E42" s="154"/>
      <c r="F42" s="154"/>
      <c r="G42" s="154"/>
    </row>
    <row r="43" spans="2:7" ht="12.75">
      <c r="B43" s="154"/>
      <c r="C43" s="154"/>
      <c r="D43" s="154"/>
      <c r="E43" s="154"/>
      <c r="F43" s="154"/>
      <c r="G43" s="154"/>
    </row>
    <row r="44" spans="2:7" ht="12.75">
      <c r="B44" s="154"/>
      <c r="C44" s="154"/>
      <c r="D44" s="154"/>
      <c r="E44" s="154"/>
      <c r="F44" s="154"/>
      <c r="G44" s="154"/>
    </row>
    <row r="45" spans="2:7" ht="12.75">
      <c r="B45" s="154"/>
      <c r="C45" s="154"/>
      <c r="D45" s="154"/>
      <c r="E45" s="154"/>
      <c r="F45" s="154"/>
      <c r="G45" s="154"/>
    </row>
    <row r="46" spans="2:7" ht="12.75">
      <c r="B46" s="154"/>
      <c r="C46" s="154"/>
      <c r="D46" s="154"/>
      <c r="E46" s="154"/>
      <c r="F46" s="154"/>
      <c r="G46" s="154"/>
    </row>
    <row r="47" spans="2:7" ht="12.75">
      <c r="B47" s="154"/>
      <c r="C47" s="154"/>
      <c r="D47" s="154"/>
      <c r="E47" s="154"/>
      <c r="F47" s="154"/>
      <c r="G47" s="154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7" t="s">
        <v>62</v>
      </c>
    </row>
    <row r="5" spans="1:9" ht="12.75">
      <c r="A5" s="48" t="s">
        <v>13</v>
      </c>
      <c r="B5" s="49"/>
      <c r="C5" s="49"/>
      <c r="D5" s="47"/>
      <c r="E5" s="49"/>
      <c r="F5" s="49"/>
      <c r="G5" s="49"/>
      <c r="H5" s="49"/>
      <c r="I5" s="47"/>
    </row>
    <row r="6" spans="1:9" ht="12.75">
      <c r="A6" s="2" t="s">
        <v>98</v>
      </c>
      <c r="B6" s="169"/>
      <c r="C6" s="170"/>
      <c r="D6" s="170"/>
      <c r="E6" s="170"/>
      <c r="F6" s="170"/>
      <c r="G6" s="170"/>
      <c r="H6" s="170"/>
      <c r="I6" s="170"/>
    </row>
    <row r="7" spans="1:9" ht="12.75">
      <c r="A7" s="168"/>
      <c r="B7" s="50"/>
      <c r="C7" s="49"/>
      <c r="D7" s="49"/>
      <c r="E7" s="49"/>
      <c r="F7" s="49"/>
      <c r="G7" s="49"/>
      <c r="H7" s="49"/>
      <c r="I7" s="172"/>
    </row>
    <row r="8" spans="1:9" ht="12.75">
      <c r="A8" s="76" t="s">
        <v>1</v>
      </c>
      <c r="B8" s="56" t="s">
        <v>2</v>
      </c>
      <c r="C8" s="56" t="s">
        <v>3</v>
      </c>
      <c r="D8" s="56" t="s">
        <v>4</v>
      </c>
      <c r="E8" s="56" t="s">
        <v>5</v>
      </c>
      <c r="F8" s="56" t="s">
        <v>85</v>
      </c>
      <c r="G8" s="56" t="s">
        <v>6</v>
      </c>
      <c r="H8" s="56" t="s">
        <v>7</v>
      </c>
      <c r="I8" s="173" t="s">
        <v>84</v>
      </c>
    </row>
    <row r="9" spans="1:9" ht="12.75">
      <c r="A9" s="171"/>
      <c r="B9" s="170"/>
      <c r="C9" s="170"/>
      <c r="D9" s="170"/>
      <c r="E9" s="170"/>
      <c r="F9" s="170"/>
      <c r="G9" s="170"/>
      <c r="H9" s="170"/>
      <c r="I9" s="174"/>
    </row>
    <row r="10" spans="1:9" ht="12.75">
      <c r="A10" s="83" t="str">
        <f>'F-N° Seg Contrat'!A10</f>
        <v>Bci</v>
      </c>
      <c r="B10" s="158">
        <v>6762.512665888491</v>
      </c>
      <c r="C10" s="158">
        <v>8316.279758720859</v>
      </c>
      <c r="D10" s="158">
        <v>33934.48589626934</v>
      </c>
      <c r="E10" s="158">
        <v>35651.1913534758</v>
      </c>
      <c r="F10" s="158">
        <v>37451.47607736681</v>
      </c>
      <c r="G10" s="158">
        <v>32698.620689655174</v>
      </c>
      <c r="H10" s="158">
        <v>8685.946462715105</v>
      </c>
      <c r="I10" s="164">
        <v>8722.758345059574</v>
      </c>
    </row>
    <row r="11" spans="1:9" ht="12.75">
      <c r="A11" s="83" t="str">
        <f>'F-N° Seg Contrat'!A11</f>
        <v>BNP PARIBAS CARDIF</v>
      </c>
      <c r="B11" s="158">
        <v>4703.320136047191</v>
      </c>
      <c r="C11" s="158">
        <v>8090.207180543045</v>
      </c>
      <c r="D11" s="158" t="s">
        <v>99</v>
      </c>
      <c r="E11" s="158" t="s">
        <v>99</v>
      </c>
      <c r="F11" s="158">
        <v>37011.43790849673</v>
      </c>
      <c r="G11" s="158" t="s">
        <v>99</v>
      </c>
      <c r="H11" s="158">
        <v>4497.584541062803</v>
      </c>
      <c r="I11" s="164">
        <v>4992.710179354725</v>
      </c>
    </row>
    <row r="12" spans="1:9" ht="12.75">
      <c r="A12" s="83" t="str">
        <f>'F-N° Seg Contrat'!A12</f>
        <v>Bupa</v>
      </c>
      <c r="B12" s="158" t="s">
        <v>99</v>
      </c>
      <c r="C12" s="158" t="s">
        <v>99</v>
      </c>
      <c r="D12" s="158" t="s">
        <v>99</v>
      </c>
      <c r="E12" s="158" t="s">
        <v>99</v>
      </c>
      <c r="F12" s="158" t="s">
        <v>99</v>
      </c>
      <c r="G12" s="158" t="s">
        <v>99</v>
      </c>
      <c r="H12" s="158" t="s">
        <v>99</v>
      </c>
      <c r="I12" s="164" t="s">
        <v>99</v>
      </c>
    </row>
    <row r="13" spans="1:9" ht="12.75">
      <c r="A13" s="83" t="str">
        <f>'F-N° Seg Contrat'!A13</f>
        <v>Chilena Consolidada</v>
      </c>
      <c r="B13" s="158">
        <v>7620.827770360481</v>
      </c>
      <c r="C13" s="158">
        <v>8569.306930693068</v>
      </c>
      <c r="D13" s="158" t="s">
        <v>99</v>
      </c>
      <c r="E13" s="158" t="s">
        <v>99</v>
      </c>
      <c r="F13" s="158">
        <v>79818.77729257641</v>
      </c>
      <c r="G13" s="158" t="s">
        <v>99</v>
      </c>
      <c r="H13" s="158">
        <v>12500</v>
      </c>
      <c r="I13" s="164">
        <v>31014.736842105263</v>
      </c>
    </row>
    <row r="14" spans="1:9" ht="12.75">
      <c r="A14" s="83" t="str">
        <f>'F-N° Seg Contrat'!A14</f>
        <v>Chubb</v>
      </c>
      <c r="B14" s="158" t="s">
        <v>99</v>
      </c>
      <c r="C14" s="158" t="s">
        <v>99</v>
      </c>
      <c r="D14" s="158" t="s">
        <v>99</v>
      </c>
      <c r="E14" s="158">
        <v>125823.94366197182</v>
      </c>
      <c r="F14" s="158" t="s">
        <v>99</v>
      </c>
      <c r="G14" s="158" t="s">
        <v>99</v>
      </c>
      <c r="H14" s="158" t="s">
        <v>99</v>
      </c>
      <c r="I14" s="164">
        <v>125823.94366197182</v>
      </c>
    </row>
    <row r="15" spans="1:9" ht="12.75">
      <c r="A15" s="83" t="str">
        <f>'F-N° Seg Contrat'!A15</f>
        <v>Consorcio Nacional</v>
      </c>
      <c r="B15" s="158">
        <v>5707.0137568864975</v>
      </c>
      <c r="C15" s="158">
        <v>7872.649983553048</v>
      </c>
      <c r="D15" s="158">
        <v>26472</v>
      </c>
      <c r="E15" s="158">
        <v>28511.111111111113</v>
      </c>
      <c r="F15" s="158">
        <v>34086.30351939027</v>
      </c>
      <c r="G15" s="158">
        <v>24964.071856287424</v>
      </c>
      <c r="H15" s="158">
        <v>6118.811881188119</v>
      </c>
      <c r="I15" s="164">
        <v>7061.203556628822</v>
      </c>
    </row>
    <row r="16" spans="1:9" ht="12.75">
      <c r="A16" s="83" t="str">
        <f>'F-N° Seg Contrat'!A16</f>
        <v>HDI</v>
      </c>
      <c r="B16" s="158">
        <v>5332.794956270664</v>
      </c>
      <c r="C16" s="158">
        <v>7764.684699951281</v>
      </c>
      <c r="D16" s="158">
        <v>19287.548138639282</v>
      </c>
      <c r="E16" s="158">
        <v>22228.372434017594</v>
      </c>
      <c r="F16" s="158">
        <v>31626.98398717565</v>
      </c>
      <c r="G16" s="158">
        <v>34296.2962962963</v>
      </c>
      <c r="H16" s="158">
        <v>6949.190882199408</v>
      </c>
      <c r="I16" s="164">
        <v>8009.5663199162</v>
      </c>
    </row>
    <row r="17" spans="1:9" ht="12.75">
      <c r="A17" s="83" t="str">
        <f>'F-N° Seg Contrat'!A17</f>
        <v>Liberty</v>
      </c>
      <c r="B17" s="158">
        <v>9055.191888075986</v>
      </c>
      <c r="C17" s="158">
        <v>10131.076097888032</v>
      </c>
      <c r="D17" s="158">
        <v>14955.2091878589</v>
      </c>
      <c r="E17" s="158">
        <v>60162.027123483225</v>
      </c>
      <c r="F17" s="158">
        <v>38891.938250428815</v>
      </c>
      <c r="G17" s="158">
        <v>19756.377551020407</v>
      </c>
      <c r="H17" s="158">
        <v>9595.14577050122</v>
      </c>
      <c r="I17" s="164">
        <v>13560.922434440829</v>
      </c>
    </row>
    <row r="18" spans="1:9" ht="12.75">
      <c r="A18" s="83" t="str">
        <f>'F-N° Seg Contrat'!A18</f>
        <v>Mapfre</v>
      </c>
      <c r="B18" s="158">
        <v>10835.804195804196</v>
      </c>
      <c r="C18" s="158">
        <v>8419.462227912933</v>
      </c>
      <c r="D18" s="158">
        <v>19600.806451612905</v>
      </c>
      <c r="E18" s="158">
        <v>24016.574585635357</v>
      </c>
      <c r="F18" s="158">
        <v>31729.72972972973</v>
      </c>
      <c r="G18" s="158">
        <v>21679.775280898877</v>
      </c>
      <c r="H18" s="158">
        <v>6941.653160453809</v>
      </c>
      <c r="I18" s="164">
        <v>13133.506737165273</v>
      </c>
    </row>
    <row r="19" spans="1:9" ht="12.75">
      <c r="A19" s="83" t="str">
        <f>'F-N° Seg Contrat'!A19</f>
        <v>Mutual de Seguros</v>
      </c>
      <c r="B19" s="158">
        <v>10817.4365647365</v>
      </c>
      <c r="C19" s="158">
        <v>13260.435809923863</v>
      </c>
      <c r="D19" s="158" t="s">
        <v>99</v>
      </c>
      <c r="E19" s="158" t="s">
        <v>99</v>
      </c>
      <c r="F19" s="158">
        <v>48114.92890995261</v>
      </c>
      <c r="G19" s="158" t="s">
        <v>99</v>
      </c>
      <c r="H19" s="158">
        <v>9192.307692307691</v>
      </c>
      <c r="I19" s="164">
        <v>11971.668620554905</v>
      </c>
    </row>
    <row r="20" spans="1:9" ht="12.75">
      <c r="A20" s="83" t="str">
        <f>'F-N° Seg Contrat'!A20</f>
        <v>Porvenir</v>
      </c>
      <c r="B20" s="158">
        <v>7210.3467879476975</v>
      </c>
      <c r="C20" s="158">
        <v>7517.118461410926</v>
      </c>
      <c r="D20" s="158">
        <v>12103.960396039603</v>
      </c>
      <c r="E20" s="158" t="s">
        <v>99</v>
      </c>
      <c r="F20" s="158">
        <v>34000</v>
      </c>
      <c r="G20" s="158" t="s">
        <v>99</v>
      </c>
      <c r="H20" s="158">
        <v>11147.435897435898</v>
      </c>
      <c r="I20" s="164">
        <v>7548.049178271233</v>
      </c>
    </row>
    <row r="21" spans="1:9" ht="12.75">
      <c r="A21" s="83" t="str">
        <f>'F-N° Seg Contrat'!A21</f>
        <v>Renta Nacional</v>
      </c>
      <c r="B21" s="158">
        <v>6847.338935574229</v>
      </c>
      <c r="C21" s="158">
        <v>9645.677694770544</v>
      </c>
      <c r="D21" s="158" t="s">
        <v>99</v>
      </c>
      <c r="E21" s="158">
        <v>16385.964912280702</v>
      </c>
      <c r="F21" s="158">
        <v>49796.2962962963</v>
      </c>
      <c r="G21" s="158" t="s">
        <v>99</v>
      </c>
      <c r="H21" s="158">
        <v>13158.730158730159</v>
      </c>
      <c r="I21" s="164">
        <v>9322.804314329738</v>
      </c>
    </row>
    <row r="22" spans="1:9" ht="12.75">
      <c r="A22" s="83" t="str">
        <f>'F-N° Seg Contrat'!A22</f>
        <v>Suramericana</v>
      </c>
      <c r="B22" s="158">
        <v>4936.079174699522</v>
      </c>
      <c r="C22" s="158">
        <v>10129.934640522875</v>
      </c>
      <c r="D22" s="158">
        <v>18196.966413867824</v>
      </c>
      <c r="E22" s="158">
        <v>17766.315789473683</v>
      </c>
      <c r="F22" s="158">
        <v>114971.91011235955</v>
      </c>
      <c r="G22" s="158">
        <v>17896.011396011396</v>
      </c>
      <c r="H22" s="158">
        <v>5008.4106861053215</v>
      </c>
      <c r="I22" s="164">
        <v>5119.615586872355</v>
      </c>
    </row>
    <row r="23" spans="1:10" ht="12.75">
      <c r="A23" s="83" t="str">
        <f>'F-N° Seg Contrat'!A23</f>
        <v>Zenit</v>
      </c>
      <c r="B23" s="158">
        <v>4948.6917108929665</v>
      </c>
      <c r="C23" s="158">
        <v>8087.011713115227</v>
      </c>
      <c r="D23" s="158" t="s">
        <v>99</v>
      </c>
      <c r="E23" s="158">
        <v>15737.254901960783</v>
      </c>
      <c r="F23" s="158">
        <v>33359.600067785126</v>
      </c>
      <c r="G23" s="158" t="s">
        <v>99</v>
      </c>
      <c r="H23" s="195">
        <v>3982.283464566929</v>
      </c>
      <c r="I23" s="196">
        <v>6277.502284608926</v>
      </c>
      <c r="J23" s="159"/>
    </row>
    <row r="24" spans="1:10" ht="12.75">
      <c r="A24" s="62"/>
      <c r="B24" s="160"/>
      <c r="C24" s="81"/>
      <c r="D24" s="81"/>
      <c r="E24" s="81"/>
      <c r="F24" s="81"/>
      <c r="G24" s="81"/>
      <c r="H24" s="155"/>
      <c r="I24" s="165"/>
      <c r="J24" s="159"/>
    </row>
    <row r="25" spans="1:9" ht="12.75">
      <c r="A25" s="67" t="s">
        <v>14</v>
      </c>
      <c r="B25" s="11">
        <v>5541.744940958067</v>
      </c>
      <c r="C25" s="11">
        <v>8173.904053311373</v>
      </c>
      <c r="D25" s="11">
        <v>20080.207237739083</v>
      </c>
      <c r="E25" s="11">
        <v>33274.24140901695</v>
      </c>
      <c r="F25" s="11">
        <v>33887.34930148818</v>
      </c>
      <c r="G25" s="11">
        <v>25729.418707583358</v>
      </c>
      <c r="H25" s="11">
        <v>5260.65158049458</v>
      </c>
      <c r="I25" s="166">
        <v>7130.741469986898</v>
      </c>
    </row>
    <row r="26" spans="1:9" ht="12.75">
      <c r="A26" s="82"/>
      <c r="B26" s="72"/>
      <c r="C26" s="72"/>
      <c r="D26" s="72"/>
      <c r="E26" s="72"/>
      <c r="F26" s="72"/>
      <c r="G26" s="72"/>
      <c r="H26" s="72"/>
      <c r="I26" s="167"/>
    </row>
    <row r="27" spans="1:9" ht="12.75">
      <c r="A27" s="74"/>
      <c r="B27" s="49"/>
      <c r="C27" s="49"/>
      <c r="D27" s="49"/>
      <c r="E27" s="49"/>
      <c r="F27" s="49"/>
      <c r="G27" s="49"/>
      <c r="H27" s="49"/>
      <c r="I27" s="47"/>
    </row>
    <row r="28" spans="1:9" ht="12.75">
      <c r="A28" s="74"/>
      <c r="B28" s="49"/>
      <c r="C28" s="49"/>
      <c r="D28" s="49"/>
      <c r="E28" s="49"/>
      <c r="F28" s="49"/>
      <c r="G28" s="49"/>
      <c r="H28" s="49"/>
      <c r="I28" s="47"/>
    </row>
    <row r="29" spans="1:9" ht="12.75">
      <c r="A29" s="74"/>
      <c r="B29" s="49"/>
      <c r="C29" s="49"/>
      <c r="D29" s="49"/>
      <c r="E29" s="49"/>
      <c r="F29" s="49"/>
      <c r="G29" s="49"/>
      <c r="H29" s="49"/>
      <c r="I29" s="47"/>
    </row>
    <row r="30" spans="1:9" ht="12.75">
      <c r="A30" s="74"/>
      <c r="B30" s="49"/>
      <c r="C30" s="49"/>
      <c r="D30" s="49"/>
      <c r="E30" s="49"/>
      <c r="F30" s="49"/>
      <c r="G30" s="49"/>
      <c r="H30" s="49"/>
      <c r="I30" s="47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2020-10-21T20:00:33Z</dcterms:modified>
  <cp:category/>
  <cp:version/>
  <cp:contentType/>
  <cp:contentStatus/>
</cp:coreProperties>
</file>