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245" tabRatio="842" activeTab="7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</sheets>
  <definedNames>
    <definedName name="_xlnm.Print_Area" localSheetId="0">'A-N° Sinies Denun'!$A$1:$E$24</definedName>
    <definedName name="_xlnm.Print_Area" localSheetId="1">'B-N° Sinies Pagad'!$A$1:$E$24</definedName>
    <definedName name="_xlnm.Print_Area" localSheetId="2">'C-N° Pers Sinies'!$A$1:$G$24</definedName>
    <definedName name="_xlnm.Print_Area" localSheetId="3">'D-Sinies Pag Direc'!$A$1:$H$53</definedName>
    <definedName name="_xlnm.Print_Area" localSheetId="4">'E-Costo Sin Direc'!$A$1:$F$25</definedName>
    <definedName name="_xlnm.Print_Area" localSheetId="5">'F-N° Seg Contrat'!$A$1:$I$24</definedName>
    <definedName name="_xlnm.Print_Area" localSheetId="6">'G-Prima Tot x Tip V'!$A$1:$I$24</definedName>
    <definedName name="_xlnm.Print_Area" localSheetId="7">'H-Prim Prom x Tip V'!$A$1:$I$9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comments1.xml><?xml version="1.0" encoding="utf-8"?>
<comments xmlns="http://schemas.openxmlformats.org/spreadsheetml/2006/main">
  <authors>
    <author>INFORMATICA</author>
  </authors>
  <commentList>
    <comment ref="I18" authorId="0">
      <text>
        <r>
          <rPr>
            <b/>
            <sz val="8"/>
            <rFont val="Tahoma"/>
            <family val="0"/>
          </rPr>
          <t>INFORMATICA:</t>
        </r>
        <r>
          <rPr>
            <sz val="8"/>
            <rFont val="Tahoma"/>
            <family val="0"/>
          </rPr>
          <t xml:space="preserve">
</t>
        </r>
      </text>
    </comment>
    <comment ref="I21" authorId="0">
      <text>
        <r>
          <rPr>
            <b/>
            <sz val="8"/>
            <rFont val="Tahoma"/>
            <family val="0"/>
          </rPr>
          <t>INFORMATICA: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<sst xmlns="http://schemas.openxmlformats.org/spreadsheetml/2006/main" count="174" uniqueCount="101">
  <si>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</si>
  <si>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</si>
  <si>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</si>
  <si>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</si>
  <si>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</si>
  <si>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</si>
  <si>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</si>
  <si>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</si>
  <si>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</si>
  <si>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</si>
  <si>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</si>
  <si>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</si>
  <si>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</si>
  <si>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</si>
  <si>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</si>
  <si>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</si>
  <si>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</si>
  <si>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</si>
  <si>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</si>
  <si>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</si>
  <si>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</si>
  <si>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</si>
  <si>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</si>
  <si>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</si>
  <si>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</si>
  <si>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</si>
  <si>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</si>
  <si>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</si>
  <si>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</si>
  <si>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</si>
  <si>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</si>
  <si>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</si>
  <si>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</si>
  <si>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</si>
  <si>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</si>
  <si>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</si>
  <si>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</si>
  <si>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</si>
  <si>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</si>
  <si>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</si>
  <si>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</si>
  <si>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</si>
  <si>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</si>
  <si>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</si>
  <si>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</si>
  <si>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</si>
  <si>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</si>
  <si>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</si>
  <si>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</si>
  <si>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</si>
  <si>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</si>
  <si>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</si>
  <si>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</si>
  <si>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</si>
  <si>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</si>
  <si>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</si>
  <si>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</si>
  <si>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</si>
  <si>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</si>
  <si>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</si>
  <si>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</si>
  <si>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</si>
  <si>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</si>
  <si>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</si>
  <si>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</si>
  <si>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Comprobación valores  A y B</t>
  </si>
  <si>
    <t>rechazados</t>
  </si>
  <si>
    <t>aceptados</t>
  </si>
  <si>
    <t>del período</t>
  </si>
  <si>
    <t>(1)</t>
  </si>
  <si>
    <t>(2)</t>
  </si>
  <si>
    <t>(3)</t>
  </si>
  <si>
    <t>(1)+(2)+(3)</t>
  </si>
  <si>
    <t>Cuadro A</t>
  </si>
  <si>
    <t>Cuadro B</t>
  </si>
  <si>
    <t>Diferencia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</si>
  <si>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</si>
  <si>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</si>
  <si>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</si>
  <si>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</si>
  <si>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</si>
  <si>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</si>
  <si>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</si>
  <si>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</si>
  <si>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</si>
  <si>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>Aseguradora Magallanes</t>
  </si>
  <si>
    <t xml:space="preserve">     Incapacidad permanente</t>
  </si>
  <si>
    <t>Consorcio Nacional</t>
  </si>
  <si>
    <t>Mapfre</t>
  </si>
  <si>
    <t>Promedio</t>
  </si>
  <si>
    <t>Motocicletas</t>
  </si>
  <si>
    <t>Bci</t>
  </si>
  <si>
    <t>Liberty</t>
  </si>
  <si>
    <t>RSA</t>
  </si>
  <si>
    <t>HDI</t>
  </si>
  <si>
    <t>C.S.G. Penta Security</t>
  </si>
  <si>
    <t>Zenit</t>
  </si>
  <si>
    <t>SURA</t>
  </si>
  <si>
    <t xml:space="preserve">      (entre el 1 de enero y  30 de junio de 2012)</t>
  </si>
  <si>
    <t xml:space="preserve">      (entre el 1 de enero y 30 de junio de 2012, montos expresados en miles de pesos de junio de 2012)</t>
  </si>
  <si>
    <t>-</t>
  </si>
</sst>
</file>

<file path=xl/styles.xml><?xml version="1.0" encoding="utf-8"?>
<styleSheet xmlns="http://schemas.openxmlformats.org/spreadsheetml/2006/main">
  <numFmts count="6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Ch$&quot;#,##0_);\(&quot;Ch$&quot;#,##0\)"/>
    <numFmt numFmtId="189" formatCode="&quot;Ch$&quot;#,##0_);[Red]\(&quot;Ch$&quot;#,##0\)"/>
    <numFmt numFmtId="190" formatCode="&quot;Ch$&quot;#,##0.00_);\(&quot;Ch$&quot;#,##0.00\)"/>
    <numFmt numFmtId="191" formatCode="&quot;Ch$&quot;#,##0.00_);[Red]\(&quot;Ch$&quot;#,##0.00\)"/>
    <numFmt numFmtId="192" formatCode="_(&quot;Ch$&quot;* #,##0_);_(&quot;Ch$&quot;* \(#,##0\);_(&quot;Ch$&quot;* &quot;-&quot;_);_(@_)"/>
    <numFmt numFmtId="193" formatCode="_(&quot;Ch$&quot;* #,##0.00_);_(&quot;Ch$&quot;* \(#,##0.00\);_(&quot;Ch$&quot;* &quot;-&quot;??_);_(@_)"/>
    <numFmt numFmtId="194" formatCode="&quot;$&quot;#,##0;&quot;$&quot;\-#,##0"/>
    <numFmt numFmtId="195" formatCode="&quot;$&quot;#,##0;[Red]&quot;$&quot;\-#,##0"/>
    <numFmt numFmtId="196" formatCode="&quot;$&quot;#,##0.00;&quot;$&quot;\-#,##0.00"/>
    <numFmt numFmtId="197" formatCode="&quot;$&quot;#,##0.00;[Red]&quot;$&quot;\-#,##0.00"/>
    <numFmt numFmtId="198" formatCode="#,##0&quot; Pts&quot;;\-#,##0&quot; Pts&quot;"/>
    <numFmt numFmtId="199" formatCode="#,##0&quot; Pts&quot;;[Red]\-#,##0&quot; Pts&quot;"/>
    <numFmt numFmtId="200" formatCode="#,##0.00&quot; Pts&quot;;\-#,##0.00&quot; Pts&quot;"/>
    <numFmt numFmtId="201" formatCode="#,##0.00&quot; Pts&quot;;[Red]\-#,##0.00&quot; Pts&quot;"/>
    <numFmt numFmtId="202" formatCode="#,##0.000;[Red]\-#,##0.000"/>
    <numFmt numFmtId="203" formatCode="#,##0.0000;[Red]\-#,##0.0000"/>
    <numFmt numFmtId="204" formatCode="#,##0.0;[Red]\-#,##0.0"/>
    <numFmt numFmtId="205" formatCode="0.0%"/>
    <numFmt numFmtId="206" formatCode="0.0000000"/>
    <numFmt numFmtId="207" formatCode="0.000000"/>
    <numFmt numFmtId="208" formatCode="0.00000"/>
    <numFmt numFmtId="209" formatCode="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#,##0.00000000000;[Red]\-#,##0.00000000000"/>
    <numFmt numFmtId="217" formatCode="#,##0.0"/>
    <numFmt numFmtId="218" formatCode="0.00000000"/>
    <numFmt numFmtId="219" formatCode="0.000000000"/>
    <numFmt numFmtId="220" formatCode="#,##0.000_);[Red]\(#,##0.000\)"/>
    <numFmt numFmtId="221" formatCode="#,##0.0000_);[Red]\(#,##0.0000\)"/>
    <numFmt numFmtId="222" formatCode="#,##0.00000_);[Red]\(#,##0.00000\)"/>
    <numFmt numFmtId="223" formatCode="#,##0.000000_);[Red]\(#,##0.000000\)"/>
    <numFmt numFmtId="224" formatCode="#,##0.0_);[Red]\(#,##0.0\)"/>
  </numFmts>
  <fonts count="50">
    <font>
      <sz val="10"/>
      <name val="Arial"/>
      <family val="0"/>
    </font>
    <font>
      <sz val="10"/>
      <name val="MS Sans Serif"/>
      <family val="0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6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6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6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29">
    <xf numFmtId="0" fontId="0" fillId="0" borderId="0" xfId="0" applyAlignment="1">
      <alignment/>
    </xf>
    <xf numFmtId="3" fontId="3" fillId="0" borderId="10" xfId="57" applyNumberFormat="1" applyFont="1" applyBorder="1">
      <alignment/>
      <protection/>
    </xf>
    <xf numFmtId="0" fontId="4" fillId="0" borderId="0" xfId="60" applyFont="1" applyBorder="1" applyAlignment="1" quotePrefix="1">
      <alignment horizontal="left"/>
      <protection/>
    </xf>
    <xf numFmtId="3" fontId="3" fillId="0" borderId="10" xfId="59" applyNumberFormat="1" applyFont="1" applyBorder="1" applyAlignment="1" quotePrefix="1">
      <alignment horizontal="right"/>
      <protection/>
    </xf>
    <xf numFmtId="3" fontId="2" fillId="0" borderId="11" xfId="60" applyNumberFormat="1" applyFont="1" applyBorder="1" applyAlignment="1">
      <alignment horizontal="right"/>
      <protection/>
    </xf>
    <xf numFmtId="3" fontId="3" fillId="0" borderId="0" xfId="53" applyNumberFormat="1" applyFont="1" applyBorder="1" applyAlignment="1">
      <alignment/>
    </xf>
    <xf numFmtId="3" fontId="3" fillId="0" borderId="0" xfId="60" applyNumberFormat="1" applyFont="1" applyBorder="1">
      <alignment/>
      <protection/>
    </xf>
    <xf numFmtId="3" fontId="3" fillId="0" borderId="0" xfId="60" applyNumberFormat="1" applyFont="1" applyBorder="1" applyAlignment="1">
      <alignment horizontal="right"/>
      <protection/>
    </xf>
    <xf numFmtId="3" fontId="3" fillId="0" borderId="10" xfId="60" applyNumberFormat="1" applyFont="1" applyBorder="1" applyAlignment="1">
      <alignment horizontal="right"/>
      <protection/>
    </xf>
    <xf numFmtId="3" fontId="4" fillId="0" borderId="0" xfId="53" applyNumberFormat="1" applyFont="1" applyBorder="1" applyAlignment="1">
      <alignment/>
    </xf>
    <xf numFmtId="3" fontId="3" fillId="0" borderId="10" xfId="58" applyNumberFormat="1" applyFont="1" applyBorder="1">
      <alignment/>
      <protection/>
    </xf>
    <xf numFmtId="3" fontId="3" fillId="0" borderId="10" xfId="50" applyNumberFormat="1" applyFont="1" applyBorder="1" applyAlignment="1">
      <alignment/>
    </xf>
    <xf numFmtId="3" fontId="5" fillId="0" borderId="0" xfId="53" applyNumberFormat="1" applyFont="1" applyBorder="1" applyAlignment="1">
      <alignment/>
    </xf>
    <xf numFmtId="3" fontId="2" fillId="0" borderId="12" xfId="60" applyNumberFormat="1" applyFont="1" applyBorder="1" applyAlignment="1">
      <alignment horizontal="right"/>
      <protection/>
    </xf>
    <xf numFmtId="3" fontId="3" fillId="0" borderId="12" xfId="60" applyNumberFormat="1" applyFont="1" applyBorder="1" applyAlignment="1">
      <alignment horizontal="right"/>
      <protection/>
    </xf>
    <xf numFmtId="0" fontId="1" fillId="0" borderId="0" xfId="57" applyFont="1" applyAlignment="1" quotePrefix="1">
      <alignment horizontal="left"/>
      <protection/>
    </xf>
    <xf numFmtId="0" fontId="1" fillId="0" borderId="0" xfId="57" applyFont="1">
      <alignment/>
      <protection/>
    </xf>
    <xf numFmtId="0" fontId="1" fillId="0" borderId="0" xfId="57" applyFont="1" applyBorder="1">
      <alignment/>
      <protection/>
    </xf>
    <xf numFmtId="0" fontId="6" fillId="0" borderId="0" xfId="57" applyFont="1" applyAlignment="1" quotePrefix="1">
      <alignment horizontal="left"/>
      <protection/>
    </xf>
    <xf numFmtId="0" fontId="2" fillId="0" borderId="13" xfId="57" applyFont="1" applyBorder="1" applyAlignment="1" quotePrefix="1">
      <alignment horizontal="left"/>
      <protection/>
    </xf>
    <xf numFmtId="0" fontId="1" fillId="0" borderId="14" xfId="57" applyFont="1" applyBorder="1">
      <alignment/>
      <protection/>
    </xf>
    <xf numFmtId="0" fontId="1" fillId="0" borderId="15" xfId="57" applyFont="1" applyBorder="1">
      <alignment/>
      <protection/>
    </xf>
    <xf numFmtId="0" fontId="1" fillId="0" borderId="16" xfId="57" applyFont="1" applyBorder="1">
      <alignment/>
      <protection/>
    </xf>
    <xf numFmtId="0" fontId="1" fillId="0" borderId="17" xfId="57" applyFont="1" applyBorder="1">
      <alignment/>
      <protection/>
    </xf>
    <xf numFmtId="0" fontId="5" fillId="0" borderId="18" xfId="57" applyFont="1" applyBorder="1">
      <alignment/>
      <protection/>
    </xf>
    <xf numFmtId="0" fontId="7" fillId="0" borderId="19" xfId="57" applyFont="1" applyBorder="1">
      <alignment/>
      <protection/>
    </xf>
    <xf numFmtId="0" fontId="3" fillId="0" borderId="20" xfId="57" applyFont="1" applyBorder="1">
      <alignment/>
      <protection/>
    </xf>
    <xf numFmtId="38" fontId="1" fillId="0" borderId="16" xfId="57" applyNumberFormat="1" applyFont="1" applyBorder="1">
      <alignment/>
      <protection/>
    </xf>
    <xf numFmtId="38" fontId="1" fillId="0" borderId="0" xfId="57" applyNumberFormat="1" applyFont="1" applyBorder="1">
      <alignment/>
      <protection/>
    </xf>
    <xf numFmtId="38" fontId="7" fillId="0" borderId="17" xfId="57" applyNumberFormat="1" applyFont="1" applyBorder="1">
      <alignment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8" fontId="1" fillId="0" borderId="21" xfId="57" applyNumberFormat="1" applyFont="1" applyBorder="1">
      <alignment/>
      <protection/>
    </xf>
    <xf numFmtId="38" fontId="1" fillId="0" borderId="22" xfId="57" applyNumberFormat="1" applyFont="1" applyBorder="1">
      <alignment/>
      <protection/>
    </xf>
    <xf numFmtId="38" fontId="1" fillId="0" borderId="23" xfId="50" applyNumberFormat="1" applyFont="1" applyBorder="1" applyAlignment="1">
      <alignment/>
    </xf>
    <xf numFmtId="38" fontId="1" fillId="0" borderId="24" xfId="50" applyNumberFormat="1" applyFont="1" applyBorder="1" applyAlignment="1">
      <alignment/>
    </xf>
    <xf numFmtId="38" fontId="1" fillId="0" borderId="24" xfId="57" applyNumberFormat="1" applyFont="1" applyBorder="1">
      <alignment/>
      <protection/>
    </xf>
    <xf numFmtId="38" fontId="1" fillId="0" borderId="0" xfId="57" applyNumberFormat="1" applyFont="1">
      <alignment/>
      <protection/>
    </xf>
    <xf numFmtId="0" fontId="8" fillId="0" borderId="25" xfId="57" applyFont="1" applyBorder="1">
      <alignment/>
      <protection/>
    </xf>
    <xf numFmtId="221" fontId="1" fillId="0" borderId="26" xfId="50" applyNumberFormat="1" applyFont="1" applyBorder="1" applyAlignment="1">
      <alignment/>
    </xf>
    <xf numFmtId="38" fontId="1" fillId="0" borderId="26" xfId="57" applyNumberFormat="1" applyFont="1" applyBorder="1">
      <alignment/>
      <protection/>
    </xf>
    <xf numFmtId="221" fontId="1" fillId="0" borderId="0" xfId="50" applyNumberFormat="1" applyFont="1" applyBorder="1" applyAlignment="1">
      <alignment/>
    </xf>
    <xf numFmtId="0" fontId="8" fillId="0" borderId="0" xfId="57" applyFont="1" applyBorder="1">
      <alignment/>
      <protection/>
    </xf>
    <xf numFmtId="38" fontId="1" fillId="0" borderId="27" xfId="57" applyNumberFormat="1" applyFont="1" applyBorder="1">
      <alignment/>
      <protection/>
    </xf>
    <xf numFmtId="0" fontId="1" fillId="0" borderId="0" xfId="58" applyFont="1" applyAlignment="1" quotePrefix="1">
      <alignment horizontal="left"/>
      <protection/>
    </xf>
    <xf numFmtId="0" fontId="1" fillId="0" borderId="0" xfId="58" applyFont="1">
      <alignment/>
      <protection/>
    </xf>
    <xf numFmtId="0" fontId="1" fillId="0" borderId="23" xfId="58" applyFont="1" applyBorder="1">
      <alignment/>
      <protection/>
    </xf>
    <xf numFmtId="38" fontId="1" fillId="0" borderId="24" xfId="51" applyNumberFormat="1" applyFont="1" applyBorder="1" applyAlignment="1">
      <alignment/>
    </xf>
    <xf numFmtId="38" fontId="1" fillId="0" borderId="24" xfId="58" applyNumberFormat="1" applyFont="1" applyBorder="1">
      <alignment/>
      <protection/>
    </xf>
    <xf numFmtId="0" fontId="1" fillId="0" borderId="24" xfId="58" applyFont="1" applyBorder="1">
      <alignment/>
      <protection/>
    </xf>
    <xf numFmtId="38" fontId="1" fillId="0" borderId="0" xfId="58" applyNumberFormat="1" applyFont="1">
      <alignment/>
      <protection/>
    </xf>
    <xf numFmtId="3" fontId="1" fillId="0" borderId="0" xfId="58" applyNumberFormat="1" applyFont="1">
      <alignment/>
      <protection/>
    </xf>
    <xf numFmtId="0" fontId="8" fillId="0" borderId="25" xfId="58" applyFont="1" applyBorder="1">
      <alignment/>
      <protection/>
    </xf>
    <xf numFmtId="221" fontId="1" fillId="0" borderId="26" xfId="51" applyNumberFormat="1" applyFont="1" applyBorder="1" applyAlignment="1">
      <alignment/>
    </xf>
    <xf numFmtId="38" fontId="1" fillId="0" borderId="26" xfId="58" applyNumberFormat="1" applyFont="1" applyBorder="1">
      <alignment/>
      <protection/>
    </xf>
    <xf numFmtId="0" fontId="1" fillId="0" borderId="26" xfId="58" applyFont="1" applyBorder="1">
      <alignment/>
      <protection/>
    </xf>
    <xf numFmtId="209" fontId="1" fillId="0" borderId="0" xfId="58" applyNumberFormat="1" applyFont="1">
      <alignment/>
      <protection/>
    </xf>
    <xf numFmtId="0" fontId="1" fillId="0" borderId="0" xfId="59" applyFont="1" applyAlignment="1" quotePrefix="1">
      <alignment horizontal="left"/>
      <protection/>
    </xf>
    <xf numFmtId="0" fontId="1" fillId="0" borderId="0" xfId="59" applyFont="1">
      <alignment/>
      <protection/>
    </xf>
    <xf numFmtId="38" fontId="1" fillId="0" borderId="23" xfId="52" applyNumberFormat="1" applyFont="1" applyBorder="1" applyAlignment="1">
      <alignment/>
    </xf>
    <xf numFmtId="38" fontId="1" fillId="0" borderId="24" xfId="52" applyNumberFormat="1" applyFont="1" applyBorder="1" applyAlignment="1">
      <alignment/>
    </xf>
    <xf numFmtId="38" fontId="1" fillId="0" borderId="24" xfId="59" applyNumberFormat="1" applyFont="1" applyBorder="1">
      <alignment/>
      <protection/>
    </xf>
    <xf numFmtId="0" fontId="1" fillId="0" borderId="24" xfId="59" applyFont="1" applyBorder="1">
      <alignment/>
      <protection/>
    </xf>
    <xf numFmtId="38" fontId="1" fillId="0" borderId="0" xfId="59" applyNumberFormat="1" applyFont="1">
      <alignment/>
      <protection/>
    </xf>
    <xf numFmtId="0" fontId="8" fillId="0" borderId="25" xfId="59" applyFont="1" applyBorder="1">
      <alignment/>
      <protection/>
    </xf>
    <xf numFmtId="221" fontId="1" fillId="0" borderId="26" xfId="52" applyNumberFormat="1" applyFont="1" applyBorder="1" applyAlignment="1">
      <alignment/>
    </xf>
    <xf numFmtId="38" fontId="1" fillId="0" borderId="26" xfId="59" applyNumberFormat="1" applyFont="1" applyBorder="1">
      <alignment/>
      <protection/>
    </xf>
    <xf numFmtId="0" fontId="1" fillId="0" borderId="26" xfId="59" applyFont="1" applyBorder="1">
      <alignment/>
      <protection/>
    </xf>
    <xf numFmtId="3" fontId="1" fillId="0" borderId="0" xfId="59" applyNumberFormat="1" applyFont="1">
      <alignment/>
      <protection/>
    </xf>
    <xf numFmtId="209" fontId="1" fillId="0" borderId="0" xfId="59" applyNumberFormat="1" applyFont="1">
      <alignment/>
      <protection/>
    </xf>
    <xf numFmtId="0" fontId="1" fillId="0" borderId="0" xfId="60" applyFont="1" applyAlignment="1" quotePrefix="1">
      <alignment horizontal="left"/>
      <protection/>
    </xf>
    <xf numFmtId="0" fontId="1" fillId="0" borderId="0" xfId="60" applyFont="1">
      <alignment/>
      <protection/>
    </xf>
    <xf numFmtId="0" fontId="5" fillId="0" borderId="0" xfId="60" applyFont="1" applyBorder="1" applyAlignment="1" quotePrefix="1">
      <alignment horizontal="left"/>
      <protection/>
    </xf>
    <xf numFmtId="0" fontId="1" fillId="0" borderId="0" xfId="60" applyFont="1" applyBorder="1">
      <alignment/>
      <protection/>
    </xf>
    <xf numFmtId="0" fontId="6" fillId="0" borderId="0" xfId="60" applyFont="1" applyBorder="1" applyAlignment="1" quotePrefix="1">
      <alignment horizontal="left"/>
      <protection/>
    </xf>
    <xf numFmtId="0" fontId="1" fillId="0" borderId="28" xfId="60" applyFont="1" applyBorder="1" applyAlignment="1" quotePrefix="1">
      <alignment horizontal="left"/>
      <protection/>
    </xf>
    <xf numFmtId="0" fontId="6" fillId="0" borderId="29" xfId="60" applyFont="1" applyBorder="1" applyAlignment="1" quotePrefix="1">
      <alignment horizontal="left"/>
      <protection/>
    </xf>
    <xf numFmtId="0" fontId="1" fillId="0" borderId="29" xfId="60" applyFont="1" applyBorder="1">
      <alignment/>
      <protection/>
    </xf>
    <xf numFmtId="0" fontId="1" fillId="0" borderId="30" xfId="60" applyFont="1" applyBorder="1">
      <alignment/>
      <protection/>
    </xf>
    <xf numFmtId="0" fontId="7" fillId="0" borderId="31" xfId="60" applyFont="1" applyBorder="1">
      <alignment/>
      <protection/>
    </xf>
    <xf numFmtId="0" fontId="7" fillId="0" borderId="0" xfId="60" applyFont="1" applyBorder="1" applyAlignment="1">
      <alignment horizontal="right"/>
      <protection/>
    </xf>
    <xf numFmtId="0" fontId="7" fillId="0" borderId="12" xfId="60" applyFont="1" applyBorder="1" applyAlignment="1">
      <alignment horizontal="right"/>
      <protection/>
    </xf>
    <xf numFmtId="0" fontId="1" fillId="0" borderId="32" xfId="60" applyFont="1" applyBorder="1">
      <alignment/>
      <protection/>
    </xf>
    <xf numFmtId="0" fontId="1" fillId="0" borderId="33" xfId="60" applyFont="1" applyBorder="1">
      <alignment/>
      <protection/>
    </xf>
    <xf numFmtId="0" fontId="1" fillId="0" borderId="34" xfId="60" applyFont="1" applyBorder="1">
      <alignment/>
      <protection/>
    </xf>
    <xf numFmtId="3" fontId="1" fillId="0" borderId="0" xfId="60" applyNumberFormat="1" applyFont="1">
      <alignment/>
      <protection/>
    </xf>
    <xf numFmtId="0" fontId="1" fillId="0" borderId="23" xfId="60" applyFont="1" applyBorder="1">
      <alignment/>
      <protection/>
    </xf>
    <xf numFmtId="38" fontId="1" fillId="0" borderId="24" xfId="53" applyNumberFormat="1" applyFont="1" applyBorder="1" applyAlignment="1">
      <alignment/>
    </xf>
    <xf numFmtId="38" fontId="1" fillId="0" borderId="24" xfId="60" applyNumberFormat="1" applyFont="1" applyBorder="1">
      <alignment/>
      <protection/>
    </xf>
    <xf numFmtId="38" fontId="1" fillId="0" borderId="24" xfId="60" applyNumberFormat="1" applyFont="1" applyBorder="1" applyAlignment="1">
      <alignment horizontal="right"/>
      <protection/>
    </xf>
    <xf numFmtId="38" fontId="1" fillId="0" borderId="35" xfId="60" applyNumberFormat="1" applyFont="1" applyBorder="1" applyAlignment="1">
      <alignment horizontal="right"/>
      <protection/>
    </xf>
    <xf numFmtId="0" fontId="3" fillId="0" borderId="27" xfId="60" applyFont="1" applyBorder="1">
      <alignment/>
      <protection/>
    </xf>
    <xf numFmtId="38" fontId="1" fillId="0" borderId="0" xfId="60" applyNumberFormat="1" applyFont="1">
      <alignment/>
      <protection/>
    </xf>
    <xf numFmtId="0" fontId="8" fillId="0" borderId="25" xfId="60" applyFont="1" applyBorder="1">
      <alignment/>
      <protection/>
    </xf>
    <xf numFmtId="221" fontId="1" fillId="0" borderId="26" xfId="53" applyNumberFormat="1" applyFont="1" applyBorder="1" applyAlignment="1">
      <alignment/>
    </xf>
    <xf numFmtId="38" fontId="1" fillId="0" borderId="26" xfId="60" applyNumberFormat="1" applyFont="1" applyBorder="1">
      <alignment/>
      <protection/>
    </xf>
    <xf numFmtId="38" fontId="1" fillId="0" borderId="26" xfId="60" applyNumberFormat="1" applyFont="1" applyBorder="1" applyAlignment="1">
      <alignment horizontal="right"/>
      <protection/>
    </xf>
    <xf numFmtId="0" fontId="1" fillId="0" borderId="26" xfId="60" applyFont="1" applyBorder="1">
      <alignment/>
      <protection/>
    </xf>
    <xf numFmtId="0" fontId="1" fillId="0" borderId="36" xfId="60" applyFont="1" applyBorder="1">
      <alignment/>
      <protection/>
    </xf>
    <xf numFmtId="0" fontId="1" fillId="0" borderId="0" xfId="60" applyFont="1" applyBorder="1" applyAlignment="1" quotePrefix="1">
      <alignment horizontal="left"/>
      <protection/>
    </xf>
    <xf numFmtId="209" fontId="1" fillId="0" borderId="0" xfId="60" applyNumberFormat="1" applyFont="1">
      <alignment/>
      <protection/>
    </xf>
    <xf numFmtId="0" fontId="1" fillId="0" borderId="37" xfId="60" applyFont="1" applyBorder="1" applyAlignment="1" quotePrefix="1">
      <alignment horizontal="left"/>
      <protection/>
    </xf>
    <xf numFmtId="0" fontId="7" fillId="0" borderId="38" xfId="60" applyFont="1" applyBorder="1">
      <alignment/>
      <protection/>
    </xf>
    <xf numFmtId="0" fontId="1" fillId="0" borderId="39" xfId="60" applyFont="1" applyBorder="1">
      <alignment/>
      <protection/>
    </xf>
    <xf numFmtId="0" fontId="3" fillId="0" borderId="25" xfId="60" applyFont="1" applyBorder="1">
      <alignment/>
      <protection/>
    </xf>
    <xf numFmtId="38" fontId="1" fillId="0" borderId="26" xfId="53" applyNumberFormat="1" applyFont="1" applyBorder="1" applyAlignment="1">
      <alignment/>
    </xf>
    <xf numFmtId="38" fontId="1" fillId="0" borderId="36" xfId="60" applyNumberFormat="1" applyFont="1" applyBorder="1" applyAlignment="1">
      <alignment horizontal="right"/>
      <protection/>
    </xf>
    <xf numFmtId="3" fontId="1" fillId="0" borderId="24" xfId="53" applyNumberFormat="1" applyFont="1" applyBorder="1" applyAlignment="1">
      <alignment/>
    </xf>
    <xf numFmtId="3" fontId="1" fillId="0" borderId="24" xfId="60" applyNumberFormat="1" applyFont="1" applyBorder="1">
      <alignment/>
      <protection/>
    </xf>
    <xf numFmtId="3" fontId="1" fillId="0" borderId="24" xfId="60" applyNumberFormat="1" applyFont="1" applyBorder="1" applyAlignment="1">
      <alignment horizontal="right"/>
      <protection/>
    </xf>
    <xf numFmtId="38" fontId="1" fillId="0" borderId="12" xfId="60" applyNumberFormat="1" applyFont="1" applyBorder="1" applyAlignment="1">
      <alignment horizontal="right"/>
      <protection/>
    </xf>
    <xf numFmtId="0" fontId="1" fillId="0" borderId="25" xfId="60" applyFont="1" applyBorder="1">
      <alignment/>
      <protection/>
    </xf>
    <xf numFmtId="38" fontId="1" fillId="0" borderId="40" xfId="60" applyNumberFormat="1" applyFont="1" applyBorder="1" applyAlignment="1">
      <alignment horizontal="right"/>
      <protection/>
    </xf>
    <xf numFmtId="0" fontId="1" fillId="0" borderId="0" xfId="57" applyFont="1" applyAlignment="1">
      <alignment horizontal="left"/>
      <protection/>
    </xf>
    <xf numFmtId="49" fontId="2" fillId="0" borderId="0" xfId="57" applyNumberFormat="1" applyFont="1" applyBorder="1" applyAlignment="1">
      <alignment horizontal="left"/>
      <protection/>
    </xf>
    <xf numFmtId="0" fontId="2" fillId="0" borderId="38" xfId="57" applyNumberFormat="1" applyFont="1" applyBorder="1" applyAlignment="1">
      <alignment horizontal="left"/>
      <protection/>
    </xf>
    <xf numFmtId="0" fontId="2" fillId="0" borderId="38" xfId="57" applyNumberFormat="1" applyFont="1" applyBorder="1" applyAlignment="1" quotePrefix="1">
      <alignment horizontal="left"/>
      <protection/>
    </xf>
    <xf numFmtId="0" fontId="7" fillId="0" borderId="0" xfId="60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3" fontId="3" fillId="0" borderId="0" xfId="59" applyNumberFormat="1" applyFont="1" applyBorder="1">
      <alignment/>
      <protection/>
    </xf>
    <xf numFmtId="0" fontId="9" fillId="0" borderId="0" xfId="57" applyFont="1" applyBorder="1" applyAlignment="1" quotePrefix="1">
      <alignment horizontal="left"/>
      <protection/>
    </xf>
    <xf numFmtId="0" fontId="3" fillId="0" borderId="0" xfId="57" applyFont="1">
      <alignment/>
      <protection/>
    </xf>
    <xf numFmtId="0" fontId="3" fillId="0" borderId="0" xfId="57" applyFont="1" applyBorder="1">
      <alignment/>
      <protection/>
    </xf>
    <xf numFmtId="3" fontId="3" fillId="0" borderId="41" xfId="57" applyNumberFormat="1" applyFont="1" applyBorder="1">
      <alignment/>
      <protection/>
    </xf>
    <xf numFmtId="38" fontId="3" fillId="0" borderId="35" xfId="57" applyNumberFormat="1" applyFont="1" applyBorder="1">
      <alignment/>
      <protection/>
    </xf>
    <xf numFmtId="38" fontId="3" fillId="0" borderId="36" xfId="57" applyNumberFormat="1" applyFont="1" applyBorder="1">
      <alignment/>
      <protection/>
    </xf>
    <xf numFmtId="38" fontId="3" fillId="0" borderId="0" xfId="57" applyNumberFormat="1" applyFont="1" applyBorder="1">
      <alignment/>
      <protection/>
    </xf>
    <xf numFmtId="3" fontId="3" fillId="0" borderId="11" xfId="57" applyNumberFormat="1" applyFont="1" applyFill="1" applyBorder="1">
      <alignment/>
      <protection/>
    </xf>
    <xf numFmtId="0" fontId="9" fillId="0" borderId="0" xfId="57" applyFont="1" applyAlignment="1" quotePrefix="1">
      <alignment horizontal="left"/>
      <protection/>
    </xf>
    <xf numFmtId="0" fontId="9" fillId="0" borderId="0" xfId="58" applyFont="1" applyAlignment="1" quotePrefix="1">
      <alignment horizontal="left"/>
      <protection/>
    </xf>
    <xf numFmtId="0" fontId="3" fillId="0" borderId="0" xfId="58" applyFont="1">
      <alignment/>
      <protection/>
    </xf>
    <xf numFmtId="3" fontId="3" fillId="0" borderId="11" xfId="58" applyNumberFormat="1" applyFont="1" applyBorder="1">
      <alignment/>
      <protection/>
    </xf>
    <xf numFmtId="0" fontId="3" fillId="0" borderId="35" xfId="58" applyFont="1" applyBorder="1">
      <alignment/>
      <protection/>
    </xf>
    <xf numFmtId="0" fontId="3" fillId="0" borderId="36" xfId="58" applyFont="1" applyBorder="1">
      <alignment/>
      <protection/>
    </xf>
    <xf numFmtId="0" fontId="3" fillId="0" borderId="0" xfId="59" applyFont="1">
      <alignment/>
      <protection/>
    </xf>
    <xf numFmtId="0" fontId="3" fillId="0" borderId="24" xfId="59" applyFont="1" applyBorder="1">
      <alignment/>
      <protection/>
    </xf>
    <xf numFmtId="0" fontId="3" fillId="0" borderId="26" xfId="59" applyFont="1" applyBorder="1">
      <alignment/>
      <protection/>
    </xf>
    <xf numFmtId="0" fontId="9" fillId="0" borderId="0" xfId="59" applyFont="1" applyAlignment="1" quotePrefix="1">
      <alignment horizontal="left"/>
      <protection/>
    </xf>
    <xf numFmtId="0" fontId="1" fillId="0" borderId="38" xfId="57" applyNumberFormat="1" applyFont="1" applyBorder="1" applyAlignment="1" quotePrefix="1">
      <alignment horizontal="left"/>
      <protection/>
    </xf>
    <xf numFmtId="38" fontId="3" fillId="0" borderId="0" xfId="59" applyNumberFormat="1" applyFont="1" applyBorder="1" applyAlignment="1">
      <alignment horizontal="right"/>
      <protection/>
    </xf>
    <xf numFmtId="3" fontId="3" fillId="0" borderId="11" xfId="59" applyNumberFormat="1" applyFont="1" applyBorder="1">
      <alignment/>
      <protection/>
    </xf>
    <xf numFmtId="0" fontId="3" fillId="0" borderId="35" xfId="59" applyFont="1" applyBorder="1">
      <alignment/>
      <protection/>
    </xf>
    <xf numFmtId="0" fontId="3" fillId="0" borderId="36" xfId="59" applyFont="1" applyBorder="1">
      <alignment/>
      <protection/>
    </xf>
    <xf numFmtId="3" fontId="3" fillId="0" borderId="11" xfId="59" applyNumberFormat="1" applyFont="1" applyBorder="1" applyAlignment="1" quotePrefix="1">
      <alignment horizontal="right"/>
      <protection/>
    </xf>
    <xf numFmtId="3" fontId="3" fillId="0" borderId="0" xfId="59" applyNumberFormat="1" applyFont="1">
      <alignment/>
      <protection/>
    </xf>
    <xf numFmtId="0" fontId="1" fillId="0" borderId="0" xfId="57" applyNumberFormat="1" applyFont="1" applyBorder="1" applyAlignment="1" quotePrefix="1">
      <alignment horizontal="left"/>
      <protection/>
    </xf>
    <xf numFmtId="38" fontId="7" fillId="0" borderId="42" xfId="57" applyNumberFormat="1" applyFont="1" applyBorder="1">
      <alignment/>
      <protection/>
    </xf>
    <xf numFmtId="0" fontId="2" fillId="0" borderId="43" xfId="57" applyFont="1" applyBorder="1" applyAlignment="1">
      <alignment horizontal="left"/>
      <protection/>
    </xf>
    <xf numFmtId="0" fontId="2" fillId="0" borderId="43" xfId="57" applyFont="1" applyBorder="1" applyAlignment="1" quotePrefix="1">
      <alignment horizontal="left"/>
      <protection/>
    </xf>
    <xf numFmtId="0" fontId="2" fillId="0" borderId="43" xfId="57" applyFont="1" applyBorder="1">
      <alignment/>
      <protection/>
    </xf>
    <xf numFmtId="49" fontId="2" fillId="0" borderId="38" xfId="57" applyNumberFormat="1" applyFont="1" applyBorder="1" applyAlignment="1">
      <alignment horizontal="left"/>
      <protection/>
    </xf>
    <xf numFmtId="0" fontId="4" fillId="0" borderId="0" xfId="57" applyFont="1" applyAlignment="1" quotePrefix="1">
      <alignment horizontal="left"/>
      <protection/>
    </xf>
    <xf numFmtId="0" fontId="4" fillId="0" borderId="0" xfId="58" applyFont="1" applyAlignment="1" quotePrefix="1">
      <alignment horizontal="left"/>
      <protection/>
    </xf>
    <xf numFmtId="0" fontId="4" fillId="0" borderId="0" xfId="59" applyFont="1" applyAlignment="1" quotePrefix="1">
      <alignment horizontal="left"/>
      <protection/>
    </xf>
    <xf numFmtId="0" fontId="5" fillId="0" borderId="0" xfId="57" applyFont="1" applyAlignment="1" quotePrefix="1">
      <alignment horizontal="left"/>
      <protection/>
    </xf>
    <xf numFmtId="0" fontId="5" fillId="0" borderId="0" xfId="58" applyFont="1" applyAlignment="1" quotePrefix="1">
      <alignment horizontal="left"/>
      <protection/>
    </xf>
    <xf numFmtId="0" fontId="5" fillId="0" borderId="0" xfId="59" applyFont="1" applyAlignment="1" quotePrefix="1">
      <alignment horizontal="left"/>
      <protection/>
    </xf>
    <xf numFmtId="0" fontId="3" fillId="0" borderId="27" xfId="57" applyFont="1" applyBorder="1">
      <alignment/>
      <protection/>
    </xf>
    <xf numFmtId="3" fontId="3" fillId="0" borderId="0" xfId="50" applyNumberFormat="1" applyFont="1" applyBorder="1" applyAlignment="1">
      <alignment/>
    </xf>
    <xf numFmtId="3" fontId="3" fillId="0" borderId="0" xfId="57" applyNumberFormat="1" applyFont="1" applyBorder="1">
      <alignment/>
      <protection/>
    </xf>
    <xf numFmtId="0" fontId="3" fillId="0" borderId="27" xfId="58" applyFont="1" applyBorder="1">
      <alignment/>
      <protection/>
    </xf>
    <xf numFmtId="3" fontId="3" fillId="0" borderId="0" xfId="51" applyNumberFormat="1" applyFont="1" applyBorder="1" applyAlignment="1">
      <alignment/>
    </xf>
    <xf numFmtId="0" fontId="3" fillId="0" borderId="38" xfId="57" applyNumberFormat="1" applyFont="1" applyBorder="1" applyAlignment="1" quotePrefix="1">
      <alignment horizontal="left"/>
      <protection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0" fontId="3" fillId="0" borderId="27" xfId="59" applyFont="1" applyBorder="1">
      <alignment/>
      <protection/>
    </xf>
    <xf numFmtId="3" fontId="3" fillId="0" borderId="0" xfId="52" applyNumberFormat="1" applyFont="1" applyBorder="1" applyAlignment="1">
      <alignment/>
    </xf>
    <xf numFmtId="0" fontId="7" fillId="0" borderId="37" xfId="57" applyFont="1" applyBorder="1" applyAlignment="1" quotePrefix="1">
      <alignment horizontal="left"/>
      <protection/>
    </xf>
    <xf numFmtId="0" fontId="7" fillId="0" borderId="29" xfId="57" applyFont="1" applyBorder="1" applyAlignment="1" quotePrefix="1">
      <alignment horizontal="right"/>
      <protection/>
    </xf>
    <xf numFmtId="0" fontId="7" fillId="0" borderId="30" xfId="57" applyFont="1" applyBorder="1" applyAlignment="1" quotePrefix="1">
      <alignment horizontal="right"/>
      <protection/>
    </xf>
    <xf numFmtId="0" fontId="7" fillId="0" borderId="38" xfId="57" applyFont="1" applyBorder="1">
      <alignment/>
      <protection/>
    </xf>
    <xf numFmtId="0" fontId="7" fillId="0" borderId="0" xfId="57" applyFont="1" applyBorder="1" applyAlignment="1">
      <alignment horizontal="right"/>
      <protection/>
    </xf>
    <xf numFmtId="0" fontId="7" fillId="0" borderId="0" xfId="57" applyFont="1" applyBorder="1" applyAlignment="1" quotePrefix="1">
      <alignment horizontal="right"/>
      <protection/>
    </xf>
    <xf numFmtId="0" fontId="7" fillId="0" borderId="12" xfId="57" applyFont="1" applyBorder="1" applyAlignment="1" quotePrefix="1">
      <alignment horizontal="right"/>
      <protection/>
    </xf>
    <xf numFmtId="0" fontId="7" fillId="0" borderId="39" xfId="57" applyFont="1" applyBorder="1">
      <alignment/>
      <protection/>
    </xf>
    <xf numFmtId="0" fontId="7" fillId="0" borderId="33" xfId="57" applyFont="1" applyBorder="1" applyAlignment="1" quotePrefix="1">
      <alignment horizontal="right"/>
      <protection/>
    </xf>
    <xf numFmtId="0" fontId="7" fillId="0" borderId="34" xfId="57" applyFont="1" applyBorder="1" applyAlignment="1" quotePrefix="1">
      <alignment horizontal="right"/>
      <protection/>
    </xf>
    <xf numFmtId="0" fontId="7" fillId="0" borderId="12" xfId="57" applyFont="1" applyBorder="1" applyAlignment="1">
      <alignment horizontal="right"/>
      <protection/>
    </xf>
    <xf numFmtId="0" fontId="7" fillId="0" borderId="37" xfId="58" applyFont="1" applyBorder="1" applyAlignment="1" quotePrefix="1">
      <alignment horizontal="left"/>
      <protection/>
    </xf>
    <xf numFmtId="0" fontId="7" fillId="0" borderId="29" xfId="58" applyFont="1" applyBorder="1" applyAlignment="1" quotePrefix="1">
      <alignment horizontal="right"/>
      <protection/>
    </xf>
    <xf numFmtId="0" fontId="7" fillId="0" borderId="44" xfId="58" applyFont="1" applyBorder="1" applyAlignment="1" quotePrefix="1">
      <alignment horizontal="left"/>
      <protection/>
    </xf>
    <xf numFmtId="0" fontId="7" fillId="0" borderId="29" xfId="58" applyFont="1" applyBorder="1" applyAlignment="1">
      <alignment horizontal="right"/>
      <protection/>
    </xf>
    <xf numFmtId="0" fontId="7" fillId="0" borderId="30" xfId="58" applyFont="1" applyBorder="1" applyAlignment="1" quotePrefix="1">
      <alignment horizontal="right"/>
      <protection/>
    </xf>
    <xf numFmtId="0" fontId="7" fillId="0" borderId="38" xfId="58" applyFont="1" applyBorder="1">
      <alignment/>
      <protection/>
    </xf>
    <xf numFmtId="0" fontId="7" fillId="0" borderId="0" xfId="58" applyFont="1" applyBorder="1" applyAlignment="1">
      <alignment horizontal="right"/>
      <protection/>
    </xf>
    <xf numFmtId="0" fontId="7" fillId="0" borderId="0" xfId="58" applyFont="1" applyBorder="1" applyAlignment="1" quotePrefix="1">
      <alignment horizontal="right"/>
      <protection/>
    </xf>
    <xf numFmtId="0" fontId="7" fillId="0" borderId="12" xfId="58" applyFont="1" applyBorder="1" applyAlignment="1" quotePrefix="1">
      <alignment horizontal="right"/>
      <protection/>
    </xf>
    <xf numFmtId="0" fontId="7" fillId="0" borderId="39" xfId="58" applyFont="1" applyBorder="1">
      <alignment/>
      <protection/>
    </xf>
    <xf numFmtId="0" fontId="7" fillId="0" borderId="33" xfId="58" applyFont="1" applyBorder="1" applyAlignment="1" quotePrefix="1">
      <alignment horizontal="right"/>
      <protection/>
    </xf>
    <xf numFmtId="0" fontId="7" fillId="0" borderId="34" xfId="58" applyFont="1" applyBorder="1" applyAlignment="1" quotePrefix="1">
      <alignment horizontal="right"/>
      <protection/>
    </xf>
    <xf numFmtId="0" fontId="7" fillId="0" borderId="37" xfId="59" applyFont="1" applyBorder="1" applyAlignment="1" quotePrefix="1">
      <alignment horizontal="left"/>
      <protection/>
    </xf>
    <xf numFmtId="0" fontId="7" fillId="0" borderId="44" xfId="59" applyFont="1" applyBorder="1" applyAlignment="1" quotePrefix="1">
      <alignment horizontal="left"/>
      <protection/>
    </xf>
    <xf numFmtId="0" fontId="7" fillId="0" borderId="44" xfId="59" applyFont="1" applyBorder="1">
      <alignment/>
      <protection/>
    </xf>
    <xf numFmtId="0" fontId="7" fillId="0" borderId="44" xfId="59" applyFont="1" applyBorder="1" applyAlignment="1" quotePrefix="1">
      <alignment horizontal="center"/>
      <protection/>
    </xf>
    <xf numFmtId="0" fontId="7" fillId="0" borderId="44" xfId="59" applyFont="1" applyBorder="1" applyAlignment="1">
      <alignment horizontal="center"/>
      <protection/>
    </xf>
    <xf numFmtId="0" fontId="7" fillId="0" borderId="29" xfId="59" applyFont="1" applyBorder="1" applyAlignment="1">
      <alignment horizontal="right"/>
      <protection/>
    </xf>
    <xf numFmtId="0" fontId="7" fillId="0" borderId="30" xfId="59" applyFont="1" applyBorder="1" applyAlignment="1" quotePrefix="1">
      <alignment horizontal="right"/>
      <protection/>
    </xf>
    <xf numFmtId="0" fontId="7" fillId="0" borderId="38" xfId="59" applyFont="1" applyBorder="1">
      <alignment/>
      <protection/>
    </xf>
    <xf numFmtId="0" fontId="7" fillId="0" borderId="0" xfId="59" applyFont="1" applyBorder="1" applyAlignment="1">
      <alignment horizontal="right"/>
      <protection/>
    </xf>
    <xf numFmtId="0" fontId="7" fillId="0" borderId="0" xfId="59" applyFont="1" applyBorder="1" applyAlignment="1" quotePrefix="1">
      <alignment horizontal="right"/>
      <protection/>
    </xf>
    <xf numFmtId="0" fontId="7" fillId="0" borderId="12" xfId="59" applyFont="1" applyBorder="1" applyAlignment="1">
      <alignment horizontal="right"/>
      <protection/>
    </xf>
    <xf numFmtId="0" fontId="7" fillId="0" borderId="39" xfId="59" applyFont="1" applyBorder="1">
      <alignment/>
      <protection/>
    </xf>
    <xf numFmtId="0" fontId="7" fillId="0" borderId="33" xfId="59" applyFont="1" applyBorder="1" applyAlignment="1">
      <alignment horizontal="right"/>
      <protection/>
    </xf>
    <xf numFmtId="0" fontId="7" fillId="0" borderId="33" xfId="59" applyFont="1" applyBorder="1" applyAlignment="1" quotePrefix="1">
      <alignment horizontal="right"/>
      <protection/>
    </xf>
    <xf numFmtId="0" fontId="7" fillId="0" borderId="33" xfId="59" applyFont="1" applyBorder="1">
      <alignment/>
      <protection/>
    </xf>
    <xf numFmtId="0" fontId="7" fillId="0" borderId="34" xfId="59" applyFont="1" applyBorder="1" applyAlignment="1" quotePrefix="1">
      <alignment horizontal="right"/>
      <protection/>
    </xf>
    <xf numFmtId="0" fontId="7" fillId="0" borderId="0" xfId="59" applyFont="1" applyAlignment="1">
      <alignment horizontal="right"/>
      <protection/>
    </xf>
    <xf numFmtId="0" fontId="7" fillId="0" borderId="12" xfId="59" applyFont="1" applyBorder="1" applyAlignment="1" quotePrefix="1">
      <alignment horizontal="right"/>
      <protection/>
    </xf>
    <xf numFmtId="0" fontId="7" fillId="0" borderId="0" xfId="59" applyFont="1" applyBorder="1" applyAlignment="1">
      <alignment horizontal="center"/>
      <protection/>
    </xf>
    <xf numFmtId="0" fontId="7" fillId="0" borderId="0" xfId="59" applyFont="1" applyBorder="1" applyAlignment="1">
      <alignment horizontal="left"/>
      <protection/>
    </xf>
    <xf numFmtId="3" fontId="1" fillId="0" borderId="0" xfId="60" applyNumberFormat="1" applyFont="1" applyFill="1">
      <alignment/>
      <protection/>
    </xf>
    <xf numFmtId="0" fontId="1" fillId="0" borderId="0" xfId="59" applyFont="1" applyAlignment="1">
      <alignment horizontal="center"/>
      <protection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60" applyNumberFormat="1" applyFont="1" applyBorder="1" applyAlignment="1">
      <alignment horizontal="right"/>
      <protection/>
    </xf>
    <xf numFmtId="3" fontId="4" fillId="0" borderId="33" xfId="53" applyNumberFormat="1" applyFont="1" applyBorder="1" applyAlignment="1">
      <alignment/>
    </xf>
    <xf numFmtId="3" fontId="2" fillId="0" borderId="34" xfId="60" applyNumberFormat="1" applyFont="1" applyBorder="1" applyAlignment="1">
      <alignment horizontal="right"/>
      <protection/>
    </xf>
    <xf numFmtId="0" fontId="1" fillId="0" borderId="0" xfId="60" applyFont="1" applyFill="1">
      <alignment/>
      <protection/>
    </xf>
    <xf numFmtId="0" fontId="2" fillId="0" borderId="38" xfId="57" applyNumberFormat="1" applyFont="1" applyFill="1" applyBorder="1" applyAlignment="1">
      <alignment horizontal="left"/>
      <protection/>
    </xf>
    <xf numFmtId="3" fontId="2" fillId="0" borderId="11" xfId="60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" fontId="3" fillId="0" borderId="11" xfId="58" applyNumberFormat="1" applyFont="1" applyFill="1" applyBorder="1">
      <alignment/>
      <protection/>
    </xf>
    <xf numFmtId="3" fontId="3" fillId="0" borderId="0" xfId="57" applyNumberFormat="1" applyFont="1" applyFill="1" applyBorder="1">
      <alignment/>
      <protection/>
    </xf>
    <xf numFmtId="3" fontId="3" fillId="0" borderId="0" xfId="58" applyNumberFormat="1" applyFont="1" applyBorder="1">
      <alignment/>
      <protection/>
    </xf>
    <xf numFmtId="3" fontId="2" fillId="0" borderId="0" xfId="60" applyNumberFormat="1" applyFont="1" applyFill="1" applyBorder="1" applyAlignment="1">
      <alignment horizontal="right"/>
      <protection/>
    </xf>
    <xf numFmtId="0" fontId="7" fillId="0" borderId="44" xfId="59" applyFont="1" applyBorder="1" applyAlignment="1" quotePrefix="1">
      <alignment horizontal="center"/>
      <protection/>
    </xf>
    <xf numFmtId="0" fontId="7" fillId="0" borderId="44" xfId="59" applyFont="1" applyBorder="1" applyAlignment="1">
      <alignment horizontal="center"/>
      <protection/>
    </xf>
    <xf numFmtId="3" fontId="4" fillId="0" borderId="0" xfId="53" applyNumberFormat="1" applyFont="1" applyBorder="1" applyAlignment="1">
      <alignment horizontal="righ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SOAPAB" xfId="50"/>
    <cellStyle name="Millares_SOAPC" xfId="51"/>
    <cellStyle name="Millares_SOAPDE" xfId="52"/>
    <cellStyle name="Millares_SOAPFGH" xfId="53"/>
    <cellStyle name="Currency" xfId="54"/>
    <cellStyle name="Currency [0]" xfId="55"/>
    <cellStyle name="Neutral" xfId="56"/>
    <cellStyle name="Normal_SOAPAB" xfId="57"/>
    <cellStyle name="Normal_SOAPC" xfId="58"/>
    <cellStyle name="Normal_SOAPDE" xfId="59"/>
    <cellStyle name="Normal_SOAPFGH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J115"/>
  <sheetViews>
    <sheetView zoomScalePageLayoutView="0" workbookViewId="0" topLeftCell="A4">
      <selection activeCell="E20" sqref="E20"/>
    </sheetView>
  </sheetViews>
  <sheetFormatPr defaultColWidth="11.421875" defaultRowHeight="12.75"/>
  <cols>
    <col min="1" max="1" width="22.421875" style="16" customWidth="1"/>
    <col min="2" max="4" width="13.7109375" style="16" customWidth="1"/>
    <col min="5" max="5" width="16.57421875" style="121" customWidth="1"/>
    <col min="6" max="6" width="11.7109375" style="16" customWidth="1"/>
    <col min="7" max="7" width="9.140625" style="16" customWidth="1"/>
    <col min="8" max="8" width="8.8515625" style="16" customWidth="1"/>
    <col min="9" max="9" width="9.140625" style="16" customWidth="1"/>
    <col min="10" max="16384" width="11.421875" style="16" customWidth="1"/>
  </cols>
  <sheetData>
    <row r="1" ht="12.75">
      <c r="A1" s="15"/>
    </row>
    <row r="2" ht="12.75">
      <c r="A2" s="15"/>
    </row>
    <row r="3" spans="1:6" ht="12.75">
      <c r="A3" s="120" t="s">
        <v>62</v>
      </c>
      <c r="B3" s="17"/>
      <c r="C3" s="17"/>
      <c r="D3" s="17"/>
      <c r="E3" s="122"/>
      <c r="F3" s="17"/>
    </row>
    <row r="4" ht="12.75"/>
    <row r="5" ht="12.75">
      <c r="A5" s="154" t="s">
        <v>63</v>
      </c>
    </row>
    <row r="6" spans="1:2" ht="12.75" customHeight="1" thickBot="1">
      <c r="A6" s="151" t="s">
        <v>98</v>
      </c>
      <c r="B6" s="18"/>
    </row>
    <row r="7" spans="1:9" ht="12.75" customHeight="1" thickBot="1" thickTop="1">
      <c r="A7" s="167"/>
      <c r="B7" s="168" t="s">
        <v>47</v>
      </c>
      <c r="C7" s="168" t="s">
        <v>47</v>
      </c>
      <c r="D7" s="168" t="s">
        <v>47</v>
      </c>
      <c r="E7" s="169" t="s">
        <v>64</v>
      </c>
      <c r="G7" s="19" t="s">
        <v>65</v>
      </c>
      <c r="H7" s="20"/>
      <c r="I7" s="21"/>
    </row>
    <row r="8" spans="1:9" ht="12.75" customHeight="1" thickTop="1">
      <c r="A8" s="170" t="s">
        <v>1</v>
      </c>
      <c r="B8" s="171" t="s">
        <v>66</v>
      </c>
      <c r="C8" s="172" t="s">
        <v>23</v>
      </c>
      <c r="D8" s="171" t="s">
        <v>67</v>
      </c>
      <c r="E8" s="173" t="s">
        <v>68</v>
      </c>
      <c r="G8" s="22"/>
      <c r="H8" s="17"/>
      <c r="I8" s="23"/>
    </row>
    <row r="9" spans="1:9" ht="12.75">
      <c r="A9" s="174"/>
      <c r="B9" s="175" t="s">
        <v>69</v>
      </c>
      <c r="C9" s="175" t="s">
        <v>70</v>
      </c>
      <c r="D9" s="175" t="s">
        <v>71</v>
      </c>
      <c r="E9" s="176" t="s">
        <v>72</v>
      </c>
      <c r="G9" s="24" t="s">
        <v>73</v>
      </c>
      <c r="H9" s="25" t="s">
        <v>74</v>
      </c>
      <c r="I9" s="26" t="s">
        <v>75</v>
      </c>
    </row>
    <row r="10" spans="1:10" ht="12.75">
      <c r="A10" s="147" t="s">
        <v>85</v>
      </c>
      <c r="B10" s="30">
        <v>1</v>
      </c>
      <c r="C10" s="30"/>
      <c r="D10" s="31">
        <v>2448</v>
      </c>
      <c r="E10" s="123">
        <f aca="true" t="shared" si="0" ref="E10:E21">SUM(B10:D10)</f>
        <v>2449</v>
      </c>
      <c r="G10" s="27">
        <f aca="true" t="shared" si="1" ref="G10:G18">D10</f>
        <v>2448</v>
      </c>
      <c r="H10" s="28">
        <f>'B-N° Sinies Pagad'!E10</f>
        <v>2448</v>
      </c>
      <c r="I10" s="29">
        <f>+G10-H10</f>
        <v>0</v>
      </c>
      <c r="J10" s="114" t="str">
        <f aca="true" t="shared" si="2" ref="J10:J21">A10</f>
        <v>Aseguradora Magallanes</v>
      </c>
    </row>
    <row r="11" spans="1:10" ht="12.75">
      <c r="A11" s="147" t="s">
        <v>91</v>
      </c>
      <c r="B11" s="30">
        <v>18</v>
      </c>
      <c r="C11" s="30"/>
      <c r="D11" s="31">
        <v>4740</v>
      </c>
      <c r="E11" s="123">
        <f t="shared" si="0"/>
        <v>4758</v>
      </c>
      <c r="G11" s="27">
        <f t="shared" si="1"/>
        <v>4740</v>
      </c>
      <c r="H11" s="28">
        <f>'B-N° Sinies Pagad'!E11</f>
        <v>4740</v>
      </c>
      <c r="I11" s="29">
        <f aca="true" t="shared" si="3" ref="I11:I18">+G11-H11</f>
        <v>0</v>
      </c>
      <c r="J11" s="114" t="str">
        <f t="shared" si="2"/>
        <v>Bci</v>
      </c>
    </row>
    <row r="12" spans="1:10" ht="12.75">
      <c r="A12" s="147" t="s">
        <v>9</v>
      </c>
      <c r="B12" s="30">
        <v>1</v>
      </c>
      <c r="C12" s="30"/>
      <c r="D12" s="31">
        <v>396</v>
      </c>
      <c r="E12" s="123">
        <f t="shared" si="0"/>
        <v>397</v>
      </c>
      <c r="G12" s="27">
        <f t="shared" si="1"/>
        <v>396</v>
      </c>
      <c r="H12" s="28">
        <f>'B-N° Sinies Pagad'!E12</f>
        <v>396</v>
      </c>
      <c r="I12" s="29">
        <f t="shared" si="3"/>
        <v>0</v>
      </c>
      <c r="J12" s="114" t="str">
        <f t="shared" si="2"/>
        <v>Chilena Consolidada</v>
      </c>
    </row>
    <row r="13" spans="1:10" ht="12.75">
      <c r="A13" s="148" t="s">
        <v>87</v>
      </c>
      <c r="B13" s="30">
        <v>3</v>
      </c>
      <c r="C13" s="30"/>
      <c r="D13" s="31">
        <v>639</v>
      </c>
      <c r="E13" s="123">
        <f t="shared" si="0"/>
        <v>642</v>
      </c>
      <c r="G13" s="27">
        <f t="shared" si="1"/>
        <v>639</v>
      </c>
      <c r="H13" s="28">
        <f>'B-N° Sinies Pagad'!E13</f>
        <v>639</v>
      </c>
      <c r="I13" s="29">
        <f t="shared" si="3"/>
        <v>0</v>
      </c>
      <c r="J13" s="114" t="str">
        <f t="shared" si="2"/>
        <v>Consorcio Nacional</v>
      </c>
    </row>
    <row r="14" spans="1:10" ht="12.75">
      <c r="A14" s="147" t="s">
        <v>94</v>
      </c>
      <c r="B14" s="30"/>
      <c r="C14" s="30"/>
      <c r="D14" s="31">
        <v>4</v>
      </c>
      <c r="E14" s="123">
        <f t="shared" si="0"/>
        <v>4</v>
      </c>
      <c r="G14" s="27">
        <f t="shared" si="1"/>
        <v>4</v>
      </c>
      <c r="H14" s="28">
        <f>'B-N° Sinies Pagad'!E14</f>
        <v>4</v>
      </c>
      <c r="I14" s="29">
        <f t="shared" si="3"/>
        <v>0</v>
      </c>
      <c r="J14" s="114" t="str">
        <f t="shared" si="2"/>
        <v>HDI</v>
      </c>
    </row>
    <row r="15" spans="1:10" ht="12.75">
      <c r="A15" s="147" t="s">
        <v>92</v>
      </c>
      <c r="B15" s="30"/>
      <c r="C15" s="30"/>
      <c r="D15" s="31">
        <v>124</v>
      </c>
      <c r="E15" s="123">
        <f t="shared" si="0"/>
        <v>124</v>
      </c>
      <c r="G15" s="27">
        <f t="shared" si="1"/>
        <v>124</v>
      </c>
      <c r="H15" s="28">
        <f>'B-N° Sinies Pagad'!E15</f>
        <v>124</v>
      </c>
      <c r="I15" s="29">
        <f t="shared" si="3"/>
        <v>0</v>
      </c>
      <c r="J15" s="114" t="str">
        <f t="shared" si="2"/>
        <v>Liberty</v>
      </c>
    </row>
    <row r="16" spans="1:10" ht="12.75">
      <c r="A16" s="149" t="s">
        <v>88</v>
      </c>
      <c r="B16" s="30">
        <v>6</v>
      </c>
      <c r="C16" s="30"/>
      <c r="D16" s="118">
        <v>918</v>
      </c>
      <c r="E16" s="123">
        <f t="shared" si="0"/>
        <v>924</v>
      </c>
      <c r="G16" s="27">
        <f t="shared" si="1"/>
        <v>918</v>
      </c>
      <c r="H16" s="28">
        <f>'B-N° Sinies Pagad'!E16</f>
        <v>918</v>
      </c>
      <c r="I16" s="29">
        <f t="shared" si="3"/>
        <v>0</v>
      </c>
      <c r="J16" s="114" t="str">
        <f t="shared" si="2"/>
        <v>Mapfre</v>
      </c>
    </row>
    <row r="17" spans="1:10" ht="12.75">
      <c r="A17" s="149" t="s">
        <v>95</v>
      </c>
      <c r="B17" s="30">
        <v>56</v>
      </c>
      <c r="C17" s="30"/>
      <c r="D17" s="118">
        <v>3855</v>
      </c>
      <c r="E17" s="123">
        <f t="shared" si="0"/>
        <v>3911</v>
      </c>
      <c r="G17" s="27">
        <f t="shared" si="1"/>
        <v>3855</v>
      </c>
      <c r="H17" s="28">
        <f>'B-N° Sinies Pagad'!E17</f>
        <v>3855</v>
      </c>
      <c r="I17" s="29">
        <f t="shared" si="3"/>
        <v>0</v>
      </c>
      <c r="J17" s="114" t="str">
        <f t="shared" si="2"/>
        <v>C.S.G. Penta Security</v>
      </c>
    </row>
    <row r="18" spans="1:10" ht="12.75">
      <c r="A18" s="147" t="s">
        <v>10</v>
      </c>
      <c r="B18" s="30"/>
      <c r="C18" s="30">
        <v>22</v>
      </c>
      <c r="D18" s="31">
        <v>405</v>
      </c>
      <c r="E18" s="123">
        <f t="shared" si="0"/>
        <v>427</v>
      </c>
      <c r="G18" s="27">
        <f t="shared" si="1"/>
        <v>405</v>
      </c>
      <c r="H18" s="28">
        <f>'B-N° Sinies Pagad'!E18</f>
        <v>405</v>
      </c>
      <c r="I18" s="29">
        <f t="shared" si="3"/>
        <v>0</v>
      </c>
      <c r="J18" s="114" t="str">
        <f t="shared" si="2"/>
        <v>Renta Nacional</v>
      </c>
    </row>
    <row r="19" spans="1:10" ht="12.75">
      <c r="A19" s="147" t="s">
        <v>93</v>
      </c>
      <c r="B19" s="30"/>
      <c r="C19" s="30"/>
      <c r="D19" s="31">
        <v>636</v>
      </c>
      <c r="E19" s="123">
        <f t="shared" si="0"/>
        <v>636</v>
      </c>
      <c r="G19" s="27">
        <f>D19</f>
        <v>636</v>
      </c>
      <c r="H19" s="28">
        <f>'B-N° Sinies Pagad'!E19</f>
        <v>636</v>
      </c>
      <c r="I19" s="29">
        <f>+G19-H19</f>
        <v>0</v>
      </c>
      <c r="J19" s="114" t="str">
        <f t="shared" si="2"/>
        <v>RSA</v>
      </c>
    </row>
    <row r="20" spans="1:10" ht="12.75">
      <c r="A20" s="149" t="s">
        <v>97</v>
      </c>
      <c r="B20" s="30">
        <v>0</v>
      </c>
      <c r="C20" s="30">
        <v>0</v>
      </c>
      <c r="D20" s="31">
        <v>0</v>
      </c>
      <c r="E20" s="123">
        <f t="shared" si="0"/>
        <v>0</v>
      </c>
      <c r="G20" s="27">
        <f>D20</f>
        <v>0</v>
      </c>
      <c r="H20" s="28">
        <f>'B-N° Sinies Pagad'!E20</f>
        <v>0</v>
      </c>
      <c r="I20" s="29">
        <f>+G20-H20</f>
        <v>0</v>
      </c>
      <c r="J20" s="114" t="str">
        <f t="shared" si="2"/>
        <v>SURA</v>
      </c>
    </row>
    <row r="21" spans="1:10" ht="12.75" customHeight="1" thickBot="1">
      <c r="A21" s="147" t="s">
        <v>96</v>
      </c>
      <c r="B21" s="30"/>
      <c r="C21" s="30"/>
      <c r="D21" s="31">
        <v>103</v>
      </c>
      <c r="E21" s="123">
        <f t="shared" si="0"/>
        <v>103</v>
      </c>
      <c r="G21" s="32">
        <f>D21</f>
        <v>103</v>
      </c>
      <c r="H21" s="33">
        <f>'B-N° Sinies Pagad'!E21</f>
        <v>103</v>
      </c>
      <c r="I21" s="146">
        <f>+G21-H21</f>
        <v>0</v>
      </c>
      <c r="J21" s="114" t="str">
        <f t="shared" si="2"/>
        <v>Zenit</v>
      </c>
    </row>
    <row r="22" spans="1:8" ht="12.75" customHeight="1" thickTop="1">
      <c r="A22" s="34"/>
      <c r="B22" s="35"/>
      <c r="C22" s="36"/>
      <c r="D22" s="36"/>
      <c r="E22" s="124"/>
      <c r="F22" s="37"/>
      <c r="H22" s="17"/>
    </row>
    <row r="23" spans="1:8" ht="12.75" customHeight="1">
      <c r="A23" s="157" t="s">
        <v>11</v>
      </c>
      <c r="B23" s="158">
        <f>SUM(B10:B21)</f>
        <v>85</v>
      </c>
      <c r="C23" s="158">
        <f>SUM(C10:C21)</f>
        <v>22</v>
      </c>
      <c r="D23" s="158">
        <f>SUM(D10:D21)</f>
        <v>14268</v>
      </c>
      <c r="E23" s="11">
        <f>SUM(E10:E21)</f>
        <v>14375</v>
      </c>
      <c r="G23" s="37">
        <f>SUM(G10:G22)</f>
        <v>14268</v>
      </c>
      <c r="H23" s="37">
        <f>SUM(H10:H22)</f>
        <v>14268</v>
      </c>
    </row>
    <row r="24" spans="1:5" ht="12.75" customHeight="1">
      <c r="A24" s="38"/>
      <c r="B24" s="39"/>
      <c r="C24" s="40"/>
      <c r="D24" s="40"/>
      <c r="E24" s="125"/>
    </row>
    <row r="25" spans="2:5" ht="12.75" customHeight="1">
      <c r="B25" s="41"/>
      <c r="C25" s="28"/>
      <c r="D25" s="28"/>
      <c r="E25" s="126"/>
    </row>
    <row r="26" spans="1:5" ht="12.75" customHeight="1">
      <c r="A26" s="15"/>
      <c r="B26" s="41"/>
      <c r="C26" s="28"/>
      <c r="D26" s="28"/>
      <c r="E26" s="126"/>
    </row>
    <row r="27" spans="1:5" ht="12.75" customHeight="1">
      <c r="A27" s="42"/>
      <c r="B27" s="41"/>
      <c r="C27" s="28"/>
      <c r="D27" s="28"/>
      <c r="E27" s="126"/>
    </row>
    <row r="28" spans="1:5" ht="15.75">
      <c r="A28" s="42"/>
      <c r="B28" s="41"/>
      <c r="C28" s="28"/>
      <c r="D28" s="28"/>
      <c r="E28" s="126"/>
    </row>
    <row r="29" ht="12.75" customHeight="1"/>
    <row r="30" ht="12.75" customHeight="1"/>
    <row r="50" ht="12.75">
      <c r="F50" s="43"/>
    </row>
    <row r="51" ht="12.75" customHeight="1"/>
    <row r="54" ht="12.75">
      <c r="A54" s="15"/>
    </row>
    <row r="115" spans="1:5" ht="15.75">
      <c r="A115" s="38"/>
      <c r="B115" s="39"/>
      <c r="C115" s="40"/>
      <c r="D115" s="40"/>
      <c r="E115" s="125"/>
    </row>
  </sheetData>
  <sheetProtection/>
  <printOptions/>
  <pageMargins left="1.1811023622047245" right="0.2362204724409449" top="0.8267716535433072" bottom="0.4330708661417323" header="0" footer="0"/>
  <pageSetup orientation="landscape" paperSize="9" r:id="rId3"/>
  <rowBreaks count="1" manualBreakCount="1">
    <brk id="2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4"/>
  <sheetViews>
    <sheetView zoomScalePageLayoutView="0" workbookViewId="0" topLeftCell="A1">
      <selection activeCell="E20" sqref="E20"/>
    </sheetView>
  </sheetViews>
  <sheetFormatPr defaultColWidth="11.421875" defaultRowHeight="12.75"/>
  <cols>
    <col min="1" max="1" width="22.421875" style="0" customWidth="1"/>
    <col min="2" max="4" width="13.7109375" style="0" customWidth="1"/>
    <col min="5" max="5" width="16.57421875" style="0" customWidth="1"/>
  </cols>
  <sheetData>
    <row r="3" ht="12.75">
      <c r="A3" s="120" t="s">
        <v>62</v>
      </c>
    </row>
    <row r="4" spans="1:5" ht="12.75">
      <c r="A4" s="15"/>
      <c r="B4" s="16"/>
      <c r="C4" s="16"/>
      <c r="D4" s="16"/>
      <c r="E4" s="121"/>
    </row>
    <row r="5" spans="1:5" ht="12.75">
      <c r="A5" s="154" t="s">
        <v>76</v>
      </c>
      <c r="B5" s="16"/>
      <c r="C5" s="16"/>
      <c r="D5" s="16"/>
      <c r="E5" s="121"/>
    </row>
    <row r="6" spans="1:5" ht="12.75">
      <c r="A6" s="151" t="str">
        <f>'A-N° Sinies Denun'!A6</f>
        <v>      (entre el 1 de enero y  30 de junio de 2012)</v>
      </c>
      <c r="B6" s="128"/>
      <c r="C6" s="16"/>
      <c r="D6" s="16"/>
      <c r="E6" s="121"/>
    </row>
    <row r="7" spans="1:5" ht="12.75">
      <c r="A7" s="167"/>
      <c r="B7" s="168" t="s">
        <v>47</v>
      </c>
      <c r="C7" s="168" t="s">
        <v>47</v>
      </c>
      <c r="D7" s="168" t="s">
        <v>47</v>
      </c>
      <c r="E7" s="169" t="s">
        <v>35</v>
      </c>
    </row>
    <row r="8" spans="1:5" ht="12.75">
      <c r="A8" s="170" t="s">
        <v>1</v>
      </c>
      <c r="B8" s="171" t="s">
        <v>51</v>
      </c>
      <c r="C8" s="172" t="s">
        <v>77</v>
      </c>
      <c r="D8" s="171" t="s">
        <v>52</v>
      </c>
      <c r="E8" s="177"/>
    </row>
    <row r="9" spans="1:5" ht="12.75">
      <c r="A9" s="174"/>
      <c r="B9" s="175" t="s">
        <v>78</v>
      </c>
      <c r="C9" s="175" t="s">
        <v>79</v>
      </c>
      <c r="D9" s="175" t="s">
        <v>80</v>
      </c>
      <c r="E9" s="176" t="s">
        <v>81</v>
      </c>
    </row>
    <row r="10" spans="1:5" ht="12.75">
      <c r="A10" s="150" t="str">
        <f>'A-N° Sinies Denun'!A10</f>
        <v>Aseguradora Magallanes</v>
      </c>
      <c r="B10" s="31">
        <v>1937</v>
      </c>
      <c r="C10" s="31"/>
      <c r="D10" s="31">
        <v>511</v>
      </c>
      <c r="E10" s="127">
        <f aca="true" t="shared" si="0" ref="E10:E21">SUM(B10:D10)</f>
        <v>2448</v>
      </c>
    </row>
    <row r="11" spans="1:5" ht="12.75">
      <c r="A11" s="150" t="str">
        <f>'A-N° Sinies Denun'!A11</f>
        <v>Bci</v>
      </c>
      <c r="B11" s="31">
        <v>473</v>
      </c>
      <c r="C11" s="31">
        <v>3989</v>
      </c>
      <c r="D11" s="31">
        <v>278</v>
      </c>
      <c r="E11" s="127">
        <f t="shared" si="0"/>
        <v>4740</v>
      </c>
    </row>
    <row r="12" spans="1:5" ht="12.75">
      <c r="A12" s="150" t="str">
        <f>'A-N° Sinies Denun'!A12</f>
        <v>Chilena Consolidada</v>
      </c>
      <c r="B12" s="31">
        <v>105</v>
      </c>
      <c r="C12" s="31">
        <v>276</v>
      </c>
      <c r="D12" s="31">
        <v>15</v>
      </c>
      <c r="E12" s="127">
        <f t="shared" si="0"/>
        <v>396</v>
      </c>
    </row>
    <row r="13" spans="1:5" ht="12.75">
      <c r="A13" s="150" t="str">
        <f>'A-N° Sinies Denun'!A13</f>
        <v>Consorcio Nacional</v>
      </c>
      <c r="B13" s="31">
        <v>550</v>
      </c>
      <c r="C13" s="31">
        <v>6</v>
      </c>
      <c r="D13" s="31">
        <v>83</v>
      </c>
      <c r="E13" s="127">
        <f t="shared" si="0"/>
        <v>639</v>
      </c>
    </row>
    <row r="14" spans="1:5" ht="12.75">
      <c r="A14" s="150" t="str">
        <f>'A-N° Sinies Denun'!A14</f>
        <v>HDI</v>
      </c>
      <c r="B14" s="31">
        <v>4</v>
      </c>
      <c r="C14" s="31"/>
      <c r="D14" s="31"/>
      <c r="E14" s="127">
        <f t="shared" si="0"/>
        <v>4</v>
      </c>
    </row>
    <row r="15" spans="1:5" ht="12.75">
      <c r="A15" s="150" t="str">
        <f>'A-N° Sinies Denun'!A15</f>
        <v>Liberty</v>
      </c>
      <c r="B15" s="31">
        <v>34</v>
      </c>
      <c r="C15" s="31">
        <v>74</v>
      </c>
      <c r="D15" s="31">
        <v>16</v>
      </c>
      <c r="E15" s="127">
        <f t="shared" si="0"/>
        <v>124</v>
      </c>
    </row>
    <row r="16" spans="1:5" ht="12.75">
      <c r="A16" s="150" t="str">
        <f>'A-N° Sinies Denun'!A16</f>
        <v>Mapfre</v>
      </c>
      <c r="B16" s="31">
        <v>425</v>
      </c>
      <c r="C16" s="31">
        <v>323</v>
      </c>
      <c r="D16" s="31">
        <v>170</v>
      </c>
      <c r="E16" s="127">
        <f t="shared" si="0"/>
        <v>918</v>
      </c>
    </row>
    <row r="17" spans="1:5" ht="12.75">
      <c r="A17" s="150" t="str">
        <f>'A-N° Sinies Denun'!A17</f>
        <v>C.S.G. Penta Security</v>
      </c>
      <c r="B17" s="31">
        <v>563</v>
      </c>
      <c r="C17" s="31">
        <v>2934</v>
      </c>
      <c r="D17" s="31">
        <v>358</v>
      </c>
      <c r="E17" s="127">
        <f t="shared" si="0"/>
        <v>3855</v>
      </c>
    </row>
    <row r="18" spans="1:5" ht="12.75">
      <c r="A18" s="150" t="str">
        <f>'A-N° Sinies Denun'!A18</f>
        <v>Renta Nacional</v>
      </c>
      <c r="B18" s="31">
        <v>401</v>
      </c>
      <c r="C18" s="31">
        <v>4</v>
      </c>
      <c r="D18" s="31"/>
      <c r="E18" s="127">
        <f t="shared" si="0"/>
        <v>405</v>
      </c>
    </row>
    <row r="19" spans="1:5" ht="12.75">
      <c r="A19" s="150" t="str">
        <f>'A-N° Sinies Denun'!A19</f>
        <v>RSA</v>
      </c>
      <c r="B19" s="31">
        <v>92</v>
      </c>
      <c r="C19" s="31">
        <v>485</v>
      </c>
      <c r="D19" s="31">
        <v>59</v>
      </c>
      <c r="E19" s="127">
        <f t="shared" si="0"/>
        <v>636</v>
      </c>
    </row>
    <row r="20" spans="1:5" ht="12.75">
      <c r="A20" s="150" t="str">
        <f>'A-N° Sinies Denun'!A20</f>
        <v>SURA</v>
      </c>
      <c r="B20" s="31">
        <v>0</v>
      </c>
      <c r="C20" s="31">
        <v>0</v>
      </c>
      <c r="D20" s="31">
        <v>0</v>
      </c>
      <c r="E20" s="127">
        <f t="shared" si="0"/>
        <v>0</v>
      </c>
    </row>
    <row r="21" spans="1:5" ht="12.75">
      <c r="A21" s="150" t="str">
        <f>'A-N° Sinies Denun'!A21</f>
        <v>Zenit</v>
      </c>
      <c r="B21" s="31">
        <v>50</v>
      </c>
      <c r="C21" s="31">
        <v>46</v>
      </c>
      <c r="D21" s="31">
        <v>7</v>
      </c>
      <c r="E21" s="223">
        <f t="shared" si="0"/>
        <v>103</v>
      </c>
    </row>
    <row r="22" spans="1:5" ht="12.75">
      <c r="A22" s="34"/>
      <c r="B22" s="35"/>
      <c r="C22" s="36"/>
      <c r="D22" s="36"/>
      <c r="E22" s="124"/>
    </row>
    <row r="23" spans="1:5" ht="12.75">
      <c r="A23" s="157" t="s">
        <v>11</v>
      </c>
      <c r="B23" s="158">
        <f>SUM(B10:B21)</f>
        <v>4634</v>
      </c>
      <c r="C23" s="159">
        <f>SUM(C10:C21)</f>
        <v>8137</v>
      </c>
      <c r="D23" s="159">
        <f>SUM(D10:D21)</f>
        <v>1497</v>
      </c>
      <c r="E23" s="1">
        <f>SUM(E10:E21)</f>
        <v>14268</v>
      </c>
    </row>
    <row r="24" spans="1:5" ht="15.75">
      <c r="A24" s="38"/>
      <c r="B24" s="39"/>
      <c r="C24" s="40"/>
      <c r="D24" s="40"/>
      <c r="E24" s="125"/>
    </row>
  </sheetData>
  <sheetProtection/>
  <printOptions/>
  <pageMargins left="1.19" right="0.75" top="0.83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126"/>
  <sheetViews>
    <sheetView zoomScalePageLayoutView="0" workbookViewId="0" topLeftCell="A1">
      <selection activeCell="G20" sqref="G20"/>
    </sheetView>
  </sheetViews>
  <sheetFormatPr defaultColWidth="11.421875" defaultRowHeight="12.75"/>
  <cols>
    <col min="1" max="1" width="22.421875" style="45" customWidth="1"/>
    <col min="2" max="2" width="10.140625" style="45" customWidth="1"/>
    <col min="3" max="4" width="11.7109375" style="45" customWidth="1"/>
    <col min="5" max="5" width="14.00390625" style="45" customWidth="1"/>
    <col min="6" max="6" width="12.421875" style="45" customWidth="1"/>
    <col min="7" max="7" width="21.7109375" style="130" customWidth="1"/>
    <col min="8" max="16384" width="11.421875" style="45" customWidth="1"/>
  </cols>
  <sheetData>
    <row r="1" ht="12.75">
      <c r="A1" s="44"/>
    </row>
    <row r="3" ht="12.75">
      <c r="A3" s="120" t="s">
        <v>62</v>
      </c>
    </row>
    <row r="4" ht="12.75">
      <c r="A4" s="44"/>
    </row>
    <row r="5" ht="12.75">
      <c r="A5" s="155" t="s">
        <v>15</v>
      </c>
    </row>
    <row r="6" spans="1:2" ht="12.75">
      <c r="A6" s="152" t="str">
        <f>'A-N° Sinies Denun'!$A$6</f>
        <v>      (entre el 1 de enero y  30 de junio de 2012)</v>
      </c>
      <c r="B6" s="129"/>
    </row>
    <row r="7" spans="1:7" ht="12.75">
      <c r="A7" s="178"/>
      <c r="B7" s="179" t="s">
        <v>16</v>
      </c>
      <c r="C7" s="180" t="s">
        <v>86</v>
      </c>
      <c r="D7" s="180"/>
      <c r="E7" s="179" t="s">
        <v>17</v>
      </c>
      <c r="F7" s="181" t="s">
        <v>18</v>
      </c>
      <c r="G7" s="182" t="s">
        <v>19</v>
      </c>
    </row>
    <row r="8" spans="1:7" ht="12.75">
      <c r="A8" s="183" t="s">
        <v>1</v>
      </c>
      <c r="B8" s="184"/>
      <c r="C8" s="185" t="s">
        <v>20</v>
      </c>
      <c r="D8" s="184" t="s">
        <v>21</v>
      </c>
      <c r="E8" s="184" t="s">
        <v>22</v>
      </c>
      <c r="F8" s="184" t="s">
        <v>23</v>
      </c>
      <c r="G8" s="186" t="s">
        <v>24</v>
      </c>
    </row>
    <row r="9" spans="1:7" ht="12.75">
      <c r="A9" s="187"/>
      <c r="B9" s="188" t="s">
        <v>25</v>
      </c>
      <c r="C9" s="188" t="s">
        <v>26</v>
      </c>
      <c r="D9" s="188" t="s">
        <v>27</v>
      </c>
      <c r="E9" s="188" t="s">
        <v>28</v>
      </c>
      <c r="F9" s="188" t="s">
        <v>29</v>
      </c>
      <c r="G9" s="189" t="s">
        <v>30</v>
      </c>
    </row>
    <row r="10" spans="1:7" ht="12.75">
      <c r="A10" s="115" t="str">
        <f>'A-N° Sinies Denun'!A10</f>
        <v>Aseguradora Magallanes</v>
      </c>
      <c r="B10" s="30">
        <v>232</v>
      </c>
      <c r="C10" s="30">
        <v>24</v>
      </c>
      <c r="D10" s="30">
        <v>15</v>
      </c>
      <c r="E10" s="31">
        <v>3404</v>
      </c>
      <c r="F10" s="30"/>
      <c r="G10" s="131">
        <f aca="true" t="shared" si="0" ref="G10:G21">SUM(B10:F10)</f>
        <v>3675</v>
      </c>
    </row>
    <row r="11" spans="1:7" ht="12.75">
      <c r="A11" s="115" t="str">
        <f>'A-N° Sinies Denun'!A11</f>
        <v>Bci</v>
      </c>
      <c r="B11" s="30">
        <v>309</v>
      </c>
      <c r="C11" s="30">
        <v>7</v>
      </c>
      <c r="D11" s="30">
        <v>2</v>
      </c>
      <c r="E11" s="31">
        <v>4422</v>
      </c>
      <c r="F11" s="30"/>
      <c r="G11" s="131">
        <f t="shared" si="0"/>
        <v>4740</v>
      </c>
    </row>
    <row r="12" spans="1:7" ht="12.75">
      <c r="A12" s="115" t="str">
        <f>'A-N° Sinies Denun'!A12</f>
        <v>Chilena Consolidada</v>
      </c>
      <c r="B12" s="30">
        <v>29</v>
      </c>
      <c r="C12" s="30"/>
      <c r="D12" s="30">
        <v>2</v>
      </c>
      <c r="E12" s="31">
        <v>516</v>
      </c>
      <c r="F12" s="30"/>
      <c r="G12" s="131">
        <f t="shared" si="0"/>
        <v>547</v>
      </c>
    </row>
    <row r="13" spans="1:7" ht="12.75">
      <c r="A13" s="115" t="str">
        <f>'A-N° Sinies Denun'!A13</f>
        <v>Consorcio Nacional</v>
      </c>
      <c r="B13" s="30">
        <v>18</v>
      </c>
      <c r="C13" s="30"/>
      <c r="D13" s="30"/>
      <c r="E13" s="31">
        <v>694</v>
      </c>
      <c r="F13" s="30"/>
      <c r="G13" s="131">
        <f t="shared" si="0"/>
        <v>712</v>
      </c>
    </row>
    <row r="14" spans="1:7" ht="12.75">
      <c r="A14" s="115" t="str">
        <f>'A-N° Sinies Denun'!A14</f>
        <v>HDI</v>
      </c>
      <c r="B14" s="30"/>
      <c r="C14" s="30"/>
      <c r="D14" s="30"/>
      <c r="E14" s="31">
        <v>4</v>
      </c>
      <c r="F14" s="30"/>
      <c r="G14" s="131">
        <f t="shared" si="0"/>
        <v>4</v>
      </c>
    </row>
    <row r="15" spans="1:7" ht="12.75">
      <c r="A15" s="115" t="str">
        <f>'A-N° Sinies Denun'!A15</f>
        <v>Liberty</v>
      </c>
      <c r="B15" s="30">
        <v>5</v>
      </c>
      <c r="C15" s="30"/>
      <c r="D15" s="30">
        <v>1</v>
      </c>
      <c r="E15" s="31">
        <v>183</v>
      </c>
      <c r="F15" s="30"/>
      <c r="G15" s="131">
        <f t="shared" si="0"/>
        <v>189</v>
      </c>
    </row>
    <row r="16" spans="1:7" ht="12.75">
      <c r="A16" s="115" t="str">
        <f>'A-N° Sinies Denun'!A16</f>
        <v>Mapfre</v>
      </c>
      <c r="B16" s="221">
        <v>37</v>
      </c>
      <c r="C16" s="221">
        <v>2</v>
      </c>
      <c r="D16" s="221">
        <v>2</v>
      </c>
      <c r="E16" s="118">
        <v>1333</v>
      </c>
      <c r="F16" s="221"/>
      <c r="G16" s="222">
        <f t="shared" si="0"/>
        <v>1374</v>
      </c>
    </row>
    <row r="17" spans="1:7" ht="12.75">
      <c r="A17" s="115" t="str">
        <f>'A-N° Sinies Denun'!A17</f>
        <v>C.S.G. Penta Security</v>
      </c>
      <c r="B17" s="30">
        <v>215</v>
      </c>
      <c r="C17" s="30">
        <v>9</v>
      </c>
      <c r="D17" s="30">
        <v>8</v>
      </c>
      <c r="E17" s="31">
        <v>6330</v>
      </c>
      <c r="F17" s="30"/>
      <c r="G17" s="131">
        <f t="shared" si="0"/>
        <v>6562</v>
      </c>
    </row>
    <row r="18" spans="1:7" ht="12.75">
      <c r="A18" s="115" t="str">
        <f>'A-N° Sinies Denun'!A18</f>
        <v>Renta Nacional</v>
      </c>
      <c r="B18" s="30">
        <v>25</v>
      </c>
      <c r="C18" s="30"/>
      <c r="D18" s="30">
        <v>1</v>
      </c>
      <c r="E18" s="31">
        <v>427</v>
      </c>
      <c r="F18" s="30">
        <v>26</v>
      </c>
      <c r="G18" s="131">
        <f t="shared" si="0"/>
        <v>479</v>
      </c>
    </row>
    <row r="19" spans="1:7" ht="12.75">
      <c r="A19" s="115" t="str">
        <f>'A-N° Sinies Denun'!A19</f>
        <v>RSA</v>
      </c>
      <c r="B19" s="30">
        <v>31</v>
      </c>
      <c r="C19" s="30">
        <v>2</v>
      </c>
      <c r="D19" s="30"/>
      <c r="E19" s="31">
        <v>906</v>
      </c>
      <c r="F19" s="30"/>
      <c r="G19" s="131">
        <f t="shared" si="0"/>
        <v>939</v>
      </c>
    </row>
    <row r="20" spans="1:7" ht="12.75">
      <c r="A20" s="115" t="str">
        <f>'A-N° Sinies Denun'!A20</f>
        <v>SURA</v>
      </c>
      <c r="B20" s="30">
        <v>0</v>
      </c>
      <c r="C20" s="30">
        <v>0</v>
      </c>
      <c r="D20" s="30">
        <v>0</v>
      </c>
      <c r="E20" s="31">
        <v>0</v>
      </c>
      <c r="F20" s="30">
        <v>0</v>
      </c>
      <c r="G20" s="131">
        <f t="shared" si="0"/>
        <v>0</v>
      </c>
    </row>
    <row r="21" spans="1:7" ht="12.75">
      <c r="A21" s="115" t="str">
        <f>'A-N° Sinies Denun'!A21</f>
        <v>Zenit</v>
      </c>
      <c r="B21" s="30">
        <v>5</v>
      </c>
      <c r="C21" s="30">
        <v>1</v>
      </c>
      <c r="D21" s="30"/>
      <c r="E21" s="31">
        <v>222</v>
      </c>
      <c r="F21" s="30"/>
      <c r="G21" s="224">
        <f t="shared" si="0"/>
        <v>228</v>
      </c>
    </row>
    <row r="22" spans="1:10" ht="12.75">
      <c r="A22" s="46"/>
      <c r="B22" s="47"/>
      <c r="C22" s="48"/>
      <c r="D22" s="48"/>
      <c r="E22" s="49"/>
      <c r="F22" s="49"/>
      <c r="G22" s="132"/>
      <c r="H22" s="50"/>
      <c r="I22" s="51"/>
      <c r="J22" s="51"/>
    </row>
    <row r="23" spans="1:7" ht="12.75" customHeight="1">
      <c r="A23" s="160" t="s">
        <v>11</v>
      </c>
      <c r="B23" s="161">
        <f aca="true" t="shared" si="1" ref="B23:G23">SUM(B10:B21)</f>
        <v>906</v>
      </c>
      <c r="C23" s="161">
        <f t="shared" si="1"/>
        <v>45</v>
      </c>
      <c r="D23" s="161">
        <f t="shared" si="1"/>
        <v>31</v>
      </c>
      <c r="E23" s="161">
        <f t="shared" si="1"/>
        <v>18441</v>
      </c>
      <c r="F23" s="161">
        <f t="shared" si="1"/>
        <v>26</v>
      </c>
      <c r="G23" s="10">
        <f t="shared" si="1"/>
        <v>19449</v>
      </c>
    </row>
    <row r="24" spans="1:7" ht="15.75">
      <c r="A24" s="52"/>
      <c r="B24" s="53"/>
      <c r="C24" s="54"/>
      <c r="D24" s="54"/>
      <c r="E24" s="55"/>
      <c r="F24" s="55"/>
      <c r="G24" s="133"/>
    </row>
    <row r="25" ht="12.75">
      <c r="A25" s="16"/>
    </row>
    <row r="126" ht="12.75">
      <c r="I126" s="56"/>
    </row>
  </sheetData>
  <sheetProtection/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249"/>
  <sheetViews>
    <sheetView zoomScalePageLayoutView="0" workbookViewId="0" topLeftCell="A4">
      <selection activeCell="A7" sqref="A7"/>
    </sheetView>
  </sheetViews>
  <sheetFormatPr defaultColWidth="11.421875" defaultRowHeight="12.75"/>
  <cols>
    <col min="1" max="1" width="22.421875" style="58" customWidth="1"/>
    <col min="2" max="2" width="10.140625" style="58" customWidth="1"/>
    <col min="3" max="3" width="11.140625" style="58" customWidth="1"/>
    <col min="4" max="4" width="12.28125" style="58" customWidth="1"/>
    <col min="5" max="5" width="14.00390625" style="134" customWidth="1"/>
    <col min="6" max="6" width="14.7109375" style="58" customWidth="1"/>
    <col min="7" max="7" width="11.00390625" style="58" customWidth="1"/>
    <col min="8" max="8" width="15.8515625" style="134" customWidth="1"/>
    <col min="9" max="16384" width="11.421875" style="58" customWidth="1"/>
  </cols>
  <sheetData>
    <row r="1" ht="12.75">
      <c r="A1" s="57"/>
    </row>
    <row r="3" ht="12.75">
      <c r="A3" s="120" t="s">
        <v>62</v>
      </c>
    </row>
    <row r="4" ht="12.75">
      <c r="A4" s="57"/>
    </row>
    <row r="5" spans="1:8" ht="12.75">
      <c r="A5" s="156" t="s">
        <v>31</v>
      </c>
      <c r="H5" s="139"/>
    </row>
    <row r="6" spans="1:2" ht="12.75">
      <c r="A6" s="153" t="s">
        <v>99</v>
      </c>
      <c r="B6" s="137"/>
    </row>
    <row r="7" spans="1:8" ht="12.75">
      <c r="A7" s="190"/>
      <c r="B7" s="191" t="s">
        <v>32</v>
      </c>
      <c r="C7" s="192"/>
      <c r="D7" s="193"/>
      <c r="E7" s="194"/>
      <c r="F7" s="195" t="s">
        <v>33</v>
      </c>
      <c r="G7" s="195" t="s">
        <v>34</v>
      </c>
      <c r="H7" s="196" t="s">
        <v>35</v>
      </c>
    </row>
    <row r="8" spans="1:8" ht="12.75">
      <c r="A8" s="197" t="s">
        <v>1</v>
      </c>
      <c r="B8" s="198" t="s">
        <v>16</v>
      </c>
      <c r="C8" s="199" t="s">
        <v>36</v>
      </c>
      <c r="D8" s="199" t="s">
        <v>37</v>
      </c>
      <c r="E8" s="199" t="s">
        <v>38</v>
      </c>
      <c r="F8" s="199" t="s">
        <v>39</v>
      </c>
      <c r="G8" s="198" t="s">
        <v>40</v>
      </c>
      <c r="H8" s="200" t="s">
        <v>41</v>
      </c>
    </row>
    <row r="9" spans="1:8" ht="12.75">
      <c r="A9" s="201"/>
      <c r="B9" s="202"/>
      <c r="C9" s="203"/>
      <c r="D9" s="204"/>
      <c r="E9" s="203" t="s">
        <v>42</v>
      </c>
      <c r="F9" s="203" t="s">
        <v>43</v>
      </c>
      <c r="G9" s="203" t="s">
        <v>44</v>
      </c>
      <c r="H9" s="205" t="s">
        <v>45</v>
      </c>
    </row>
    <row r="10" spans="1:8" ht="12.75">
      <c r="A10" s="116" t="str">
        <f>'A-N° Sinies Denun'!A10</f>
        <v>Aseguradora Magallanes</v>
      </c>
      <c r="B10" s="31">
        <v>923271</v>
      </c>
      <c r="C10" s="31">
        <v>11538</v>
      </c>
      <c r="D10" s="31">
        <v>107919</v>
      </c>
      <c r="E10" s="119">
        <f aca="true" t="shared" si="0" ref="E10:E20">SUM(B10:D10)</f>
        <v>1042728</v>
      </c>
      <c r="F10" s="31">
        <v>1117937</v>
      </c>
      <c r="G10" s="31"/>
      <c r="H10" s="140">
        <f aca="true" t="shared" si="1" ref="H10:H18">SUM(E10:G10)</f>
        <v>2160665</v>
      </c>
    </row>
    <row r="11" spans="1:8" ht="12.75">
      <c r="A11" s="116" t="str">
        <f>'A-N° Sinies Denun'!A11</f>
        <v>Bci</v>
      </c>
      <c r="B11" s="68">
        <v>1853187</v>
      </c>
      <c r="C11" s="31">
        <v>6651</v>
      </c>
      <c r="D11" s="31">
        <v>135764</v>
      </c>
      <c r="E11" s="119">
        <f>SUM(B11:D11)</f>
        <v>1995602</v>
      </c>
      <c r="F11" s="68">
        <v>2895570</v>
      </c>
      <c r="G11" s="31">
        <v>146490</v>
      </c>
      <c r="H11" s="140">
        <f>SUM(E11:G11)</f>
        <v>5037662</v>
      </c>
    </row>
    <row r="12" spans="1:8" ht="12.75">
      <c r="A12" s="116" t="str">
        <f>'A-N° Sinies Denun'!A12</f>
        <v>Chilena Consolidada</v>
      </c>
      <c r="B12" s="31">
        <v>243986</v>
      </c>
      <c r="C12" s="31">
        <v>6184</v>
      </c>
      <c r="D12" s="31">
        <v>20236</v>
      </c>
      <c r="E12" s="119">
        <f t="shared" si="0"/>
        <v>270406</v>
      </c>
      <c r="F12" s="31">
        <v>208640</v>
      </c>
      <c r="G12" s="31"/>
      <c r="H12" s="140">
        <f t="shared" si="1"/>
        <v>479046</v>
      </c>
    </row>
    <row r="13" spans="1:8" ht="12.75">
      <c r="A13" s="116" t="str">
        <f>'A-N° Sinies Denun'!A13</f>
        <v>Consorcio Nacional</v>
      </c>
      <c r="B13" s="31">
        <v>137918</v>
      </c>
      <c r="C13" s="31">
        <v>4498</v>
      </c>
      <c r="D13" s="31"/>
      <c r="E13" s="119">
        <f t="shared" si="0"/>
        <v>142416</v>
      </c>
      <c r="F13" s="31">
        <v>233726</v>
      </c>
      <c r="G13" s="31"/>
      <c r="H13" s="140">
        <f t="shared" si="1"/>
        <v>376142</v>
      </c>
    </row>
    <row r="14" spans="1:8" ht="12.75">
      <c r="A14" s="116" t="str">
        <f>'A-N° Sinies Denun'!A14</f>
        <v>HDI</v>
      </c>
      <c r="B14" s="31"/>
      <c r="C14" s="31"/>
      <c r="D14" s="31"/>
      <c r="E14" s="119">
        <f t="shared" si="0"/>
        <v>0</v>
      </c>
      <c r="F14" s="31">
        <v>12558</v>
      </c>
      <c r="G14" s="31"/>
      <c r="H14" s="140">
        <f t="shared" si="1"/>
        <v>12558</v>
      </c>
    </row>
    <row r="15" spans="1:8" ht="12.75">
      <c r="A15" s="116" t="str">
        <f>'A-N° Sinies Denun'!A15</f>
        <v>Liberty</v>
      </c>
      <c r="B15" s="31">
        <v>40463</v>
      </c>
      <c r="C15" s="31">
        <v>3903</v>
      </c>
      <c r="D15" s="31"/>
      <c r="E15" s="119">
        <f t="shared" si="0"/>
        <v>44366</v>
      </c>
      <c r="F15" s="31">
        <v>63121</v>
      </c>
      <c r="G15" s="31">
        <v>408</v>
      </c>
      <c r="H15" s="140">
        <f t="shared" si="1"/>
        <v>107895</v>
      </c>
    </row>
    <row r="16" spans="1:8" ht="12.75">
      <c r="A16" s="116" t="str">
        <f>'A-N° Sinies Denun'!A16</f>
        <v>Mapfre</v>
      </c>
      <c r="B16" s="31">
        <v>201332</v>
      </c>
      <c r="C16" s="31">
        <v>12062</v>
      </c>
      <c r="D16" s="31">
        <v>59699</v>
      </c>
      <c r="E16" s="119">
        <f t="shared" si="0"/>
        <v>273093</v>
      </c>
      <c r="F16" s="31">
        <v>461567</v>
      </c>
      <c r="G16" s="31"/>
      <c r="H16" s="140">
        <f t="shared" si="1"/>
        <v>734660</v>
      </c>
    </row>
    <row r="17" spans="1:8" ht="12.75">
      <c r="A17" s="116" t="str">
        <f>'A-N° Sinies Denun'!A17</f>
        <v>C.S.G. Penta Security</v>
      </c>
      <c r="B17" s="31">
        <v>1273060</v>
      </c>
      <c r="C17" s="31">
        <v>61511</v>
      </c>
      <c r="D17" s="31">
        <v>192337</v>
      </c>
      <c r="E17" s="119">
        <f t="shared" si="0"/>
        <v>1526908</v>
      </c>
      <c r="F17" s="31">
        <v>2040149</v>
      </c>
      <c r="G17" s="31">
        <v>18660</v>
      </c>
      <c r="H17" s="140">
        <f t="shared" si="1"/>
        <v>3585717</v>
      </c>
    </row>
    <row r="18" spans="1:8" ht="12.75">
      <c r="A18" s="116" t="str">
        <f>'A-N° Sinies Denun'!A18</f>
        <v>Renta Nacional</v>
      </c>
      <c r="B18" s="31">
        <v>162921</v>
      </c>
      <c r="C18" s="31">
        <v>6775</v>
      </c>
      <c r="D18" s="31">
        <v>9752</v>
      </c>
      <c r="E18" s="119">
        <f t="shared" si="0"/>
        <v>179448</v>
      </c>
      <c r="F18" s="31">
        <v>372478</v>
      </c>
      <c r="G18" s="31"/>
      <c r="H18" s="140">
        <f t="shared" si="1"/>
        <v>551926</v>
      </c>
    </row>
    <row r="19" spans="1:8" ht="12.75">
      <c r="A19" s="116" t="str">
        <f>'A-N° Sinies Denun'!A19</f>
        <v>RSA</v>
      </c>
      <c r="B19" s="31">
        <v>220585</v>
      </c>
      <c r="C19" s="31">
        <v>3567</v>
      </c>
      <c r="D19" s="31">
        <v>57858</v>
      </c>
      <c r="E19" s="119">
        <f t="shared" si="0"/>
        <v>282010</v>
      </c>
      <c r="F19" s="31">
        <v>353750</v>
      </c>
      <c r="G19" s="31"/>
      <c r="H19" s="140">
        <f>SUM(E19:G19)</f>
        <v>635760</v>
      </c>
    </row>
    <row r="20" spans="1:8" ht="12.75">
      <c r="A20" s="116" t="str">
        <f>'A-N° Sinies Denun'!A20</f>
        <v>SURA</v>
      </c>
      <c r="B20" s="31">
        <v>0</v>
      </c>
      <c r="C20" s="31">
        <v>0</v>
      </c>
      <c r="D20" s="31">
        <v>0</v>
      </c>
      <c r="E20" s="119">
        <f t="shared" si="0"/>
        <v>0</v>
      </c>
      <c r="F20" s="31">
        <v>0</v>
      </c>
      <c r="G20" s="31">
        <v>0</v>
      </c>
      <c r="H20" s="119">
        <f>SUM(E20:G20)</f>
        <v>0</v>
      </c>
    </row>
    <row r="21" spans="1:8" ht="12.75">
      <c r="A21" s="116" t="str">
        <f>'A-N° Sinies Denun'!A21</f>
        <v>Zenit</v>
      </c>
      <c r="B21" s="31">
        <v>16971</v>
      </c>
      <c r="C21" s="31"/>
      <c r="D21" s="31"/>
      <c r="E21" s="119">
        <f>SUM(B21:D21)</f>
        <v>16971</v>
      </c>
      <c r="F21" s="31">
        <v>46364</v>
      </c>
      <c r="G21" s="31"/>
      <c r="H21" s="119">
        <f>SUM(E21:G21)</f>
        <v>63335</v>
      </c>
    </row>
    <row r="22" spans="1:9" ht="12.75">
      <c r="A22" s="59"/>
      <c r="B22" s="60"/>
      <c r="C22" s="61"/>
      <c r="D22" s="61"/>
      <c r="E22" s="135"/>
      <c r="F22" s="62"/>
      <c r="G22" s="62"/>
      <c r="H22" s="141"/>
      <c r="I22" s="63"/>
    </row>
    <row r="23" spans="1:9" s="138" customFormat="1" ht="12.75" customHeight="1">
      <c r="A23" s="162" t="s">
        <v>11</v>
      </c>
      <c r="B23" s="163">
        <f aca="true" t="shared" si="2" ref="B23:H23">SUM(B10:B21)</f>
        <v>5073694</v>
      </c>
      <c r="C23" s="163">
        <f t="shared" si="2"/>
        <v>116689</v>
      </c>
      <c r="D23" s="163">
        <f t="shared" si="2"/>
        <v>583565</v>
      </c>
      <c r="E23" s="163">
        <f t="shared" si="2"/>
        <v>5773948</v>
      </c>
      <c r="F23" s="163">
        <f t="shared" si="2"/>
        <v>7805860</v>
      </c>
      <c r="G23" s="163">
        <f t="shared" si="2"/>
        <v>165558</v>
      </c>
      <c r="H23" s="164">
        <f t="shared" si="2"/>
        <v>13745366</v>
      </c>
      <c r="I23" s="145"/>
    </row>
    <row r="24" spans="1:8" ht="15.75">
      <c r="A24" s="64"/>
      <c r="B24" s="65"/>
      <c r="C24" s="66"/>
      <c r="D24" s="66"/>
      <c r="E24" s="136"/>
      <c r="F24" s="67"/>
      <c r="G24" s="67"/>
      <c r="H24" s="142"/>
    </row>
    <row r="30" ht="12.75" customHeight="1"/>
    <row r="48" ht="12.75" customHeight="1"/>
    <row r="49" ht="12.75" customHeight="1"/>
    <row r="50" ht="12.75" customHeight="1"/>
    <row r="51" ht="12.75" customHeight="1">
      <c r="G51" s="68"/>
    </row>
    <row r="52" ht="12.75" customHeight="1"/>
    <row r="54" spans="1:6" ht="12.75">
      <c r="A54" s="15"/>
      <c r="E54" s="58"/>
      <c r="F54" s="134"/>
    </row>
    <row r="55" spans="1:6" ht="12.75">
      <c r="A55" s="16"/>
      <c r="B55" s="211"/>
      <c r="E55" s="58"/>
      <c r="F55" s="144"/>
    </row>
    <row r="56" ht="12.75">
      <c r="E56" s="58"/>
    </row>
    <row r="57" ht="12.75">
      <c r="E57" s="58"/>
    </row>
    <row r="58" ht="12.75">
      <c r="E58" s="58"/>
    </row>
    <row r="59" ht="12.75">
      <c r="E59" s="58"/>
    </row>
    <row r="60" ht="12.75">
      <c r="E60" s="58"/>
    </row>
    <row r="61" ht="12.75">
      <c r="E61" s="58"/>
    </row>
    <row r="62" ht="12.75">
      <c r="E62" s="58"/>
    </row>
    <row r="63" ht="12.75">
      <c r="E63" s="58"/>
    </row>
    <row r="64" ht="12.75">
      <c r="E64" s="58"/>
    </row>
    <row r="65" ht="12.75">
      <c r="E65" s="58"/>
    </row>
    <row r="66" ht="12.75">
      <c r="E66" s="58"/>
    </row>
    <row r="67" ht="12.75">
      <c r="E67" s="58"/>
    </row>
    <row r="68" ht="12.75">
      <c r="E68" s="58"/>
    </row>
    <row r="69" ht="12.75">
      <c r="E69" s="58"/>
    </row>
    <row r="70" ht="12.75">
      <c r="E70" s="58"/>
    </row>
    <row r="71" ht="12.75">
      <c r="E71" s="58"/>
    </row>
    <row r="72" ht="12.75">
      <c r="E72" s="58"/>
    </row>
    <row r="73" ht="12.75">
      <c r="E73" s="58"/>
    </row>
    <row r="74" ht="12.75">
      <c r="E74" s="58"/>
    </row>
    <row r="75" ht="12.75">
      <c r="E75" s="58"/>
    </row>
    <row r="76" ht="12.75">
      <c r="E76" s="58"/>
    </row>
    <row r="77" ht="12.75">
      <c r="E77" s="58"/>
    </row>
    <row r="78" ht="12.75">
      <c r="E78" s="58"/>
    </row>
    <row r="79" ht="12.75">
      <c r="E79" s="58"/>
    </row>
    <row r="80" ht="12.75">
      <c r="E80" s="58"/>
    </row>
    <row r="81" ht="12.75">
      <c r="E81" s="58"/>
    </row>
    <row r="82" ht="12.75">
      <c r="E82" s="58"/>
    </row>
    <row r="83" ht="12.75">
      <c r="E83" s="58"/>
    </row>
    <row r="84" ht="12.75">
      <c r="E84" s="58"/>
    </row>
    <row r="85" ht="12.75">
      <c r="E85" s="58"/>
    </row>
    <row r="86" ht="12.75">
      <c r="E86" s="58"/>
    </row>
    <row r="87" ht="12.75">
      <c r="E87" s="58"/>
    </row>
    <row r="88" ht="12.75">
      <c r="E88" s="58"/>
    </row>
    <row r="89" ht="12.75">
      <c r="E89" s="58"/>
    </row>
    <row r="90" spans="5:10" ht="12.75">
      <c r="E90" s="58"/>
      <c r="J90" s="69"/>
    </row>
    <row r="91" ht="12.75">
      <c r="E91" s="58"/>
    </row>
    <row r="92" ht="12.75">
      <c r="E92" s="58"/>
    </row>
    <row r="93" ht="12.75">
      <c r="E93" s="58"/>
    </row>
    <row r="94" ht="12.75">
      <c r="E94" s="58"/>
    </row>
    <row r="95" ht="12.75">
      <c r="E95" s="58"/>
    </row>
    <row r="96" ht="12.75">
      <c r="E96" s="58"/>
    </row>
    <row r="97" ht="12.75">
      <c r="E97" s="58"/>
    </row>
    <row r="98" ht="12.75">
      <c r="E98" s="58"/>
    </row>
    <row r="99" ht="12.75">
      <c r="E99" s="58"/>
    </row>
    <row r="100" ht="12.75">
      <c r="E100" s="58"/>
    </row>
    <row r="101" ht="12.75">
      <c r="E101" s="58"/>
    </row>
    <row r="102" ht="12.75">
      <c r="E102" s="58"/>
    </row>
    <row r="103" ht="12.75">
      <c r="E103" s="58"/>
    </row>
    <row r="104" ht="12.75">
      <c r="E104" s="58"/>
    </row>
    <row r="105" ht="12.75">
      <c r="E105" s="58"/>
    </row>
    <row r="106" ht="12.75">
      <c r="E106" s="58"/>
    </row>
    <row r="107" ht="12.75">
      <c r="E107" s="58"/>
    </row>
    <row r="108" ht="12.75">
      <c r="E108" s="58"/>
    </row>
    <row r="109" ht="12.75">
      <c r="E109" s="58"/>
    </row>
    <row r="110" ht="12.75">
      <c r="E110" s="58"/>
    </row>
    <row r="111" ht="12.75">
      <c r="E111" s="58"/>
    </row>
    <row r="112" ht="12.75">
      <c r="E112" s="58"/>
    </row>
    <row r="113" ht="12.75">
      <c r="E113" s="58"/>
    </row>
    <row r="114" ht="12.75">
      <c r="E114" s="58"/>
    </row>
    <row r="115" ht="12.75">
      <c r="E115" s="58"/>
    </row>
    <row r="116" ht="12.75">
      <c r="E116" s="58"/>
    </row>
    <row r="117" ht="12.75">
      <c r="E117" s="58"/>
    </row>
    <row r="118" ht="12.75">
      <c r="E118" s="58"/>
    </row>
    <row r="119" ht="12.75">
      <c r="E119" s="58"/>
    </row>
    <row r="120" ht="12.75">
      <c r="E120" s="58"/>
    </row>
    <row r="121" ht="12.75">
      <c r="E121" s="58"/>
    </row>
    <row r="122" ht="12.75">
      <c r="E122" s="58"/>
    </row>
    <row r="123" ht="12.75">
      <c r="E123" s="58"/>
    </row>
    <row r="124" ht="12.75">
      <c r="E124" s="58"/>
    </row>
    <row r="125" ht="12.75">
      <c r="E125" s="58"/>
    </row>
    <row r="126" ht="12.75">
      <c r="E126" s="58"/>
    </row>
    <row r="127" ht="12.75">
      <c r="E127" s="58"/>
    </row>
    <row r="128" ht="12.75">
      <c r="E128" s="58"/>
    </row>
    <row r="129" ht="12.75">
      <c r="E129" s="58"/>
    </row>
    <row r="130" ht="12.75">
      <c r="E130" s="58"/>
    </row>
    <row r="131" ht="12.75">
      <c r="E131" s="58"/>
    </row>
    <row r="132" ht="12.75">
      <c r="E132" s="58"/>
    </row>
    <row r="133" ht="12.75">
      <c r="E133" s="58"/>
    </row>
    <row r="134" ht="12.75">
      <c r="E134" s="58"/>
    </row>
    <row r="135" ht="12.75">
      <c r="E135" s="58"/>
    </row>
    <row r="136" ht="12.75">
      <c r="E136" s="58"/>
    </row>
    <row r="137" ht="12.75">
      <c r="E137" s="58"/>
    </row>
    <row r="138" ht="12.75">
      <c r="E138" s="58"/>
    </row>
    <row r="139" ht="12.75">
      <c r="E139" s="58"/>
    </row>
    <row r="140" ht="12.75">
      <c r="E140" s="58"/>
    </row>
    <row r="141" ht="12.75">
      <c r="E141" s="58"/>
    </row>
    <row r="142" ht="12.75">
      <c r="E142" s="58"/>
    </row>
    <row r="143" ht="12.75">
      <c r="E143" s="58"/>
    </row>
    <row r="144" ht="12.75">
      <c r="E144" s="58"/>
    </row>
    <row r="145" ht="12.75">
      <c r="E145" s="58"/>
    </row>
    <row r="146" ht="12.75">
      <c r="E146" s="58"/>
    </row>
    <row r="147" ht="12.75">
      <c r="E147" s="58"/>
    </row>
    <row r="148" ht="12.75">
      <c r="E148" s="58"/>
    </row>
    <row r="149" ht="12.75">
      <c r="E149" s="58"/>
    </row>
    <row r="150" ht="12.75">
      <c r="E150" s="58"/>
    </row>
    <row r="151" ht="12.75">
      <c r="E151" s="58"/>
    </row>
    <row r="152" ht="12.75">
      <c r="E152" s="58"/>
    </row>
    <row r="153" ht="12.75">
      <c r="E153" s="58"/>
    </row>
    <row r="154" ht="12.75">
      <c r="E154" s="58"/>
    </row>
    <row r="155" ht="12.75">
      <c r="E155" s="58"/>
    </row>
    <row r="156" ht="12.75">
      <c r="E156" s="58"/>
    </row>
    <row r="157" ht="12.75">
      <c r="E157" s="58"/>
    </row>
    <row r="158" ht="12.75">
      <c r="E158" s="58"/>
    </row>
    <row r="159" ht="12.75">
      <c r="E159" s="58"/>
    </row>
    <row r="160" ht="12.75">
      <c r="E160" s="58"/>
    </row>
    <row r="161" ht="12.75">
      <c r="E161" s="58"/>
    </row>
    <row r="162" ht="12.75">
      <c r="E162" s="58"/>
    </row>
    <row r="163" ht="12.75">
      <c r="E163" s="58"/>
    </row>
    <row r="164" ht="12.75">
      <c r="E164" s="58"/>
    </row>
    <row r="165" ht="12.75">
      <c r="E165" s="58"/>
    </row>
    <row r="166" ht="12.75">
      <c r="E166" s="58"/>
    </row>
    <row r="167" ht="12.75">
      <c r="E167" s="58"/>
    </row>
    <row r="168" ht="12.75">
      <c r="E168" s="58"/>
    </row>
    <row r="169" ht="12.75">
      <c r="E169" s="58"/>
    </row>
    <row r="170" ht="12.75">
      <c r="E170" s="58"/>
    </row>
    <row r="171" ht="12.75">
      <c r="E171" s="58"/>
    </row>
    <row r="172" ht="12.75">
      <c r="E172" s="58"/>
    </row>
    <row r="173" ht="12.75">
      <c r="E173" s="58"/>
    </row>
    <row r="174" ht="12.75">
      <c r="E174" s="58"/>
    </row>
    <row r="175" ht="12.75">
      <c r="E175" s="58"/>
    </row>
    <row r="176" ht="12.75">
      <c r="E176" s="58"/>
    </row>
    <row r="177" ht="12.75">
      <c r="E177" s="58"/>
    </row>
    <row r="178" ht="12.75">
      <c r="E178" s="58"/>
    </row>
    <row r="179" ht="12.75">
      <c r="E179" s="58"/>
    </row>
    <row r="180" ht="12.75">
      <c r="E180" s="58"/>
    </row>
    <row r="181" ht="12.75">
      <c r="E181" s="58"/>
    </row>
    <row r="182" ht="12.75">
      <c r="E182" s="58"/>
    </row>
    <row r="183" ht="12.75">
      <c r="E183" s="58"/>
    </row>
    <row r="184" ht="12.75">
      <c r="E184" s="58"/>
    </row>
    <row r="185" ht="12.75">
      <c r="E185" s="58"/>
    </row>
    <row r="186" ht="12.75">
      <c r="E186" s="58"/>
    </row>
    <row r="187" ht="12.75">
      <c r="E187" s="58"/>
    </row>
    <row r="188" ht="12.75">
      <c r="E188" s="58"/>
    </row>
    <row r="189" ht="12.75">
      <c r="E189" s="58"/>
    </row>
    <row r="190" ht="12.75">
      <c r="E190" s="58"/>
    </row>
    <row r="191" ht="12.75">
      <c r="E191" s="58"/>
    </row>
    <row r="192" ht="12.75">
      <c r="E192" s="58"/>
    </row>
    <row r="193" ht="12.75">
      <c r="E193" s="58"/>
    </row>
    <row r="194" ht="12.75">
      <c r="E194" s="58"/>
    </row>
    <row r="195" ht="12.75">
      <c r="E195" s="58"/>
    </row>
    <row r="196" ht="12.75">
      <c r="E196" s="58"/>
    </row>
    <row r="197" ht="12.75">
      <c r="E197" s="58"/>
    </row>
    <row r="198" ht="12.75">
      <c r="E198" s="58"/>
    </row>
    <row r="199" ht="12.75">
      <c r="E199" s="58"/>
    </row>
    <row r="200" ht="12.75">
      <c r="E200" s="58"/>
    </row>
    <row r="201" ht="12.75">
      <c r="E201" s="58"/>
    </row>
    <row r="202" ht="12.75">
      <c r="E202" s="58"/>
    </row>
    <row r="203" ht="12.75">
      <c r="E203" s="58"/>
    </row>
    <row r="204" ht="12.75">
      <c r="E204" s="58"/>
    </row>
    <row r="205" ht="12.75">
      <c r="E205" s="58"/>
    </row>
    <row r="206" ht="12.75">
      <c r="E206" s="58"/>
    </row>
    <row r="207" ht="12.75">
      <c r="E207" s="58"/>
    </row>
    <row r="208" ht="12.75">
      <c r="E208" s="58"/>
    </row>
    <row r="209" ht="12.75">
      <c r="E209" s="58"/>
    </row>
    <row r="210" ht="12.75">
      <c r="E210" s="58"/>
    </row>
    <row r="211" ht="12.75">
      <c r="E211" s="58"/>
    </row>
    <row r="212" ht="12.75">
      <c r="E212" s="58"/>
    </row>
    <row r="213" ht="12.75">
      <c r="E213" s="58"/>
    </row>
    <row r="214" ht="12.75">
      <c r="E214" s="58"/>
    </row>
    <row r="215" ht="12.75">
      <c r="E215" s="58"/>
    </row>
    <row r="216" ht="12.75">
      <c r="E216" s="58"/>
    </row>
    <row r="217" ht="12.75">
      <c r="E217" s="58"/>
    </row>
    <row r="218" ht="12.75">
      <c r="E218" s="58"/>
    </row>
    <row r="219" ht="12.75">
      <c r="E219" s="58"/>
    </row>
    <row r="220" ht="12.75">
      <c r="E220" s="58"/>
    </row>
    <row r="221" ht="12.75">
      <c r="E221" s="58"/>
    </row>
    <row r="222" ht="12.75">
      <c r="E222" s="58"/>
    </row>
    <row r="223" ht="12.75">
      <c r="E223" s="58"/>
    </row>
    <row r="224" ht="12.75">
      <c r="E224" s="58"/>
    </row>
    <row r="225" ht="12.75">
      <c r="E225" s="58"/>
    </row>
    <row r="226" ht="12.75">
      <c r="E226" s="58"/>
    </row>
    <row r="227" ht="12.75">
      <c r="E227" s="58"/>
    </row>
    <row r="228" ht="12.75">
      <c r="E228" s="58"/>
    </row>
    <row r="229" ht="12.75">
      <c r="E229" s="58"/>
    </row>
    <row r="230" ht="12.75">
      <c r="E230" s="58"/>
    </row>
    <row r="231" ht="12.75">
      <c r="E231" s="58"/>
    </row>
    <row r="232" ht="12.75">
      <c r="E232" s="58"/>
    </row>
    <row r="233" ht="12.75">
      <c r="E233" s="58"/>
    </row>
    <row r="234" ht="12.75">
      <c r="E234" s="58"/>
    </row>
    <row r="235" ht="12.75">
      <c r="E235" s="58"/>
    </row>
    <row r="236" ht="12.75">
      <c r="E236" s="58"/>
    </row>
    <row r="237" ht="12.75">
      <c r="E237" s="58"/>
    </row>
    <row r="238" ht="12.75">
      <c r="E238" s="58"/>
    </row>
    <row r="239" ht="12.75">
      <c r="E239" s="58"/>
    </row>
    <row r="240" ht="12.75">
      <c r="E240" s="58"/>
    </row>
    <row r="241" ht="12.75">
      <c r="E241" s="58"/>
    </row>
    <row r="242" ht="12.75">
      <c r="E242" s="58"/>
    </row>
    <row r="243" ht="12.75">
      <c r="E243" s="58"/>
    </row>
    <row r="244" ht="12.75">
      <c r="E244" s="58"/>
    </row>
    <row r="245" ht="12.75">
      <c r="E245" s="58"/>
    </row>
    <row r="246" ht="12.75">
      <c r="E246" s="58"/>
    </row>
    <row r="247" ht="12.75">
      <c r="E247" s="58"/>
    </row>
    <row r="248" ht="12.75">
      <c r="E248" s="58"/>
    </row>
    <row r="249" ht="12.75">
      <c r="E249" s="58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F27"/>
  <sheetViews>
    <sheetView zoomScalePageLayoutView="0" workbookViewId="0" topLeftCell="A1">
      <selection activeCell="F21" sqref="F21"/>
    </sheetView>
  </sheetViews>
  <sheetFormatPr defaultColWidth="11.421875" defaultRowHeight="12.75"/>
  <cols>
    <col min="1" max="1" width="22.421875" style="0" customWidth="1"/>
    <col min="2" max="5" width="13.7109375" style="0" customWidth="1"/>
    <col min="6" max="6" width="16.57421875" style="0" customWidth="1"/>
  </cols>
  <sheetData>
    <row r="3" ht="12.75">
      <c r="A3" s="120" t="s">
        <v>62</v>
      </c>
    </row>
    <row r="4" spans="1:6" ht="12.75">
      <c r="A4" s="57"/>
      <c r="B4" s="58"/>
      <c r="C4" s="58"/>
      <c r="D4" s="58"/>
      <c r="E4" s="134"/>
      <c r="F4" s="58"/>
    </row>
    <row r="5" spans="1:6" ht="12.75">
      <c r="A5" s="156" t="s">
        <v>46</v>
      </c>
      <c r="B5" s="58"/>
      <c r="C5" s="58"/>
      <c r="D5" s="58"/>
      <c r="E5" s="134"/>
      <c r="F5" s="58"/>
    </row>
    <row r="6" spans="1:6" ht="12.75">
      <c r="A6" s="153" t="str">
        <f>'D-Sinies Pag Direc'!A6</f>
        <v>      (entre el 1 de enero y 30 de junio de 2012, montos expresados en miles de pesos de junio de 2012)</v>
      </c>
      <c r="B6" s="137"/>
      <c r="C6" s="58"/>
      <c r="D6" s="58"/>
      <c r="E6" s="134"/>
      <c r="F6" s="58"/>
    </row>
    <row r="7" spans="1:6" ht="12.75">
      <c r="A7" s="190"/>
      <c r="B7" s="226" t="s">
        <v>82</v>
      </c>
      <c r="C7" s="227"/>
      <c r="D7" s="195" t="s">
        <v>48</v>
      </c>
      <c r="E7" s="195" t="s">
        <v>49</v>
      </c>
      <c r="F7" s="196" t="s">
        <v>50</v>
      </c>
    </row>
    <row r="8" spans="1:6" ht="12.75">
      <c r="A8" s="197" t="s">
        <v>1</v>
      </c>
      <c r="B8" s="199" t="s">
        <v>51</v>
      </c>
      <c r="C8" s="199" t="s">
        <v>52</v>
      </c>
      <c r="D8" s="206" t="s">
        <v>83</v>
      </c>
      <c r="E8" s="206" t="s">
        <v>53</v>
      </c>
      <c r="F8" s="207" t="s">
        <v>54</v>
      </c>
    </row>
    <row r="9" spans="1:6" ht="12.75">
      <c r="A9" s="197"/>
      <c r="B9" s="208"/>
      <c r="C9" s="209"/>
      <c r="D9" s="206" t="s">
        <v>84</v>
      </c>
      <c r="E9" s="198" t="s">
        <v>55</v>
      </c>
      <c r="F9" s="207" t="s">
        <v>56</v>
      </c>
    </row>
    <row r="10" spans="1:6" ht="12.75">
      <c r="A10" s="201"/>
      <c r="B10" s="203" t="s">
        <v>57</v>
      </c>
      <c r="C10" s="203" t="s">
        <v>58</v>
      </c>
      <c r="D10" s="203" t="s">
        <v>59</v>
      </c>
      <c r="E10" s="203" t="s">
        <v>60</v>
      </c>
      <c r="F10" s="205" t="s">
        <v>61</v>
      </c>
    </row>
    <row r="11" spans="1:6" ht="12.75">
      <c r="A11" s="115" t="str">
        <f>'D-Sinies Pag Direc'!A10</f>
        <v>Aseguradora Magallanes</v>
      </c>
      <c r="B11" s="166">
        <f>'D-Sinies Pag Direc'!H10</f>
        <v>2160665</v>
      </c>
      <c r="C11" s="31">
        <v>1876517</v>
      </c>
      <c r="D11" s="31">
        <v>457956</v>
      </c>
      <c r="E11" s="31">
        <v>1678614</v>
      </c>
      <c r="F11" s="143">
        <f>SUM(B11:D11)-E11</f>
        <v>2816524</v>
      </c>
    </row>
    <row r="12" spans="1:6" ht="12.75">
      <c r="A12" s="115" t="str">
        <f>'D-Sinies Pag Direc'!A11</f>
        <v>Bci</v>
      </c>
      <c r="B12" s="166">
        <f>'D-Sinies Pag Direc'!H11</f>
        <v>5037662</v>
      </c>
      <c r="C12" s="31">
        <v>1407817</v>
      </c>
      <c r="D12" s="31">
        <v>2805452</v>
      </c>
      <c r="E12" s="31">
        <v>870835</v>
      </c>
      <c r="F12" s="143">
        <f>SUM(B12:D12)-E12</f>
        <v>8380096</v>
      </c>
    </row>
    <row r="13" spans="1:6" ht="12.75">
      <c r="A13" s="115" t="str">
        <f>'D-Sinies Pag Direc'!A12</f>
        <v>Chilena Consolidada</v>
      </c>
      <c r="B13" s="166">
        <f>'D-Sinies Pag Direc'!H12</f>
        <v>479046</v>
      </c>
      <c r="C13" s="31">
        <v>57582</v>
      </c>
      <c r="D13" s="31">
        <v>53548</v>
      </c>
      <c r="E13" s="31">
        <v>103630</v>
      </c>
      <c r="F13" s="143">
        <f aca="true" t="shared" si="0" ref="F13:F21">SUM(B13:D13)-E13</f>
        <v>486546</v>
      </c>
    </row>
    <row r="14" spans="1:6" ht="12.75">
      <c r="A14" s="115" t="str">
        <f>'D-Sinies Pag Direc'!A13</f>
        <v>Consorcio Nacional</v>
      </c>
      <c r="B14" s="166">
        <f>'D-Sinies Pag Direc'!H13</f>
        <v>376142</v>
      </c>
      <c r="C14" s="31">
        <v>181022</v>
      </c>
      <c r="D14" s="31">
        <v>376910</v>
      </c>
      <c r="E14" s="31">
        <v>368492</v>
      </c>
      <c r="F14" s="143">
        <f t="shared" si="0"/>
        <v>565582</v>
      </c>
    </row>
    <row r="15" spans="1:6" ht="12.75">
      <c r="A15" s="115" t="str">
        <f>'D-Sinies Pag Direc'!A14</f>
        <v>HDI</v>
      </c>
      <c r="B15" s="166">
        <f>'D-Sinies Pag Direc'!H14</f>
        <v>12558</v>
      </c>
      <c r="C15" s="31">
        <v>-537</v>
      </c>
      <c r="D15" s="31">
        <v>-3743</v>
      </c>
      <c r="E15" s="31">
        <v>4365</v>
      </c>
      <c r="F15" s="143">
        <f t="shared" si="0"/>
        <v>3913</v>
      </c>
    </row>
    <row r="16" spans="1:6" ht="12.75">
      <c r="A16" s="115" t="str">
        <f>'D-Sinies Pag Direc'!A15</f>
        <v>Liberty</v>
      </c>
      <c r="B16" s="166">
        <f>'D-Sinies Pag Direc'!H15</f>
        <v>107895</v>
      </c>
      <c r="C16" s="31">
        <v>25464</v>
      </c>
      <c r="D16" s="31">
        <v>91204</v>
      </c>
      <c r="E16" s="31">
        <v>34332</v>
      </c>
      <c r="F16" s="143">
        <f t="shared" si="0"/>
        <v>190231</v>
      </c>
    </row>
    <row r="17" spans="1:6" ht="12.75">
      <c r="A17" s="115" t="str">
        <f>'D-Sinies Pag Direc'!A16</f>
        <v>Mapfre</v>
      </c>
      <c r="B17" s="166">
        <f>'D-Sinies Pag Direc'!H16</f>
        <v>734660</v>
      </c>
      <c r="C17" s="31">
        <v>660554</v>
      </c>
      <c r="D17" s="31">
        <v>76816</v>
      </c>
      <c r="E17" s="31">
        <v>586515</v>
      </c>
      <c r="F17" s="143">
        <f t="shared" si="0"/>
        <v>885515</v>
      </c>
    </row>
    <row r="18" spans="1:6" ht="12.75">
      <c r="A18" s="115" t="str">
        <f>'D-Sinies Pag Direc'!A17</f>
        <v>C.S.G. Penta Security</v>
      </c>
      <c r="B18" s="166">
        <f>'D-Sinies Pag Direc'!H17</f>
        <v>3585717</v>
      </c>
      <c r="C18" s="31">
        <v>1153409</v>
      </c>
      <c r="D18" s="31">
        <v>2272890</v>
      </c>
      <c r="E18" s="31">
        <v>1085696</v>
      </c>
      <c r="F18" s="143">
        <f t="shared" si="0"/>
        <v>5926320</v>
      </c>
    </row>
    <row r="19" spans="1:6" ht="12.75">
      <c r="A19" s="115" t="str">
        <f>'D-Sinies Pag Direc'!A18</f>
        <v>Renta Nacional</v>
      </c>
      <c r="B19" s="166">
        <f>'D-Sinies Pag Direc'!H18</f>
        <v>551926</v>
      </c>
      <c r="C19" s="213">
        <v>43576</v>
      </c>
      <c r="D19" s="31">
        <v>170291</v>
      </c>
      <c r="E19" s="31">
        <v>104146</v>
      </c>
      <c r="F19" s="143">
        <f t="shared" si="0"/>
        <v>661647</v>
      </c>
    </row>
    <row r="20" spans="1:6" ht="12.75">
      <c r="A20" s="115" t="str">
        <f>'D-Sinies Pag Direc'!A19</f>
        <v>RSA</v>
      </c>
      <c r="B20" s="166">
        <f>'D-Sinies Pag Direc'!H19</f>
        <v>635760</v>
      </c>
      <c r="C20" s="213">
        <v>241197</v>
      </c>
      <c r="D20" s="31">
        <v>205899</v>
      </c>
      <c r="E20" s="31">
        <v>309700</v>
      </c>
      <c r="F20" s="143">
        <f t="shared" si="0"/>
        <v>773156</v>
      </c>
    </row>
    <row r="21" spans="1:6" ht="12.75">
      <c r="A21" s="115" t="str">
        <f>'D-Sinies Pag Direc'!A20</f>
        <v>SURA</v>
      </c>
      <c r="B21" s="166">
        <f>'D-Sinies Pag Direc'!H20</f>
        <v>0</v>
      </c>
      <c r="C21" s="213">
        <v>0</v>
      </c>
      <c r="D21" s="31">
        <v>0</v>
      </c>
      <c r="E21" s="31">
        <v>0</v>
      </c>
      <c r="F21" s="143">
        <f t="shared" si="0"/>
        <v>0</v>
      </c>
    </row>
    <row r="22" spans="1:6" ht="12.75">
      <c r="A22" s="115" t="str">
        <f>'D-Sinies Pag Direc'!A21</f>
        <v>Zenit</v>
      </c>
      <c r="B22" s="166">
        <f>'D-Sinies Pag Direc'!H21</f>
        <v>63335</v>
      </c>
      <c r="C22" s="213">
        <v>24434</v>
      </c>
      <c r="D22" s="31">
        <v>29637</v>
      </c>
      <c r="E22" s="31">
        <v>4938</v>
      </c>
      <c r="F22" s="143">
        <f>SUM(B22:D22)-E22</f>
        <v>112468</v>
      </c>
    </row>
    <row r="23" spans="1:6" ht="12.75">
      <c r="A23" s="59"/>
      <c r="B23" s="60"/>
      <c r="C23" s="61"/>
      <c r="D23" s="61"/>
      <c r="E23" s="61"/>
      <c r="F23" s="141"/>
    </row>
    <row r="24" spans="1:6" ht="12.75">
      <c r="A24" s="165" t="s">
        <v>11</v>
      </c>
      <c r="B24" s="166">
        <f>SUM(B11:B22)</f>
        <v>13745366</v>
      </c>
      <c r="C24" s="166">
        <f>SUM(C11:C22)</f>
        <v>5671035</v>
      </c>
      <c r="D24" s="166">
        <f>SUM(D11:D22)</f>
        <v>6536860</v>
      </c>
      <c r="E24" s="166">
        <f>SUM(E11:E22)</f>
        <v>5151263</v>
      </c>
      <c r="F24" s="3">
        <f>+B24+C24+D24-E24</f>
        <v>20801998</v>
      </c>
    </row>
    <row r="25" spans="1:6" ht="15.75">
      <c r="A25" s="64"/>
      <c r="B25" s="65"/>
      <c r="C25" s="66"/>
      <c r="D25" s="66"/>
      <c r="E25" s="66"/>
      <c r="F25" s="142"/>
    </row>
    <row r="27" spans="3:6" ht="12.75">
      <c r="C27" s="212"/>
      <c r="F27" s="212"/>
    </row>
  </sheetData>
  <sheetProtection/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L112"/>
  <sheetViews>
    <sheetView zoomScalePageLayoutView="0" workbookViewId="0" topLeftCell="A1">
      <selection activeCell="I20" sqref="I20"/>
    </sheetView>
  </sheetViews>
  <sheetFormatPr defaultColWidth="11.421875" defaultRowHeight="12.75"/>
  <cols>
    <col min="1" max="1" width="22.421875" style="71" customWidth="1"/>
    <col min="2" max="5" width="11.7109375" style="71" customWidth="1"/>
    <col min="6" max="6" width="12.28125" style="71" customWidth="1"/>
    <col min="7" max="9" width="11.7109375" style="71" customWidth="1"/>
    <col min="10" max="16384" width="11.421875" style="71" customWidth="1"/>
  </cols>
  <sheetData>
    <row r="1" ht="12.75">
      <c r="A1" s="70"/>
    </row>
    <row r="3" ht="12.75">
      <c r="A3" s="120" t="s">
        <v>62</v>
      </c>
    </row>
    <row r="4" ht="12.75">
      <c r="A4" s="70"/>
    </row>
    <row r="5" spans="1:9" ht="12.75">
      <c r="A5" s="72" t="s">
        <v>0</v>
      </c>
      <c r="B5" s="73"/>
      <c r="C5" s="73"/>
      <c r="E5" s="73"/>
      <c r="F5" s="73"/>
      <c r="G5" s="73"/>
      <c r="H5" s="73"/>
      <c r="I5" s="73"/>
    </row>
    <row r="6" spans="1:9" ht="12.75">
      <c r="A6" s="2" t="str">
        <f>'A-N° Sinies Denun'!$A$6</f>
        <v>      (entre el 1 de enero y  30 de junio de 2012)</v>
      </c>
      <c r="B6" s="74"/>
      <c r="C6" s="73"/>
      <c r="D6" s="73"/>
      <c r="E6" s="73"/>
      <c r="F6" s="73"/>
      <c r="G6" s="73"/>
      <c r="H6" s="73"/>
      <c r="I6" s="73"/>
    </row>
    <row r="7" spans="1:9" ht="12.75">
      <c r="A7" s="75"/>
      <c r="B7" s="76"/>
      <c r="C7" s="77"/>
      <c r="D7" s="77"/>
      <c r="E7" s="77"/>
      <c r="F7" s="77"/>
      <c r="G7" s="77"/>
      <c r="H7" s="77"/>
      <c r="I7" s="78"/>
    </row>
    <row r="8" spans="1:9" ht="12.75">
      <c r="A8" s="79" t="s">
        <v>1</v>
      </c>
      <c r="B8" s="80" t="s">
        <v>2</v>
      </c>
      <c r="C8" s="80" t="s">
        <v>3</v>
      </c>
      <c r="D8" s="80" t="s">
        <v>4</v>
      </c>
      <c r="E8" s="80" t="s">
        <v>5</v>
      </c>
      <c r="F8" s="117" t="s">
        <v>90</v>
      </c>
      <c r="G8" s="80" t="s">
        <v>6</v>
      </c>
      <c r="H8" s="80" t="s">
        <v>7</v>
      </c>
      <c r="I8" s="81" t="s">
        <v>8</v>
      </c>
    </row>
    <row r="9" spans="1:9" ht="12.75">
      <c r="A9" s="82"/>
      <c r="B9" s="83"/>
      <c r="C9" s="83"/>
      <c r="D9" s="83"/>
      <c r="E9" s="83"/>
      <c r="F9" s="83"/>
      <c r="G9" s="83"/>
      <c r="H9" s="83"/>
      <c r="I9" s="84"/>
    </row>
    <row r="10" spans="1:9" ht="12.75">
      <c r="A10" s="116" t="str">
        <f>'A-N° Sinies Denun'!A10</f>
        <v>Aseguradora Magallanes</v>
      </c>
      <c r="B10" s="31">
        <v>380981</v>
      </c>
      <c r="C10" s="31">
        <v>135312</v>
      </c>
      <c r="D10" s="31">
        <v>374</v>
      </c>
      <c r="E10" s="31">
        <v>27153</v>
      </c>
      <c r="F10" s="31">
        <v>5612</v>
      </c>
      <c r="G10" s="31">
        <v>378</v>
      </c>
      <c r="H10" s="31">
        <v>41931</v>
      </c>
      <c r="I10" s="4">
        <f aca="true" t="shared" si="0" ref="I10:I18">SUM(B10:H10)</f>
        <v>591741</v>
      </c>
    </row>
    <row r="11" spans="1:9" ht="12.75">
      <c r="A11" s="116" t="str">
        <f>'A-N° Sinies Denun'!A11</f>
        <v>Bci</v>
      </c>
      <c r="B11" s="31">
        <v>517260</v>
      </c>
      <c r="C11" s="31">
        <v>223284</v>
      </c>
      <c r="D11" s="31">
        <v>37471</v>
      </c>
      <c r="E11" s="31">
        <v>13318</v>
      </c>
      <c r="F11" s="31">
        <v>33261</v>
      </c>
      <c r="G11" s="31">
        <v>7018</v>
      </c>
      <c r="H11" s="31">
        <v>31262</v>
      </c>
      <c r="I11" s="4">
        <f t="shared" si="0"/>
        <v>862874</v>
      </c>
    </row>
    <row r="12" spans="1:9" ht="12.75">
      <c r="A12" s="116" t="str">
        <f>'A-N° Sinies Denun'!A12</f>
        <v>Chilena Consolidada</v>
      </c>
      <c r="B12" s="31">
        <v>107854</v>
      </c>
      <c r="C12" s="31">
        <v>35955</v>
      </c>
      <c r="D12" s="31">
        <v>7</v>
      </c>
      <c r="E12" s="31">
        <v>3</v>
      </c>
      <c r="F12" s="31">
        <v>4149</v>
      </c>
      <c r="G12" s="31">
        <v>3</v>
      </c>
      <c r="H12" s="31">
        <v>2415</v>
      </c>
      <c r="I12" s="4">
        <f t="shared" si="0"/>
        <v>150386</v>
      </c>
    </row>
    <row r="13" spans="1:9" ht="12.75">
      <c r="A13" s="116" t="str">
        <f>'A-N° Sinies Denun'!A13</f>
        <v>Consorcio Nacional</v>
      </c>
      <c r="B13" s="31">
        <v>334458</v>
      </c>
      <c r="C13" s="31">
        <v>71102</v>
      </c>
      <c r="D13" s="31">
        <v>414</v>
      </c>
      <c r="E13" s="31">
        <v>16</v>
      </c>
      <c r="F13" s="31">
        <v>4672</v>
      </c>
      <c r="G13" s="31">
        <v>431</v>
      </c>
      <c r="H13" s="31">
        <v>2535</v>
      </c>
      <c r="I13" s="4">
        <f t="shared" si="0"/>
        <v>413628</v>
      </c>
    </row>
    <row r="14" spans="1:9" ht="12.75">
      <c r="A14" s="116" t="str">
        <f>'A-N° Sinies Denun'!A14</f>
        <v>HDI</v>
      </c>
      <c r="B14" s="31">
        <v>429</v>
      </c>
      <c r="C14" s="31">
        <v>50</v>
      </c>
      <c r="D14" s="31"/>
      <c r="E14" s="31"/>
      <c r="F14" s="31"/>
      <c r="G14" s="31"/>
      <c r="H14" s="31">
        <v>180</v>
      </c>
      <c r="I14" s="4">
        <f t="shared" si="0"/>
        <v>659</v>
      </c>
    </row>
    <row r="15" spans="1:9" ht="12.75">
      <c r="A15" s="116" t="str">
        <f>'A-N° Sinies Denun'!A15</f>
        <v>Liberty</v>
      </c>
      <c r="B15" s="31">
        <v>2171</v>
      </c>
      <c r="C15" s="31">
        <v>688</v>
      </c>
      <c r="D15" s="31">
        <v>507</v>
      </c>
      <c r="E15" s="31">
        <v>3</v>
      </c>
      <c r="F15" s="31">
        <v>7</v>
      </c>
      <c r="G15" s="31">
        <v>7</v>
      </c>
      <c r="H15" s="31">
        <v>0</v>
      </c>
      <c r="I15" s="4">
        <f t="shared" si="0"/>
        <v>3383</v>
      </c>
    </row>
    <row r="16" spans="1:9" ht="12.75">
      <c r="A16" s="116" t="str">
        <f>'A-N° Sinies Denun'!A16</f>
        <v>Mapfre</v>
      </c>
      <c r="B16" s="31">
        <v>184495</v>
      </c>
      <c r="C16" s="31">
        <v>39078</v>
      </c>
      <c r="D16" s="31">
        <v>1437</v>
      </c>
      <c r="E16" s="31">
        <v>4827</v>
      </c>
      <c r="F16" s="31">
        <v>4757</v>
      </c>
      <c r="G16" s="31">
        <v>489</v>
      </c>
      <c r="H16" s="31">
        <v>3896</v>
      </c>
      <c r="I16" s="4">
        <f t="shared" si="0"/>
        <v>238979</v>
      </c>
    </row>
    <row r="17" spans="1:9" ht="12.75">
      <c r="A17" s="116" t="str">
        <f>'A-N° Sinies Denun'!A17</f>
        <v>C.S.G. Penta Security</v>
      </c>
      <c r="B17" s="31">
        <v>213366</v>
      </c>
      <c r="C17" s="31">
        <v>187887</v>
      </c>
      <c r="D17" s="31">
        <v>35659</v>
      </c>
      <c r="E17" s="31">
        <v>11953</v>
      </c>
      <c r="F17" s="31">
        <v>20257</v>
      </c>
      <c r="G17" s="31">
        <v>31847</v>
      </c>
      <c r="H17" s="31">
        <v>10832</v>
      </c>
      <c r="I17" s="4">
        <f t="shared" si="0"/>
        <v>511801</v>
      </c>
    </row>
    <row r="18" spans="1:9" ht="12.75">
      <c r="A18" s="116" t="str">
        <f>'A-N° Sinies Denun'!A18</f>
        <v>Renta Nacional</v>
      </c>
      <c r="B18" s="31">
        <v>21940</v>
      </c>
      <c r="C18" s="31">
        <v>18979</v>
      </c>
      <c r="D18" s="31">
        <v>132</v>
      </c>
      <c r="E18" s="31">
        <v>2304</v>
      </c>
      <c r="F18" s="31">
        <v>4</v>
      </c>
      <c r="G18" s="31">
        <v>596</v>
      </c>
      <c r="H18" s="31">
        <v>1499</v>
      </c>
      <c r="I18" s="4">
        <f t="shared" si="0"/>
        <v>45454</v>
      </c>
    </row>
    <row r="19" spans="1:9" s="217" customFormat="1" ht="12.75">
      <c r="A19" s="116" t="str">
        <f>'A-N° Sinies Denun'!A19</f>
        <v>RSA</v>
      </c>
      <c r="B19" s="210">
        <v>144922</v>
      </c>
      <c r="C19" s="210">
        <v>39218</v>
      </c>
      <c r="D19" s="210">
        <v>1801</v>
      </c>
      <c r="E19" s="210">
        <v>2773</v>
      </c>
      <c r="F19" s="210">
        <v>9951</v>
      </c>
      <c r="G19" s="210">
        <v>1483</v>
      </c>
      <c r="H19" s="210">
        <v>2774</v>
      </c>
      <c r="I19" s="219">
        <f>SUM(B19:H19)</f>
        <v>202922</v>
      </c>
    </row>
    <row r="20" spans="1:9" s="217" customFormat="1" ht="12.75">
      <c r="A20" s="116" t="str">
        <f>'A-N° Sinies Denun'!A20</f>
        <v>SURA</v>
      </c>
      <c r="B20" s="210">
        <v>0</v>
      </c>
      <c r="C20" s="210">
        <v>0</v>
      </c>
      <c r="D20" s="210">
        <v>0</v>
      </c>
      <c r="E20" s="210">
        <v>0</v>
      </c>
      <c r="F20" s="210">
        <v>0</v>
      </c>
      <c r="G20" s="210">
        <v>0</v>
      </c>
      <c r="H20" s="210">
        <v>0</v>
      </c>
      <c r="I20" s="225">
        <f>SUM(B20:H20)</f>
        <v>0</v>
      </c>
    </row>
    <row r="21" spans="1:9" s="217" customFormat="1" ht="12.75">
      <c r="A21" s="116" t="str">
        <f>'A-N° Sinies Denun'!A21</f>
        <v>Zenit</v>
      </c>
      <c r="B21" s="210">
        <v>24156</v>
      </c>
      <c r="C21" s="210">
        <v>16617</v>
      </c>
      <c r="D21" s="210"/>
      <c r="E21" s="210"/>
      <c r="F21" s="210">
        <v>552</v>
      </c>
      <c r="G21" s="210"/>
      <c r="H21" s="210">
        <v>143</v>
      </c>
      <c r="I21" s="225">
        <f>SUM(B21:H21)</f>
        <v>41468</v>
      </c>
    </row>
    <row r="22" spans="1:9" ht="12.75">
      <c r="A22" s="86"/>
      <c r="B22" s="87"/>
      <c r="C22" s="88"/>
      <c r="D22" s="88"/>
      <c r="E22" s="88"/>
      <c r="F22" s="88"/>
      <c r="G22" s="89"/>
      <c r="H22" s="89"/>
      <c r="I22" s="90"/>
    </row>
    <row r="23" spans="1:10" ht="12.75">
      <c r="A23" s="91" t="s">
        <v>11</v>
      </c>
      <c r="B23" s="5">
        <f aca="true" t="shared" si="1" ref="B23:I23">SUM(B10:B21)</f>
        <v>1932032</v>
      </c>
      <c r="C23" s="6">
        <f t="shared" si="1"/>
        <v>768170</v>
      </c>
      <c r="D23" s="6">
        <f t="shared" si="1"/>
        <v>77802</v>
      </c>
      <c r="E23" s="6">
        <f t="shared" si="1"/>
        <v>62350</v>
      </c>
      <c r="F23" s="6">
        <f t="shared" si="1"/>
        <v>83222</v>
      </c>
      <c r="G23" s="7">
        <f t="shared" si="1"/>
        <v>42252</v>
      </c>
      <c r="H23" s="7">
        <f t="shared" si="1"/>
        <v>97467</v>
      </c>
      <c r="I23" s="8">
        <f t="shared" si="1"/>
        <v>3063295</v>
      </c>
      <c r="J23" s="92"/>
    </row>
    <row r="24" spans="1:9" ht="12.75" customHeight="1">
      <c r="A24" s="93"/>
      <c r="B24" s="94"/>
      <c r="C24" s="95"/>
      <c r="D24" s="95"/>
      <c r="E24" s="95"/>
      <c r="F24" s="95"/>
      <c r="G24" s="96"/>
      <c r="H24" s="97"/>
      <c r="I24" s="98"/>
    </row>
    <row r="25" spans="1:9" ht="12.75">
      <c r="A25" s="73"/>
      <c r="B25" s="73"/>
      <c r="C25" s="73"/>
      <c r="D25" s="73"/>
      <c r="E25" s="73"/>
      <c r="F25" s="73"/>
      <c r="G25" s="73"/>
      <c r="H25" s="73"/>
      <c r="I25" s="73"/>
    </row>
    <row r="26" spans="1:9" ht="12.75">
      <c r="A26" s="73"/>
      <c r="B26" s="73"/>
      <c r="C26" s="73"/>
      <c r="D26" s="73"/>
      <c r="E26" s="73"/>
      <c r="F26" s="73"/>
      <c r="G26" s="73"/>
      <c r="H26" s="73"/>
      <c r="I26" s="73"/>
    </row>
    <row r="27" spans="1:9" ht="12.75">
      <c r="A27" s="73"/>
      <c r="B27" s="73"/>
      <c r="C27" s="73"/>
      <c r="D27" s="73"/>
      <c r="E27" s="73"/>
      <c r="F27" s="73"/>
      <c r="G27" s="73"/>
      <c r="H27" s="73"/>
      <c r="I27" s="73"/>
    </row>
    <row r="28" spans="1:9" ht="12.75">
      <c r="A28" s="73"/>
      <c r="B28" s="73"/>
      <c r="C28" s="73"/>
      <c r="D28" s="73"/>
      <c r="E28" s="73"/>
      <c r="F28" s="73"/>
      <c r="G28" s="73"/>
      <c r="H28" s="73"/>
      <c r="I28" s="73"/>
    </row>
    <row r="30" ht="12.75">
      <c r="L30" s="100"/>
    </row>
    <row r="50" ht="12.75">
      <c r="J50" s="92"/>
    </row>
    <row r="51" ht="12.75">
      <c r="J51" s="92"/>
    </row>
    <row r="54" spans="1:9" ht="12.75">
      <c r="A54" s="99"/>
      <c r="B54" s="73"/>
      <c r="C54" s="73"/>
      <c r="D54" s="73"/>
      <c r="E54" s="73"/>
      <c r="F54" s="73"/>
      <c r="G54" s="73"/>
      <c r="H54" s="73"/>
      <c r="I54" s="73"/>
    </row>
    <row r="55" spans="1:9" ht="12.75">
      <c r="A55" s="99"/>
      <c r="B55" s="73"/>
      <c r="C55" s="73"/>
      <c r="D55" s="73"/>
      <c r="E55" s="73"/>
      <c r="F55" s="73"/>
      <c r="G55" s="73"/>
      <c r="H55" s="73"/>
      <c r="I55" s="73"/>
    </row>
    <row r="56" spans="1:9" ht="12.75">
      <c r="A56" s="99"/>
      <c r="B56" s="73"/>
      <c r="C56" s="73"/>
      <c r="D56" s="73"/>
      <c r="E56" s="73"/>
      <c r="F56" s="73"/>
      <c r="G56" s="73"/>
      <c r="H56" s="73"/>
      <c r="I56" s="73"/>
    </row>
    <row r="57" spans="1:9" ht="12.75">
      <c r="A57" s="99"/>
      <c r="B57" s="73"/>
      <c r="C57" s="73"/>
      <c r="D57" s="73"/>
      <c r="E57" s="73"/>
      <c r="F57" s="73"/>
      <c r="G57" s="73"/>
      <c r="H57" s="73"/>
      <c r="I57" s="73"/>
    </row>
    <row r="58" spans="1:9" ht="12.75">
      <c r="A58" s="99"/>
      <c r="B58" s="73"/>
      <c r="C58" s="73"/>
      <c r="D58" s="73"/>
      <c r="E58" s="73"/>
      <c r="F58" s="73"/>
      <c r="G58" s="73"/>
      <c r="H58" s="73"/>
      <c r="I58" s="73"/>
    </row>
    <row r="112" ht="12.75">
      <c r="A112" s="113"/>
    </row>
  </sheetData>
  <sheetProtection/>
  <printOptions/>
  <pageMargins left="1.1811023622047245" right="0.2362204724409449" top="0.84" bottom="0.4330708661417323" header="0" footer="0"/>
  <pageSetup orientation="landscape" paperSize="5" r:id="rId1"/>
  <rowBreaks count="3" manualBreakCount="3">
    <brk id="25" max="255" man="1"/>
    <brk id="54" max="255" man="1"/>
    <brk id="8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26"/>
  <sheetViews>
    <sheetView zoomScalePageLayoutView="0" workbookViewId="0" topLeftCell="A1">
      <selection activeCell="I20" sqref="I20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20" t="s">
        <v>62</v>
      </c>
    </row>
    <row r="5" spans="1:9" ht="12.75">
      <c r="A5" s="72" t="s">
        <v>12</v>
      </c>
      <c r="B5" s="74"/>
      <c r="C5" s="73"/>
      <c r="D5" s="73"/>
      <c r="E5" s="73"/>
      <c r="F5" s="73"/>
      <c r="G5" s="73"/>
      <c r="H5" s="73"/>
      <c r="I5" s="73"/>
    </row>
    <row r="6" spans="1:9" ht="12.75">
      <c r="A6" s="2" t="str">
        <f>'D-Sinies Pag Direc'!$A$6</f>
        <v>      (entre el 1 de enero y 30 de junio de 2012, montos expresados en miles de pesos de junio de 2012)</v>
      </c>
      <c r="B6" s="74"/>
      <c r="C6" s="73"/>
      <c r="D6" s="73"/>
      <c r="E6" s="73"/>
      <c r="F6" s="73"/>
      <c r="G6" s="73"/>
      <c r="H6" s="73"/>
      <c r="I6" s="73"/>
    </row>
    <row r="7" spans="1:9" ht="12.75">
      <c r="A7" s="101"/>
      <c r="B7" s="76"/>
      <c r="C7" s="77"/>
      <c r="D7" s="77"/>
      <c r="E7" s="77"/>
      <c r="F7" s="77"/>
      <c r="G7" s="77"/>
      <c r="H7" s="77"/>
      <c r="I7" s="78"/>
    </row>
    <row r="8" spans="1:9" ht="12.75">
      <c r="A8" s="102" t="s">
        <v>1</v>
      </c>
      <c r="B8" s="80" t="s">
        <v>2</v>
      </c>
      <c r="C8" s="80" t="s">
        <v>3</v>
      </c>
      <c r="D8" s="80" t="s">
        <v>4</v>
      </c>
      <c r="E8" s="80" t="s">
        <v>5</v>
      </c>
      <c r="F8" s="80" t="s">
        <v>90</v>
      </c>
      <c r="G8" s="80" t="s">
        <v>6</v>
      </c>
      <c r="H8" s="80" t="s">
        <v>7</v>
      </c>
      <c r="I8" s="81" t="s">
        <v>8</v>
      </c>
    </row>
    <row r="9" spans="1:9" ht="12.75">
      <c r="A9" s="103"/>
      <c r="B9" s="83"/>
      <c r="C9" s="83"/>
      <c r="D9" s="83"/>
      <c r="E9" s="83"/>
      <c r="F9" s="83"/>
      <c r="G9" s="83"/>
      <c r="H9" s="83"/>
      <c r="I9" s="84"/>
    </row>
    <row r="10" spans="1:9" ht="12.75">
      <c r="A10" s="115" t="str">
        <f>'F-N° Seg Contrat'!A10</f>
        <v>Aseguradora Magallanes</v>
      </c>
      <c r="B10" s="85">
        <v>5057116</v>
      </c>
      <c r="C10" s="85">
        <v>1768860</v>
      </c>
      <c r="D10" s="85">
        <v>9686</v>
      </c>
      <c r="E10" s="85">
        <v>333536</v>
      </c>
      <c r="F10" s="85">
        <v>211808</v>
      </c>
      <c r="G10" s="85">
        <v>6538</v>
      </c>
      <c r="H10" s="85">
        <v>839417</v>
      </c>
      <c r="I10" s="4">
        <f aca="true" t="shared" si="0" ref="I10:I18">SUM(B10:H10)</f>
        <v>8226961</v>
      </c>
    </row>
    <row r="11" spans="1:9" ht="12.75">
      <c r="A11" s="115" t="str">
        <f>'F-N° Seg Contrat'!A11</f>
        <v>Bci</v>
      </c>
      <c r="B11" s="85">
        <v>4692862</v>
      </c>
      <c r="C11" s="85">
        <v>2469987</v>
      </c>
      <c r="D11" s="85">
        <v>739978</v>
      </c>
      <c r="E11" s="85">
        <v>479683</v>
      </c>
      <c r="F11" s="85">
        <v>1083187</v>
      </c>
      <c r="G11" s="85">
        <v>136013</v>
      </c>
      <c r="H11" s="85">
        <v>197781</v>
      </c>
      <c r="I11" s="4">
        <f t="shared" si="0"/>
        <v>9799491</v>
      </c>
    </row>
    <row r="12" spans="1:9" ht="12.75">
      <c r="A12" s="115" t="str">
        <f>'F-N° Seg Contrat'!A12</f>
        <v>Chilena Consolidada</v>
      </c>
      <c r="B12" s="85">
        <v>987737</v>
      </c>
      <c r="C12" s="85">
        <v>430227</v>
      </c>
      <c r="D12" s="85">
        <v>58</v>
      </c>
      <c r="E12" s="85">
        <v>30</v>
      </c>
      <c r="F12" s="85">
        <v>134080</v>
      </c>
      <c r="G12" s="85">
        <v>35</v>
      </c>
      <c r="H12" s="85">
        <v>33121</v>
      </c>
      <c r="I12" s="4">
        <f t="shared" si="0"/>
        <v>1585288</v>
      </c>
    </row>
    <row r="13" spans="1:9" ht="12.75">
      <c r="A13" s="115" t="str">
        <f>'F-N° Seg Contrat'!A13</f>
        <v>Consorcio Nacional</v>
      </c>
      <c r="B13" s="85">
        <v>2730713</v>
      </c>
      <c r="C13" s="210">
        <v>788002</v>
      </c>
      <c r="D13" s="85">
        <v>5645</v>
      </c>
      <c r="E13" s="85">
        <v>1754</v>
      </c>
      <c r="F13" s="85">
        <v>172023</v>
      </c>
      <c r="G13" s="85">
        <v>9205</v>
      </c>
      <c r="H13" s="85">
        <v>14234</v>
      </c>
      <c r="I13" s="4">
        <f>SUM(B13:H13)</f>
        <v>3721576</v>
      </c>
    </row>
    <row r="14" spans="1:9" ht="12.75">
      <c r="A14" s="115" t="str">
        <f>'F-N° Seg Contrat'!A14</f>
        <v>HDI</v>
      </c>
      <c r="B14" s="85">
        <v>2971</v>
      </c>
      <c r="C14" s="85">
        <v>573</v>
      </c>
      <c r="D14" s="85"/>
      <c r="E14" s="85"/>
      <c r="F14" s="85"/>
      <c r="G14" s="85"/>
      <c r="H14" s="85">
        <v>1236</v>
      </c>
      <c r="I14" s="4">
        <f t="shared" si="0"/>
        <v>4780</v>
      </c>
    </row>
    <row r="15" spans="1:9" ht="12.75">
      <c r="A15" s="115" t="str">
        <f>'F-N° Seg Contrat'!A15</f>
        <v>Liberty</v>
      </c>
      <c r="B15" s="85">
        <v>5768</v>
      </c>
      <c r="C15" s="85">
        <v>6003</v>
      </c>
      <c r="D15" s="85">
        <v>10209</v>
      </c>
      <c r="E15" s="85">
        <v>61</v>
      </c>
      <c r="F15" s="85">
        <v>376</v>
      </c>
      <c r="G15" s="85">
        <v>133</v>
      </c>
      <c r="H15" s="85"/>
      <c r="I15" s="4">
        <f>SUM(B15:H15)</f>
        <v>22550</v>
      </c>
    </row>
    <row r="16" spans="1:9" ht="12.75">
      <c r="A16" s="115" t="str">
        <f>'F-N° Seg Contrat'!A16</f>
        <v>Mapfre</v>
      </c>
      <c r="B16" s="85">
        <v>1413857</v>
      </c>
      <c r="C16" s="85">
        <v>409229</v>
      </c>
      <c r="D16" s="85">
        <v>29367</v>
      </c>
      <c r="E16" s="85">
        <v>477893</v>
      </c>
      <c r="F16" s="85">
        <v>157004</v>
      </c>
      <c r="G16" s="85">
        <v>9873</v>
      </c>
      <c r="H16" s="85">
        <v>17820</v>
      </c>
      <c r="I16" s="4">
        <f t="shared" si="0"/>
        <v>2515043</v>
      </c>
    </row>
    <row r="17" spans="1:9" ht="12.75">
      <c r="A17" s="115" t="str">
        <f>'F-N° Seg Contrat'!A17</f>
        <v>C.S.G. Penta Security</v>
      </c>
      <c r="B17" s="85">
        <v>2048359</v>
      </c>
      <c r="C17" s="85">
        <v>2101451</v>
      </c>
      <c r="D17" s="85">
        <v>600849</v>
      </c>
      <c r="E17" s="85">
        <v>1261340</v>
      </c>
      <c r="F17" s="85">
        <v>690352</v>
      </c>
      <c r="G17" s="85">
        <v>621172</v>
      </c>
      <c r="H17" s="85">
        <v>137435</v>
      </c>
      <c r="I17" s="4">
        <f t="shared" si="0"/>
        <v>7460958</v>
      </c>
    </row>
    <row r="18" spans="1:9" ht="12.75">
      <c r="A18" s="115" t="str">
        <f>'F-N° Seg Contrat'!A18</f>
        <v>Renta Nacional</v>
      </c>
      <c r="B18" s="85">
        <v>157493</v>
      </c>
      <c r="C18" s="85">
        <v>171903</v>
      </c>
      <c r="D18" s="85">
        <v>1335</v>
      </c>
      <c r="E18" s="85">
        <v>98942</v>
      </c>
      <c r="F18" s="85">
        <v>93</v>
      </c>
      <c r="G18" s="85">
        <v>5455</v>
      </c>
      <c r="H18" s="85">
        <v>15460</v>
      </c>
      <c r="I18" s="4">
        <f t="shared" si="0"/>
        <v>450681</v>
      </c>
    </row>
    <row r="19" spans="1:9" s="220" customFormat="1" ht="12.75">
      <c r="A19" s="218" t="str">
        <f>'F-N° Seg Contrat'!A19</f>
        <v>RSA</v>
      </c>
      <c r="B19" s="210">
        <v>1165037</v>
      </c>
      <c r="C19" s="210">
        <v>414908</v>
      </c>
      <c r="D19" s="210">
        <v>36207</v>
      </c>
      <c r="E19" s="210">
        <v>84285</v>
      </c>
      <c r="F19" s="210">
        <v>292202</v>
      </c>
      <c r="G19" s="210">
        <v>27453</v>
      </c>
      <c r="H19" s="210">
        <v>14277</v>
      </c>
      <c r="I19" s="219">
        <f>SUM(B19:H19)</f>
        <v>2034369</v>
      </c>
    </row>
    <row r="20" spans="1:9" s="220" customFormat="1" ht="12.75">
      <c r="A20" s="218" t="str">
        <f>'F-N° Seg Contrat'!A20</f>
        <v>SURA</v>
      </c>
      <c r="B20" s="210">
        <v>0</v>
      </c>
      <c r="C20" s="210">
        <v>0</v>
      </c>
      <c r="D20" s="210">
        <v>0</v>
      </c>
      <c r="E20" s="210">
        <v>0</v>
      </c>
      <c r="F20" s="210">
        <v>0</v>
      </c>
      <c r="G20" s="210">
        <v>0</v>
      </c>
      <c r="H20" s="210">
        <v>0</v>
      </c>
      <c r="I20" s="225">
        <f>SUM(B20:H20)</f>
        <v>0</v>
      </c>
    </row>
    <row r="21" spans="1:9" s="220" customFormat="1" ht="12.75">
      <c r="A21" s="218" t="str">
        <f>'F-N° Seg Contrat'!A21</f>
        <v>Zenit</v>
      </c>
      <c r="B21" s="210">
        <v>178351</v>
      </c>
      <c r="C21" s="210">
        <v>153778</v>
      </c>
      <c r="D21" s="210"/>
      <c r="E21" s="210"/>
      <c r="F21" s="210">
        <v>19103</v>
      </c>
      <c r="G21" s="210"/>
      <c r="H21" s="210">
        <v>595</v>
      </c>
      <c r="I21" s="225">
        <f>SUM(B21:H21)</f>
        <v>351827</v>
      </c>
    </row>
    <row r="22" spans="1:9" ht="12.75">
      <c r="A22" s="86"/>
      <c r="B22" s="87"/>
      <c r="C22" s="88"/>
      <c r="D22" s="88"/>
      <c r="E22" s="88"/>
      <c r="F22" s="88"/>
      <c r="G22" s="89"/>
      <c r="H22" s="89"/>
      <c r="I22" s="90"/>
    </row>
    <row r="23" spans="1:9" ht="12.75">
      <c r="A23" s="91" t="s">
        <v>11</v>
      </c>
      <c r="B23" s="5">
        <f aca="true" t="shared" si="1" ref="B23:I23">SUM(B10:B21)</f>
        <v>18440264</v>
      </c>
      <c r="C23" s="6">
        <f t="shared" si="1"/>
        <v>8714921</v>
      </c>
      <c r="D23" s="6">
        <f t="shared" si="1"/>
        <v>1433334</v>
      </c>
      <c r="E23" s="6">
        <f t="shared" si="1"/>
        <v>2737524</v>
      </c>
      <c r="F23" s="6">
        <f t="shared" si="1"/>
        <v>2760228</v>
      </c>
      <c r="G23" s="7">
        <f t="shared" si="1"/>
        <v>815877</v>
      </c>
      <c r="H23" s="7">
        <f t="shared" si="1"/>
        <v>1271376</v>
      </c>
      <c r="I23" s="8">
        <f t="shared" si="1"/>
        <v>36173524</v>
      </c>
    </row>
    <row r="24" spans="1:9" ht="12.75">
      <c r="A24" s="104"/>
      <c r="B24" s="105"/>
      <c r="C24" s="95"/>
      <c r="D24" s="95"/>
      <c r="E24" s="95"/>
      <c r="F24" s="95"/>
      <c r="G24" s="96"/>
      <c r="H24" s="96"/>
      <c r="I24" s="106"/>
    </row>
    <row r="26" ht="12.75">
      <c r="I26" s="212"/>
    </row>
  </sheetData>
  <sheetProtection/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I28"/>
  <sheetViews>
    <sheetView tabSelected="1" zoomScalePageLayoutView="0" workbookViewId="0" topLeftCell="A1">
      <selection activeCell="I21" sqref="I21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20" t="s">
        <v>62</v>
      </c>
    </row>
    <row r="5" spans="1:9" ht="12.75">
      <c r="A5" s="72" t="s">
        <v>13</v>
      </c>
      <c r="B5" s="73"/>
      <c r="C5" s="73"/>
      <c r="D5" s="71"/>
      <c r="E5" s="73"/>
      <c r="F5" s="73"/>
      <c r="G5" s="73"/>
      <c r="H5" s="73"/>
      <c r="I5" s="71"/>
    </row>
    <row r="6" spans="1:9" ht="12.75">
      <c r="A6" s="2" t="s">
        <v>99</v>
      </c>
      <c r="B6" s="74"/>
      <c r="C6" s="73"/>
      <c r="D6" s="73"/>
      <c r="E6" s="73"/>
      <c r="F6" s="73"/>
      <c r="G6" s="73"/>
      <c r="H6" s="73"/>
      <c r="I6" s="71"/>
    </row>
    <row r="7" spans="1:9" ht="12.75">
      <c r="A7" s="101"/>
      <c r="B7" s="76"/>
      <c r="C7" s="77"/>
      <c r="D7" s="77"/>
      <c r="E7" s="77"/>
      <c r="F7" s="77"/>
      <c r="G7" s="77"/>
      <c r="H7" s="77"/>
      <c r="I7" s="78"/>
    </row>
    <row r="8" spans="1:9" ht="12.75">
      <c r="A8" s="102" t="s">
        <v>1</v>
      </c>
      <c r="B8" s="80" t="s">
        <v>2</v>
      </c>
      <c r="C8" s="80" t="s">
        <v>3</v>
      </c>
      <c r="D8" s="80" t="s">
        <v>4</v>
      </c>
      <c r="E8" s="80" t="s">
        <v>5</v>
      </c>
      <c r="F8" s="80" t="s">
        <v>90</v>
      </c>
      <c r="G8" s="80" t="s">
        <v>6</v>
      </c>
      <c r="H8" s="80" t="s">
        <v>7</v>
      </c>
      <c r="I8" s="81" t="s">
        <v>89</v>
      </c>
    </row>
    <row r="9" spans="1:9" ht="12.75">
      <c r="A9" s="103"/>
      <c r="B9" s="83"/>
      <c r="C9" s="83"/>
      <c r="D9" s="83"/>
      <c r="E9" s="83"/>
      <c r="F9" s="83"/>
      <c r="G9" s="83"/>
      <c r="H9" s="83"/>
      <c r="I9" s="84"/>
    </row>
    <row r="10" spans="1:9" ht="12.75">
      <c r="A10" s="115" t="s">
        <v>85</v>
      </c>
      <c r="B10" s="9">
        <v>13273.932295836275</v>
      </c>
      <c r="C10" s="9">
        <v>13072.45477119546</v>
      </c>
      <c r="D10" s="9">
        <v>25898.395721925135</v>
      </c>
      <c r="E10" s="9">
        <v>12283.578241814901</v>
      </c>
      <c r="F10" s="9">
        <v>37741.981468282254</v>
      </c>
      <c r="G10" s="9">
        <v>17296.2962962963</v>
      </c>
      <c r="H10" s="9">
        <v>20019.007416946886</v>
      </c>
      <c r="I10" s="13">
        <v>13902.97613313933</v>
      </c>
    </row>
    <row r="11" spans="1:9" ht="12.75">
      <c r="A11" s="115" t="s">
        <v>91</v>
      </c>
      <c r="B11" s="9">
        <v>9072.539921896145</v>
      </c>
      <c r="C11" s="9">
        <v>11062.086849035308</v>
      </c>
      <c r="D11" s="9">
        <v>19748.018467614955</v>
      </c>
      <c r="E11" s="9">
        <v>36017.6452920859</v>
      </c>
      <c r="F11" s="9">
        <v>32566.27882505036</v>
      </c>
      <c r="G11" s="9">
        <v>19380.592761470503</v>
      </c>
      <c r="H11" s="9">
        <v>6326.562599961615</v>
      </c>
      <c r="I11" s="13">
        <v>11356.804122038675</v>
      </c>
    </row>
    <row r="12" spans="1:9" ht="12.75">
      <c r="A12" s="115" t="s">
        <v>9</v>
      </c>
      <c r="B12" s="9">
        <v>9158.09334841545</v>
      </c>
      <c r="C12" s="9">
        <v>11965.707133917396</v>
      </c>
      <c r="D12" s="9">
        <v>8285.714285714286</v>
      </c>
      <c r="E12" s="9">
        <v>10000</v>
      </c>
      <c r="F12" s="9">
        <v>32316.220776090624</v>
      </c>
      <c r="G12" s="9">
        <v>11666.666666666666</v>
      </c>
      <c r="H12" s="9">
        <v>13714.699792960662</v>
      </c>
      <c r="I12" s="13">
        <v>10541.459976327584</v>
      </c>
    </row>
    <row r="13" spans="1:9" ht="12.75">
      <c r="A13" s="115" t="s">
        <v>87</v>
      </c>
      <c r="B13" s="9">
        <v>8164.591667713136</v>
      </c>
      <c r="C13" s="9">
        <v>79.39298472616804</v>
      </c>
      <c r="D13" s="9">
        <v>4236.714975845411</v>
      </c>
      <c r="E13" s="9">
        <v>109625</v>
      </c>
      <c r="F13" s="9">
        <v>36819.99143835616</v>
      </c>
      <c r="G13" s="9">
        <v>21357.308584686773</v>
      </c>
      <c r="H13" s="9">
        <v>5614.990138067062</v>
      </c>
      <c r="I13" s="13">
        <v>8997.398628719526</v>
      </c>
    </row>
    <row r="14" spans="1:9" ht="12.75">
      <c r="A14" s="115" t="s">
        <v>94</v>
      </c>
      <c r="B14" s="9">
        <v>6925.407925407925</v>
      </c>
      <c r="C14" s="9">
        <v>11460</v>
      </c>
      <c r="D14" s="228" t="s">
        <v>100</v>
      </c>
      <c r="E14" s="228" t="s">
        <v>100</v>
      </c>
      <c r="F14" s="228" t="s">
        <v>100</v>
      </c>
      <c r="G14" s="228" t="s">
        <v>100</v>
      </c>
      <c r="H14" s="9">
        <v>6866.666666666666</v>
      </c>
      <c r="I14" s="13">
        <v>7253.414264036419</v>
      </c>
    </row>
    <row r="15" spans="1:9" ht="12.75">
      <c r="A15" s="115" t="s">
        <v>92</v>
      </c>
      <c r="B15" s="9">
        <v>2656.8401658222015</v>
      </c>
      <c r="C15" s="9">
        <v>8725.29069767442</v>
      </c>
      <c r="D15" s="9">
        <v>20136.09467455621</v>
      </c>
      <c r="E15" s="9">
        <v>20333.333333333332</v>
      </c>
      <c r="F15" s="9">
        <v>53714.28571428572</v>
      </c>
      <c r="G15" s="9">
        <v>19000</v>
      </c>
      <c r="H15" s="228" t="s">
        <v>100</v>
      </c>
      <c r="I15" s="13">
        <v>6665.681347916051</v>
      </c>
    </row>
    <row r="16" spans="1:9" ht="12.75">
      <c r="A16" s="115" t="s">
        <v>88</v>
      </c>
      <c r="B16" s="9">
        <v>7663.38925174124</v>
      </c>
      <c r="C16" s="9">
        <v>10472.10706791545</v>
      </c>
      <c r="D16" s="9">
        <v>20436.32567849687</v>
      </c>
      <c r="E16" s="9">
        <v>99004.14336026518</v>
      </c>
      <c r="F16" s="9">
        <v>33004.83498002943</v>
      </c>
      <c r="G16" s="9">
        <v>20190.184049079755</v>
      </c>
      <c r="H16" s="9">
        <v>4573.921971252566</v>
      </c>
      <c r="I16" s="13">
        <v>10524.117181844429</v>
      </c>
    </row>
    <row r="17" spans="1:9" ht="12.75">
      <c r="A17" s="115" t="s">
        <v>95</v>
      </c>
      <c r="B17" s="9">
        <v>9600.212779918076</v>
      </c>
      <c r="C17" s="9">
        <v>11184.653541756481</v>
      </c>
      <c r="D17" s="9">
        <v>16849.855576432317</v>
      </c>
      <c r="E17" s="9">
        <v>105524.97281017319</v>
      </c>
      <c r="F17" s="9">
        <v>34079.67616132695</v>
      </c>
      <c r="G17" s="9">
        <v>19504.882720507423</v>
      </c>
      <c r="H17" s="9">
        <v>12687.869276218611</v>
      </c>
      <c r="I17" s="13">
        <v>14577.849593885123</v>
      </c>
    </row>
    <row r="18" spans="1:9" ht="12.75">
      <c r="A18" s="115" t="s">
        <v>10</v>
      </c>
      <c r="B18" s="9">
        <v>7178.350045578852</v>
      </c>
      <c r="C18" s="9">
        <v>9057.537278044154</v>
      </c>
      <c r="D18" s="9">
        <v>10113.636363636364</v>
      </c>
      <c r="E18" s="9">
        <v>42943.57638888888</v>
      </c>
      <c r="F18" s="9">
        <v>23250</v>
      </c>
      <c r="G18" s="9">
        <v>9152.68456375839</v>
      </c>
      <c r="H18" s="9">
        <v>10313.542361574382</v>
      </c>
      <c r="I18" s="13">
        <v>9915.100981211774</v>
      </c>
    </row>
    <row r="19" spans="1:9" ht="12.75">
      <c r="A19" s="115" t="s">
        <v>93</v>
      </c>
      <c r="B19" s="9">
        <v>8039.062392183382</v>
      </c>
      <c r="C19" s="9">
        <v>10579.529807741343</v>
      </c>
      <c r="D19" s="9">
        <v>20103.831204886174</v>
      </c>
      <c r="E19" s="9">
        <v>30394.879192210603</v>
      </c>
      <c r="F19" s="9">
        <v>29364.08401165712</v>
      </c>
      <c r="G19" s="9">
        <v>18511.8004045853</v>
      </c>
      <c r="H19" s="215">
        <v>5146.719538572459</v>
      </c>
      <c r="I19" s="216">
        <v>10025.374281743725</v>
      </c>
    </row>
    <row r="20" spans="1:9" ht="12.75">
      <c r="A20" s="115" t="s">
        <v>97</v>
      </c>
      <c r="B20" s="228" t="s">
        <v>100</v>
      </c>
      <c r="C20" s="228" t="s">
        <v>100</v>
      </c>
      <c r="D20" s="228" t="s">
        <v>100</v>
      </c>
      <c r="E20" s="228" t="s">
        <v>100</v>
      </c>
      <c r="F20" s="228" t="s">
        <v>100</v>
      </c>
      <c r="G20" s="228" t="s">
        <v>100</v>
      </c>
      <c r="H20" s="228" t="s">
        <v>100</v>
      </c>
      <c r="I20" s="216" t="s">
        <v>100</v>
      </c>
    </row>
    <row r="21" spans="1:9" ht="12.75">
      <c r="A21" s="115" t="s">
        <v>96</v>
      </c>
      <c r="B21" s="9">
        <v>7383.300215267428</v>
      </c>
      <c r="C21" s="9">
        <v>9254.257687909972</v>
      </c>
      <c r="D21" s="228" t="s">
        <v>100</v>
      </c>
      <c r="E21" s="228" t="s">
        <v>100</v>
      </c>
      <c r="F21" s="9">
        <v>34606.884057971016</v>
      </c>
      <c r="G21" s="228" t="s">
        <v>100</v>
      </c>
      <c r="H21" s="215">
        <v>4160.839160839161</v>
      </c>
      <c r="I21" s="216">
        <v>8484.301147873059</v>
      </c>
    </row>
    <row r="22" spans="1:9" ht="12.75">
      <c r="A22" s="86"/>
      <c r="B22" s="107"/>
      <c r="C22" s="108"/>
      <c r="D22" s="108"/>
      <c r="E22" s="108"/>
      <c r="F22" s="108"/>
      <c r="G22" s="109"/>
      <c r="H22" s="214"/>
      <c r="I22" s="110"/>
    </row>
    <row r="23" spans="1:9" ht="12.75">
      <c r="A23" s="91" t="s">
        <v>14</v>
      </c>
      <c r="B23" s="12">
        <v>9544.492016695376</v>
      </c>
      <c r="C23" s="12">
        <v>11345.042113073929</v>
      </c>
      <c r="D23" s="12">
        <v>18422.84260044729</v>
      </c>
      <c r="E23" s="12">
        <v>43905.757818765036</v>
      </c>
      <c r="F23" s="12">
        <v>33167.04717502584</v>
      </c>
      <c r="G23" s="12">
        <v>19309.78415222948</v>
      </c>
      <c r="H23" s="12">
        <v>13044.168795592353</v>
      </c>
      <c r="I23" s="14">
        <v>11808.69749730274</v>
      </c>
    </row>
    <row r="24" spans="1:9" ht="12.75">
      <c r="A24" s="111"/>
      <c r="B24" s="97"/>
      <c r="C24" s="97"/>
      <c r="D24" s="97"/>
      <c r="E24" s="97"/>
      <c r="F24" s="97"/>
      <c r="G24" s="97"/>
      <c r="H24" s="97"/>
      <c r="I24" s="112"/>
    </row>
    <row r="25" spans="1:9" ht="12.75">
      <c r="A25" s="99"/>
      <c r="B25" s="73"/>
      <c r="C25" s="73"/>
      <c r="D25" s="73"/>
      <c r="E25" s="73"/>
      <c r="F25" s="73"/>
      <c r="G25" s="73"/>
      <c r="H25" s="73"/>
      <c r="I25" s="71"/>
    </row>
    <row r="26" spans="1:9" ht="12.75">
      <c r="A26" s="99"/>
      <c r="B26" s="73"/>
      <c r="C26" s="73"/>
      <c r="D26" s="73"/>
      <c r="E26" s="73"/>
      <c r="F26" s="73"/>
      <c r="G26" s="73"/>
      <c r="H26" s="73"/>
      <c r="I26" s="71"/>
    </row>
    <row r="27" spans="1:9" ht="12.75">
      <c r="A27" s="99"/>
      <c r="B27" s="73"/>
      <c r="C27" s="73"/>
      <c r="D27" s="73"/>
      <c r="E27" s="73"/>
      <c r="F27" s="73"/>
      <c r="G27" s="73"/>
      <c r="H27" s="73"/>
      <c r="I27" s="71"/>
    </row>
    <row r="28" spans="1:9" ht="12.75">
      <c r="A28" s="99"/>
      <c r="B28" s="73"/>
      <c r="C28" s="73"/>
      <c r="D28" s="73"/>
      <c r="E28" s="73"/>
      <c r="F28" s="73"/>
      <c r="G28" s="73"/>
      <c r="H28" s="73"/>
      <c r="I28" s="71"/>
    </row>
  </sheetData>
  <sheetProtection/>
  <printOptions/>
  <pageMargins left="1.18" right="0.75" top="0.8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Valenzuela Cifuentes Mario</cp:lastModifiedBy>
  <cp:lastPrinted>2009-06-01T19:22:39Z</cp:lastPrinted>
  <dcterms:created xsi:type="dcterms:W3CDTF">1998-11-26T15:05:36Z</dcterms:created>
  <dcterms:modified xsi:type="dcterms:W3CDTF">2012-11-14T15:43:15Z</dcterms:modified>
  <cp:category/>
  <cp:version/>
  <cp:contentType/>
  <cp:contentStatus/>
</cp:coreProperties>
</file>