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0" windowWidth="18315" windowHeight="7935" activeTab="0"/>
  </bookViews>
  <sheets>
    <sheet name="ENERO 2009" sheetId="1" r:id="rId1"/>
    <sheet name="FEBRERO 2009" sheetId="2" r:id="rId2"/>
    <sheet name="MARZO 2009" sheetId="3" r:id="rId3"/>
    <sheet name="ABRIL 2009" sheetId="4" r:id="rId4"/>
    <sheet name="MAYO 2009" sheetId="5" r:id="rId5"/>
    <sheet name="JUNIO 2009" sheetId="6" r:id="rId6"/>
    <sheet name="JULIO 2009" sheetId="7" r:id="rId7"/>
    <sheet name="AGOSTO 2009" sheetId="8" r:id="rId8"/>
    <sheet name="SEPTIEMBE 2009" sheetId="9" r:id="rId9"/>
    <sheet name="OCTUBRE 2009" sheetId="10" r:id="rId10"/>
    <sheet name="NOVIEMBRE 2009" sheetId="11" r:id="rId11"/>
    <sheet name="DICIEMBRE 2009" sheetId="12" r:id="rId12"/>
  </sheets>
  <definedNames/>
  <calcPr fullCalcOnLoad="1"/>
</workbook>
</file>

<file path=xl/sharedStrings.xml><?xml version="1.0" encoding="utf-8"?>
<sst xmlns="http://schemas.openxmlformats.org/spreadsheetml/2006/main" count="785" uniqueCount="65">
  <si>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</si>
  <si>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</si>
  <si>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</si>
  <si>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</si>
  <si>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</si>
  <si>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</si>
  <si>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</si>
  <si>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</si>
  <si>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</si>
  <si>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</si>
  <si>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</si>
  <si>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</si>
  <si>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</si>
  <si>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</si>
  <si>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</si>
  <si>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</si>
  <si>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</si>
  <si>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</si>
  <si>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</si>
  <si>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</si>
  <si>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CÍA. DE SEG. DE VIDA CONSORCIO NACIONAL DE SEGUROS</t>
  </si>
  <si>
    <t>COMPAÑIA DE SEGUROS CORPVIDA S.A.</t>
  </si>
  <si>
    <t>EUROAMERICA SEGUROS DE VIDA S.A.</t>
  </si>
  <si>
    <t>COMPAÑIA DE SEGUROS DE VIDA CRUZ DEL SUR S.A.</t>
  </si>
  <si>
    <t>ING SEGUROS DE VIDA S.A.</t>
  </si>
  <si>
    <t>INTERAMERICANA CIA. DE SEGUROS DE VIDA S.A.</t>
  </si>
  <si>
    <t>MAPFRE COMPAÑIA DE SEGUROS DE VIDA DE CHILE</t>
  </si>
  <si>
    <t>METLIFE CHILE SEGUROS DE VIDA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</si>
  <si>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</si>
  <si>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</si>
  <si>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</si>
  <si>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</si>
  <si>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RENTA NACIONAL COMPAÑÍA DE SEGUROS GRALES S.A.</t>
  </si>
  <si>
    <t>SANTANDER SEGUROS DE VIDA S.A.</t>
  </si>
  <si>
    <t>SEGUROS VIDA SECURITY PREVISION S.A.</t>
  </si>
  <si>
    <t>TOTALES</t>
  </si>
  <si>
    <t>PRÉSTAMOS OTORGADOS EN UNIDADES DE FOMENTO (UF)</t>
  </si>
  <si>
    <t>(anual)</t>
  </si>
  <si>
    <t>PRINCIPAL COMPAÑIA DE SEG. DE VIDA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</si>
  <si>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</si>
  <si>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</si>
  <si>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</si>
  <si>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</si>
  <si>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</si>
  <si>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FEBRERO 2009</t>
  </si>
  <si>
    <t>MARZO 2009</t>
  </si>
  <si>
    <t>ABRIL 2009</t>
  </si>
  <si>
    <t>MAYO 2009</t>
  </si>
  <si>
    <t>JUNIO 2009</t>
  </si>
  <si>
    <t>JULIO 2009</t>
  </si>
  <si>
    <t>SANTANDER SEGUROS DE VIDA S.A. (*)</t>
  </si>
  <si>
    <t>(*)    Corresponde a operaciones de adquisición de cartera</t>
  </si>
  <si>
    <t>AGOSTO 2009</t>
  </si>
  <si>
    <t>SEPTIEMBRE 2009</t>
  </si>
  <si>
    <t>OCTUBRE 2009</t>
  </si>
  <si>
    <t>ING RENTAS S.A. (*)</t>
  </si>
  <si>
    <t>SANTANDER SEGUROS DE VIDA S.A. (**)</t>
  </si>
  <si>
    <t xml:space="preserve">(*)     Por resolución N°598 del 29.09.2009 de la SVS, se autoriza la existencia y aprueban los estatutos de ING Segurosde Rentas Vitalicias S.A., sociedad resultante de la
         división de ING Seguros de Vida S.A.
</t>
  </si>
  <si>
    <t>(**)    Corresponde a operaciones de adquisición de cartera</t>
  </si>
  <si>
    <t>NOVIEMBRE 2009</t>
  </si>
  <si>
    <t xml:space="preserve">(*)    Por resolución N°598 del 29.09.2009 de la SVS, se autoriza la existencia y aprueban los estatutos de ING Seguros de Rentas Vitalicias S.A., sociedad resultante de la división de ING Seguros de Vida S.A.
</t>
  </si>
  <si>
    <t>(**)    Corresponde a operaciones de adquisición de cartera.</t>
  </si>
  <si>
    <t>DICIEMBRE 2009</t>
  </si>
  <si>
    <t xml:space="preserve">(*)     Por resolución N°598 del 29.09.2009 de la SVS, se autoriza la existencia y aprueban los estatutos de ING Segurosde Rentas Vitalicias S.A., sociedad resultante de la división de ING Seguros de Vida S.A.
</t>
  </si>
  <si>
    <t>ENERO 2009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</si>
</sst>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* #,##0.0_-;\-* #,##0.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2" fillId="33" borderId="0" xfId="54" applyFont="1" applyFill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8" fillId="0" borderId="10" xfId="54" applyNumberFormat="1" applyFont="1" applyFill="1" applyBorder="1" applyAlignment="1" applyProtection="1">
      <alignment horizontal="left" vertical="center"/>
      <protection locked="0"/>
    </xf>
    <xf numFmtId="4" fontId="9" fillId="0" borderId="0" xfId="54" applyNumberFormat="1" applyFont="1" applyFill="1" applyBorder="1" applyAlignment="1">
      <alignment/>
      <protection/>
    </xf>
    <xf numFmtId="0" fontId="4" fillId="0" borderId="11" xfId="54" applyNumberFormat="1" applyFont="1" applyFill="1" applyBorder="1" applyAlignment="1" applyProtection="1">
      <alignment horizontal="left"/>
      <protection locked="0"/>
    </xf>
    <xf numFmtId="0" fontId="4" fillId="0" borderId="11" xfId="54" applyFont="1" applyFill="1" applyBorder="1" applyAlignment="1">
      <alignment horizontal="left"/>
      <protection/>
    </xf>
    <xf numFmtId="3" fontId="3" fillId="33" borderId="0" xfId="54" applyNumberFormat="1" applyFill="1">
      <alignment vertical="center"/>
      <protection/>
    </xf>
    <xf numFmtId="0" fontId="5" fillId="33" borderId="0" xfId="54" applyFont="1" applyFill="1">
      <alignment vertical="center"/>
      <protection/>
    </xf>
    <xf numFmtId="0" fontId="3" fillId="33" borderId="0" xfId="54" applyFill="1">
      <alignment vertical="center"/>
      <protection/>
    </xf>
    <xf numFmtId="4" fontId="3" fillId="33" borderId="0" xfId="54" applyNumberFormat="1" applyFill="1">
      <alignment vertical="center"/>
      <protection/>
    </xf>
    <xf numFmtId="0" fontId="2" fillId="33" borderId="0" xfId="54" applyFont="1" applyFill="1">
      <alignment vertical="center"/>
      <protection/>
    </xf>
    <xf numFmtId="0" fontId="7" fillId="0" borderId="12" xfId="54" applyFont="1" applyFill="1" applyBorder="1" applyAlignment="1">
      <alignment horizontal="left"/>
      <protection/>
    </xf>
    <xf numFmtId="0" fontId="10" fillId="0" borderId="0" xfId="54" applyFont="1">
      <alignment vertical="center"/>
      <protection/>
    </xf>
    <xf numFmtId="49" fontId="2" fillId="33" borderId="0" xfId="54" applyNumberFormat="1" applyFont="1" applyFill="1" applyAlignment="1">
      <alignment horizontal="left"/>
      <protection/>
    </xf>
    <xf numFmtId="0" fontId="0" fillId="0" borderId="13" xfId="33" applyFont="1" applyBorder="1" applyAlignment="1">
      <alignment/>
      <protection/>
    </xf>
    <xf numFmtId="0" fontId="4" fillId="0" borderId="13" xfId="54" applyNumberFormat="1" applyFont="1" applyFill="1" applyBorder="1" applyAlignment="1" applyProtection="1">
      <alignment horizontal="left"/>
      <protection locked="0"/>
    </xf>
    <xf numFmtId="0" fontId="4" fillId="0" borderId="13" xfId="54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49" fontId="11" fillId="33" borderId="0" xfId="54" applyNumberFormat="1" applyFont="1" applyFill="1" applyAlignment="1">
      <alignment horizontal="left"/>
      <protection/>
    </xf>
    <xf numFmtId="3" fontId="7" fillId="0" borderId="14" xfId="54" applyNumberFormat="1" applyFont="1" applyFill="1" applyBorder="1" applyAlignment="1">
      <alignment/>
      <protection/>
    </xf>
    <xf numFmtId="0" fontId="7" fillId="0" borderId="14" xfId="54" applyFont="1" applyFill="1" applyBorder="1" applyAlignment="1">
      <alignment/>
      <protection/>
    </xf>
    <xf numFmtId="0" fontId="4" fillId="33" borderId="0" xfId="54" applyFont="1" applyFill="1">
      <alignment vertical="center"/>
      <protection/>
    </xf>
    <xf numFmtId="164" fontId="4" fillId="33" borderId="0" xfId="54" applyNumberFormat="1" applyFont="1" applyFill="1">
      <alignment vertical="center"/>
      <protection/>
    </xf>
    <xf numFmtId="2" fontId="4" fillId="33" borderId="0" xfId="54" applyNumberFormat="1" applyFont="1" applyFill="1">
      <alignment vertical="center"/>
      <protection/>
    </xf>
    <xf numFmtId="0" fontId="10" fillId="33" borderId="0" xfId="54" applyFont="1" applyFill="1" applyAlignment="1">
      <alignment horizontal="left"/>
      <protection/>
    </xf>
    <xf numFmtId="0" fontId="10" fillId="33" borderId="0" xfId="54" applyFont="1" applyFill="1">
      <alignment vertical="center"/>
      <protection/>
    </xf>
    <xf numFmtId="164" fontId="10" fillId="33" borderId="0" xfId="54" applyNumberFormat="1" applyFont="1" applyFill="1">
      <alignment vertical="center"/>
      <protection/>
    </xf>
    <xf numFmtId="165" fontId="4" fillId="0" borderId="15" xfId="47" applyNumberFormat="1" applyFont="1" applyBorder="1" applyAlignment="1">
      <alignment/>
    </xf>
    <xf numFmtId="165" fontId="4" fillId="0" borderId="16" xfId="47" applyNumberFormat="1" applyFont="1" applyBorder="1" applyAlignment="1">
      <alignment/>
    </xf>
    <xf numFmtId="165" fontId="4" fillId="0" borderId="0" xfId="47" applyNumberFormat="1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4" borderId="17" xfId="0" applyNumberFormat="1" applyFont="1" applyFill="1" applyBorder="1" applyAlignment="1" applyProtection="1">
      <alignment horizontal="center"/>
      <protection locked="0"/>
    </xf>
    <xf numFmtId="0" fontId="4" fillId="34" borderId="18" xfId="0" applyNumberFormat="1" applyFont="1" applyFill="1" applyBorder="1" applyAlignment="1" applyProtection="1">
      <alignment horizontal="center"/>
      <protection locked="0"/>
    </xf>
    <xf numFmtId="0" fontId="4" fillId="34" borderId="19" xfId="0" applyNumberFormat="1" applyFont="1" applyFill="1" applyBorder="1" applyAlignment="1" applyProtection="1">
      <alignment horizontal="center"/>
      <protection locked="0"/>
    </xf>
    <xf numFmtId="0" fontId="4" fillId="34" borderId="15" xfId="0" applyNumberFormat="1" applyFont="1" applyFill="1" applyBorder="1" applyAlignment="1" applyProtection="1">
      <alignment horizontal="center"/>
      <protection locked="0"/>
    </xf>
    <xf numFmtId="0" fontId="4" fillId="34" borderId="20" xfId="0" applyNumberFormat="1" applyFont="1" applyFill="1" applyBorder="1" applyAlignment="1" applyProtection="1">
      <alignment horizontal="center"/>
      <protection locked="0"/>
    </xf>
    <xf numFmtId="0" fontId="4" fillId="34" borderId="16" xfId="0" applyNumberFormat="1" applyFont="1" applyFill="1" applyBorder="1" applyAlignment="1" applyProtection="1">
      <alignment horizontal="center"/>
      <protection locked="0"/>
    </xf>
    <xf numFmtId="49" fontId="4" fillId="34" borderId="21" xfId="0" applyNumberFormat="1" applyFont="1" applyFill="1" applyBorder="1" applyAlignment="1" applyProtection="1">
      <alignment horizontal="center"/>
      <protection locked="0"/>
    </xf>
    <xf numFmtId="49" fontId="4" fillId="34" borderId="22" xfId="0" applyNumberFormat="1" applyFont="1" applyFill="1" applyBorder="1" applyAlignment="1" applyProtection="1">
      <alignment horizontal="center"/>
      <protection locked="0"/>
    </xf>
    <xf numFmtId="49" fontId="4" fillId="34" borderId="23" xfId="0" applyNumberFormat="1" applyFont="1" applyFill="1" applyBorder="1" applyAlignment="1" applyProtection="1">
      <alignment horizontal="center"/>
      <protection locked="0"/>
    </xf>
    <xf numFmtId="0" fontId="0" fillId="33" borderId="24" xfId="0" applyNumberFormat="1" applyFont="1" applyFill="1" applyBorder="1" applyAlignment="1" applyProtection="1">
      <alignment horizontal="left"/>
      <protection locked="0"/>
    </xf>
    <xf numFmtId="3" fontId="4" fillId="33" borderId="25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 applyProtection="1">
      <alignment/>
      <protection locked="0"/>
    </xf>
    <xf numFmtId="0" fontId="4" fillId="33" borderId="26" xfId="0" applyNumberFormat="1" applyFont="1" applyFill="1" applyBorder="1" applyAlignment="1" applyProtection="1">
      <alignment horizontal="right"/>
      <protection locked="0"/>
    </xf>
    <xf numFmtId="0" fontId="4" fillId="33" borderId="25" xfId="0" applyNumberFormat="1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28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2" fontId="4" fillId="0" borderId="27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 horizontal="left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2" fontId="4" fillId="0" borderId="27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4" fontId="7" fillId="0" borderId="32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12" fillId="33" borderId="11" xfId="0" applyNumberFormat="1" applyFont="1" applyFill="1" applyBorder="1" applyAlignment="1" applyProtection="1">
      <alignment horizontal="left"/>
      <protection locked="0"/>
    </xf>
    <xf numFmtId="0" fontId="7" fillId="33" borderId="25" xfId="0" applyNumberFormat="1" applyFont="1" applyFill="1" applyBorder="1" applyAlignment="1" applyProtection="1">
      <alignment horizontal="center"/>
      <protection locked="0"/>
    </xf>
    <xf numFmtId="0" fontId="7" fillId="33" borderId="28" xfId="0" applyNumberFormat="1" applyFont="1" applyFill="1" applyBorder="1" applyAlignment="1" applyProtection="1">
      <alignment horizontal="center"/>
      <protection locked="0"/>
    </xf>
    <xf numFmtId="0" fontId="7" fillId="33" borderId="15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3" fontId="4" fillId="33" borderId="28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2" fontId="4" fillId="33" borderId="27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164" fontId="1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8" fillId="33" borderId="33" xfId="0" applyNumberFormat="1" applyFont="1" applyFill="1" applyBorder="1" applyAlignment="1" applyProtection="1">
      <alignment horizontal="left" vertical="center"/>
      <protection locked="0"/>
    </xf>
    <xf numFmtId="3" fontId="9" fillId="33" borderId="33" xfId="0" applyNumberFormat="1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>
      <alignment horizontal="right"/>
    </xf>
    <xf numFmtId="3" fontId="9" fillId="33" borderId="33" xfId="0" applyNumberFormat="1" applyFont="1" applyFill="1" applyBorder="1" applyAlignment="1">
      <alignment horizontal="right"/>
    </xf>
    <xf numFmtId="2" fontId="9" fillId="33" borderId="33" xfId="0" applyNumberFormat="1" applyFont="1" applyFill="1" applyBorder="1" applyAlignment="1">
      <alignment horizontal="right"/>
    </xf>
    <xf numFmtId="0" fontId="4" fillId="35" borderId="17" xfId="0" applyNumberFormat="1" applyFont="1" applyFill="1" applyBorder="1" applyAlignment="1" applyProtection="1">
      <alignment horizontal="center"/>
      <protection locked="0"/>
    </xf>
    <xf numFmtId="0" fontId="4" fillId="35" borderId="18" xfId="0" applyNumberFormat="1" applyFont="1" applyFill="1" applyBorder="1" applyAlignment="1" applyProtection="1">
      <alignment horizontal="center"/>
      <protection locked="0"/>
    </xf>
    <xf numFmtId="4" fontId="4" fillId="35" borderId="19" xfId="0" applyNumberFormat="1" applyFont="1" applyFill="1" applyBorder="1" applyAlignment="1" applyProtection="1">
      <alignment horizontal="center"/>
      <protection locked="0"/>
    </xf>
    <xf numFmtId="0" fontId="4" fillId="35" borderId="15" xfId="0" applyNumberFormat="1" applyFont="1" applyFill="1" applyBorder="1" applyAlignment="1" applyProtection="1">
      <alignment horizontal="center"/>
      <protection locked="0"/>
    </xf>
    <xf numFmtId="0" fontId="4" fillId="35" borderId="20" xfId="0" applyNumberFormat="1" applyFont="1" applyFill="1" applyBorder="1" applyAlignment="1" applyProtection="1">
      <alignment horizontal="center"/>
      <protection locked="0"/>
    </xf>
    <xf numFmtId="4" fontId="4" fillId="35" borderId="16" xfId="0" applyNumberFormat="1" applyFont="1" applyFill="1" applyBorder="1" applyAlignment="1" applyProtection="1">
      <alignment horizontal="center"/>
      <protection locked="0"/>
    </xf>
    <xf numFmtId="49" fontId="4" fillId="35" borderId="21" xfId="0" applyNumberFormat="1" applyFont="1" applyFill="1" applyBorder="1" applyAlignment="1" applyProtection="1">
      <alignment horizontal="center"/>
      <protection locked="0"/>
    </xf>
    <xf numFmtId="49" fontId="4" fillId="35" borderId="22" xfId="0" applyNumberFormat="1" applyFont="1" applyFill="1" applyBorder="1" applyAlignment="1" applyProtection="1">
      <alignment horizontal="center"/>
      <protection locked="0"/>
    </xf>
    <xf numFmtId="4" fontId="4" fillId="35" borderId="23" xfId="0" applyNumberFormat="1" applyFont="1" applyFill="1" applyBorder="1" applyAlignment="1" applyProtection="1">
      <alignment horizontal="center"/>
      <protection locked="0"/>
    </xf>
    <xf numFmtId="0" fontId="8" fillId="0" borderId="33" xfId="0" applyNumberFormat="1" applyFont="1" applyFill="1" applyBorder="1" applyAlignment="1" applyProtection="1">
      <alignment horizontal="left"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4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4" borderId="17" xfId="0" applyNumberFormat="1" applyFont="1" applyFill="1" applyBorder="1" applyAlignment="1" applyProtection="1">
      <alignment horizontal="center"/>
      <protection locked="0"/>
    </xf>
    <xf numFmtId="0" fontId="4" fillId="34" borderId="18" xfId="0" applyNumberFormat="1" applyFont="1" applyFill="1" applyBorder="1" applyAlignment="1" applyProtection="1">
      <alignment horizontal="center"/>
      <protection locked="0"/>
    </xf>
    <xf numFmtId="0" fontId="4" fillId="34" borderId="19" xfId="0" applyNumberFormat="1" applyFont="1" applyFill="1" applyBorder="1" applyAlignment="1" applyProtection="1">
      <alignment horizontal="center"/>
      <protection locked="0"/>
    </xf>
    <xf numFmtId="0" fontId="4" fillId="34" borderId="15" xfId="0" applyNumberFormat="1" applyFont="1" applyFill="1" applyBorder="1" applyAlignment="1" applyProtection="1">
      <alignment horizontal="center"/>
      <protection locked="0"/>
    </xf>
    <xf numFmtId="0" fontId="4" fillId="34" borderId="20" xfId="0" applyNumberFormat="1" applyFont="1" applyFill="1" applyBorder="1" applyAlignment="1" applyProtection="1">
      <alignment horizontal="center"/>
      <protection locked="0"/>
    </xf>
    <xf numFmtId="0" fontId="4" fillId="34" borderId="16" xfId="0" applyNumberFormat="1" applyFont="1" applyFill="1" applyBorder="1" applyAlignment="1" applyProtection="1">
      <alignment horizontal="center"/>
      <protection locked="0"/>
    </xf>
    <xf numFmtId="49" fontId="4" fillId="34" borderId="21" xfId="0" applyNumberFormat="1" applyFont="1" applyFill="1" applyBorder="1" applyAlignment="1" applyProtection="1">
      <alignment horizontal="center"/>
      <protection locked="0"/>
    </xf>
    <xf numFmtId="49" fontId="4" fillId="34" borderId="22" xfId="0" applyNumberFormat="1" applyFont="1" applyFill="1" applyBorder="1" applyAlignment="1" applyProtection="1">
      <alignment horizontal="center"/>
      <protection locked="0"/>
    </xf>
    <xf numFmtId="49" fontId="4" fillId="34" borderId="23" xfId="0" applyNumberFormat="1" applyFont="1" applyFill="1" applyBorder="1" applyAlignment="1" applyProtection="1">
      <alignment horizontal="center"/>
      <protection locked="0"/>
    </xf>
    <xf numFmtId="0" fontId="0" fillId="33" borderId="24" xfId="0" applyNumberFormat="1" applyFont="1" applyFill="1" applyBorder="1" applyAlignment="1" applyProtection="1">
      <alignment horizontal="left"/>
      <protection locked="0"/>
    </xf>
    <xf numFmtId="3" fontId="4" fillId="33" borderId="25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 applyProtection="1">
      <alignment/>
      <protection locked="0"/>
    </xf>
    <xf numFmtId="0" fontId="4" fillId="33" borderId="26" xfId="0" applyNumberFormat="1" applyFont="1" applyFill="1" applyBorder="1" applyAlignment="1" applyProtection="1">
      <alignment horizontal="right"/>
      <protection locked="0"/>
    </xf>
    <xf numFmtId="0" fontId="4" fillId="33" borderId="25" xfId="0" applyNumberFormat="1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0" fontId="8" fillId="0" borderId="29" xfId="0" applyNumberFormat="1" applyFont="1" applyFill="1" applyBorder="1" applyAlignment="1" applyProtection="1">
      <alignment horizontal="left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12" fillId="33" borderId="11" xfId="0" applyNumberFormat="1" applyFont="1" applyFill="1" applyBorder="1" applyAlignment="1" applyProtection="1">
      <alignment horizontal="left"/>
      <protection locked="0"/>
    </xf>
    <xf numFmtId="0" fontId="7" fillId="33" borderId="25" xfId="0" applyNumberFormat="1" applyFont="1" applyFill="1" applyBorder="1" applyAlignment="1" applyProtection="1">
      <alignment horizontal="center"/>
      <protection locked="0"/>
    </xf>
    <xf numFmtId="0" fontId="7" fillId="33" borderId="28" xfId="0" applyNumberFormat="1" applyFont="1" applyFill="1" applyBorder="1" applyAlignment="1" applyProtection="1">
      <alignment horizontal="center"/>
      <protection locked="0"/>
    </xf>
    <xf numFmtId="0" fontId="7" fillId="33" borderId="15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2" fontId="4" fillId="0" borderId="27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3" fontId="4" fillId="33" borderId="28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2" fontId="4" fillId="33" borderId="27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0" fontId="2" fillId="33" borderId="0" xfId="33" applyFont="1" applyFill="1" applyAlignment="1">
      <alignment horizontal="left"/>
      <protection/>
    </xf>
    <xf numFmtId="0" fontId="2" fillId="33" borderId="0" xfId="33" applyFont="1" applyFill="1">
      <alignment vertical="center"/>
      <protection/>
    </xf>
    <xf numFmtId="49" fontId="11" fillId="33" borderId="0" xfId="33" applyNumberFormat="1" applyFont="1" applyFill="1" applyAlignment="1">
      <alignment horizontal="left"/>
      <protection/>
    </xf>
    <xf numFmtId="0" fontId="4" fillId="33" borderId="0" xfId="33" applyFont="1" applyFill="1" applyAlignment="1">
      <alignment horizontal="left"/>
      <protection/>
    </xf>
    <xf numFmtId="0" fontId="3" fillId="33" borderId="0" xfId="33" applyFont="1" applyFill="1">
      <alignment vertical="center"/>
      <protection/>
    </xf>
    <xf numFmtId="0" fontId="5" fillId="33" borderId="0" xfId="33" applyFont="1" applyFill="1">
      <alignment vertical="center"/>
      <protection/>
    </xf>
    <xf numFmtId="0" fontId="4" fillId="34" borderId="17" xfId="33" applyNumberFormat="1" applyFont="1" applyFill="1" applyBorder="1" applyAlignment="1" applyProtection="1">
      <alignment horizontal="center"/>
      <protection locked="0"/>
    </xf>
    <xf numFmtId="0" fontId="4" fillId="34" borderId="18" xfId="33" applyNumberFormat="1" applyFont="1" applyFill="1" applyBorder="1" applyAlignment="1" applyProtection="1">
      <alignment horizontal="center"/>
      <protection locked="0"/>
    </xf>
    <xf numFmtId="0" fontId="4" fillId="34" borderId="19" xfId="33" applyNumberFormat="1" applyFont="1" applyFill="1" applyBorder="1" applyAlignment="1" applyProtection="1">
      <alignment horizontal="center"/>
      <protection locked="0"/>
    </xf>
    <xf numFmtId="0" fontId="4" fillId="34" borderId="15" xfId="33" applyNumberFormat="1" applyFont="1" applyFill="1" applyBorder="1" applyAlignment="1" applyProtection="1">
      <alignment horizontal="center"/>
      <protection locked="0"/>
    </xf>
    <xf numFmtId="0" fontId="4" fillId="34" borderId="20" xfId="33" applyNumberFormat="1" applyFont="1" applyFill="1" applyBorder="1" applyAlignment="1" applyProtection="1">
      <alignment horizontal="center"/>
      <protection locked="0"/>
    </xf>
    <xf numFmtId="0" fontId="4" fillId="34" borderId="16" xfId="33" applyNumberFormat="1" applyFont="1" applyFill="1" applyBorder="1" applyAlignment="1" applyProtection="1">
      <alignment horizontal="center"/>
      <protection locked="0"/>
    </xf>
    <xf numFmtId="49" fontId="4" fillId="34" borderId="21" xfId="33" applyNumberFormat="1" applyFont="1" applyFill="1" applyBorder="1" applyAlignment="1" applyProtection="1">
      <alignment horizontal="center"/>
      <protection locked="0"/>
    </xf>
    <xf numFmtId="49" fontId="4" fillId="34" borderId="22" xfId="33" applyNumberFormat="1" applyFont="1" applyFill="1" applyBorder="1" applyAlignment="1" applyProtection="1">
      <alignment horizontal="center"/>
      <protection locked="0"/>
    </xf>
    <xf numFmtId="49" fontId="4" fillId="34" borderId="23" xfId="33" applyNumberFormat="1" applyFont="1" applyFill="1" applyBorder="1" applyAlignment="1" applyProtection="1">
      <alignment horizontal="center"/>
      <protection locked="0"/>
    </xf>
    <xf numFmtId="0" fontId="0" fillId="33" borderId="24" xfId="33" applyNumberFormat="1" applyFont="1" applyFill="1" applyBorder="1" applyAlignment="1" applyProtection="1">
      <alignment horizontal="left"/>
      <protection locked="0"/>
    </xf>
    <xf numFmtId="3" fontId="4" fillId="33" borderId="25" xfId="33" applyNumberFormat="1" applyFont="1" applyFill="1" applyBorder="1" applyAlignment="1" applyProtection="1">
      <alignment/>
      <protection locked="0"/>
    </xf>
    <xf numFmtId="3" fontId="4" fillId="33" borderId="26" xfId="33" applyNumberFormat="1" applyFont="1" applyFill="1" applyBorder="1" applyAlignment="1" applyProtection="1">
      <alignment/>
      <protection locked="0"/>
    </xf>
    <xf numFmtId="0" fontId="4" fillId="33" borderId="26" xfId="33" applyNumberFormat="1" applyFont="1" applyFill="1" applyBorder="1" applyAlignment="1" applyProtection="1">
      <alignment horizontal="right"/>
      <protection locked="0"/>
    </xf>
    <xf numFmtId="0" fontId="4" fillId="33" borderId="25" xfId="33" applyNumberFormat="1" applyFont="1" applyFill="1" applyBorder="1" applyAlignment="1" applyProtection="1">
      <alignment/>
      <protection locked="0"/>
    </xf>
    <xf numFmtId="2" fontId="4" fillId="33" borderId="27" xfId="33" applyNumberFormat="1" applyFont="1" applyFill="1" applyBorder="1" applyAlignment="1" applyProtection="1">
      <alignment/>
      <protection locked="0"/>
    </xf>
    <xf numFmtId="0" fontId="4" fillId="0" borderId="11" xfId="33" applyNumberFormat="1" applyFont="1" applyFill="1" applyBorder="1" applyAlignment="1" applyProtection="1">
      <alignment horizontal="left"/>
      <protection locked="0"/>
    </xf>
    <xf numFmtId="3" fontId="4" fillId="0" borderId="15" xfId="33" applyNumberFormat="1" applyFont="1" applyFill="1" applyBorder="1" applyAlignment="1" applyProtection="1">
      <alignment horizontal="right"/>
      <protection locked="0"/>
    </xf>
    <xf numFmtId="3" fontId="4" fillId="0" borderId="28" xfId="33" applyNumberFormat="1" applyFont="1" applyFill="1" applyBorder="1" applyAlignment="1" applyProtection="1">
      <alignment horizontal="right"/>
      <protection locked="0"/>
    </xf>
    <xf numFmtId="0" fontId="4" fillId="0" borderId="15" xfId="33" applyNumberFormat="1" applyFont="1" applyFill="1" applyBorder="1" applyAlignment="1" applyProtection="1">
      <alignment horizontal="right"/>
      <protection locked="0"/>
    </xf>
    <xf numFmtId="2" fontId="4" fillId="0" borderId="27" xfId="33" applyNumberFormat="1" applyFont="1" applyFill="1" applyBorder="1" applyAlignment="1" applyProtection="1">
      <alignment horizontal="right"/>
      <protection locked="0"/>
    </xf>
    <xf numFmtId="1" fontId="4" fillId="0" borderId="15" xfId="33" applyNumberFormat="1" applyFont="1" applyFill="1" applyBorder="1" applyAlignment="1" applyProtection="1">
      <alignment horizontal="right"/>
      <protection locked="0"/>
    </xf>
    <xf numFmtId="0" fontId="4" fillId="0" borderId="13" xfId="33" applyNumberFormat="1" applyFont="1" applyFill="1" applyBorder="1" applyAlignment="1" applyProtection="1">
      <alignment horizontal="left"/>
      <protection locked="0"/>
    </xf>
    <xf numFmtId="0" fontId="4" fillId="0" borderId="11" xfId="33" applyFont="1" applyFill="1" applyBorder="1" applyAlignment="1">
      <alignment horizontal="left"/>
      <protection/>
    </xf>
    <xf numFmtId="3" fontId="4" fillId="0" borderId="15" xfId="33" applyNumberFormat="1" applyFont="1" applyFill="1" applyBorder="1" applyAlignment="1" applyProtection="1">
      <alignment/>
      <protection locked="0"/>
    </xf>
    <xf numFmtId="3" fontId="4" fillId="0" borderId="28" xfId="33" applyNumberFormat="1" applyFont="1" applyFill="1" applyBorder="1" applyAlignment="1" applyProtection="1">
      <alignment/>
      <protection locked="0"/>
    </xf>
    <xf numFmtId="0" fontId="4" fillId="0" borderId="15" xfId="33" applyNumberFormat="1" applyFont="1" applyFill="1" applyBorder="1" applyAlignment="1" applyProtection="1">
      <alignment/>
      <protection locked="0"/>
    </xf>
    <xf numFmtId="2" fontId="4" fillId="0" borderId="27" xfId="33" applyNumberFormat="1" applyFont="1" applyFill="1" applyBorder="1" applyAlignment="1" applyProtection="1">
      <alignment/>
      <protection locked="0"/>
    </xf>
    <xf numFmtId="0" fontId="7" fillId="0" borderId="29" xfId="33" applyFont="1" applyFill="1" applyBorder="1" applyAlignment="1">
      <alignment horizontal="left"/>
      <protection/>
    </xf>
    <xf numFmtId="3" fontId="7" fillId="0" borderId="14" xfId="33" applyNumberFormat="1" applyFont="1" applyFill="1" applyBorder="1" applyAlignment="1">
      <alignment/>
      <protection/>
    </xf>
    <xf numFmtId="3" fontId="7" fillId="0" borderId="30" xfId="33" applyNumberFormat="1" applyFont="1" applyFill="1" applyBorder="1" applyAlignment="1">
      <alignment/>
      <protection/>
    </xf>
    <xf numFmtId="3" fontId="7" fillId="0" borderId="31" xfId="33" applyNumberFormat="1" applyFont="1" applyFill="1" applyBorder="1" applyAlignment="1">
      <alignment horizontal="right"/>
      <protection/>
    </xf>
    <xf numFmtId="0" fontId="7" fillId="0" borderId="14" xfId="33" applyFont="1" applyFill="1" applyBorder="1" applyAlignment="1">
      <alignment/>
      <protection/>
    </xf>
    <xf numFmtId="4" fontId="7" fillId="0" borderId="32" xfId="33" applyNumberFormat="1" applyFont="1" applyFill="1" applyBorder="1" applyAlignment="1">
      <alignment/>
      <protection/>
    </xf>
    <xf numFmtId="0" fontId="8" fillId="0" borderId="10" xfId="33" applyNumberFormat="1" applyFont="1" applyFill="1" applyBorder="1" applyAlignment="1" applyProtection="1">
      <alignment horizontal="left" vertical="center"/>
      <protection locked="0"/>
    </xf>
    <xf numFmtId="3" fontId="9" fillId="0" borderId="35" xfId="33" applyNumberFormat="1" applyFont="1" applyFill="1" applyBorder="1" applyAlignment="1" applyProtection="1">
      <alignment vertical="center"/>
      <protection locked="0"/>
    </xf>
    <xf numFmtId="3" fontId="9" fillId="0" borderId="35" xfId="33" applyNumberFormat="1" applyFont="1" applyFill="1" applyBorder="1" applyAlignment="1">
      <alignment/>
      <protection/>
    </xf>
    <xf numFmtId="4" fontId="9" fillId="0" borderId="36" xfId="33" applyNumberFormat="1" applyFont="1" applyFill="1" applyBorder="1" applyAlignment="1">
      <alignment/>
      <protection/>
    </xf>
    <xf numFmtId="3" fontId="3" fillId="33" borderId="0" xfId="33" applyNumberFormat="1" applyFont="1" applyFill="1">
      <alignment vertical="center"/>
      <protection/>
    </xf>
    <xf numFmtId="4" fontId="9" fillId="0" borderId="0" xfId="33" applyNumberFormat="1" applyFont="1" applyFill="1" applyBorder="1" applyAlignment="1">
      <alignment/>
      <protection/>
    </xf>
    <xf numFmtId="4" fontId="3" fillId="33" borderId="0" xfId="33" applyNumberFormat="1" applyFont="1" applyFill="1">
      <alignment vertical="center"/>
      <protection/>
    </xf>
    <xf numFmtId="0" fontId="12" fillId="33" borderId="11" xfId="33" applyNumberFormat="1" applyFont="1" applyFill="1" applyBorder="1" applyAlignment="1" applyProtection="1">
      <alignment horizontal="left"/>
      <protection locked="0"/>
    </xf>
    <xf numFmtId="0" fontId="7" fillId="33" borderId="25" xfId="33" applyNumberFormat="1" applyFont="1" applyFill="1" applyBorder="1" applyAlignment="1" applyProtection="1">
      <alignment horizontal="center"/>
      <protection locked="0"/>
    </xf>
    <xf numFmtId="0" fontId="7" fillId="33" borderId="28" xfId="33" applyNumberFormat="1" applyFont="1" applyFill="1" applyBorder="1" applyAlignment="1" applyProtection="1">
      <alignment horizontal="center"/>
      <protection locked="0"/>
    </xf>
    <xf numFmtId="0" fontId="7" fillId="33" borderId="15" xfId="33" applyNumberFormat="1" applyFont="1" applyFill="1" applyBorder="1" applyAlignment="1" applyProtection="1">
      <alignment horizontal="center"/>
      <protection locked="0"/>
    </xf>
    <xf numFmtId="2" fontId="7" fillId="33" borderId="27" xfId="33" applyNumberFormat="1" applyFont="1" applyFill="1" applyBorder="1" applyAlignment="1" applyProtection="1">
      <alignment horizontal="center"/>
      <protection locked="0"/>
    </xf>
    <xf numFmtId="0" fontId="4" fillId="0" borderId="11" xfId="33" applyNumberFormat="1" applyFont="1" applyFill="1" applyBorder="1" applyAlignment="1" applyProtection="1">
      <alignment horizontal="left"/>
      <protection locked="0"/>
    </xf>
    <xf numFmtId="3" fontId="4" fillId="0" borderId="15" xfId="33" applyNumberFormat="1" applyFont="1" applyFill="1" applyBorder="1" applyAlignment="1" applyProtection="1">
      <alignment horizontal="right"/>
      <protection locked="0"/>
    </xf>
    <xf numFmtId="3" fontId="4" fillId="0" borderId="0" xfId="33" applyNumberFormat="1" applyFont="1" applyFill="1" applyBorder="1" applyAlignment="1" applyProtection="1">
      <alignment horizontal="right"/>
      <protection locked="0"/>
    </xf>
    <xf numFmtId="0" fontId="4" fillId="0" borderId="15" xfId="33" applyNumberFormat="1" applyFont="1" applyFill="1" applyBorder="1" applyAlignment="1" applyProtection="1">
      <alignment horizontal="right"/>
      <protection locked="0"/>
    </xf>
    <xf numFmtId="2" fontId="4" fillId="0" borderId="27" xfId="33" applyNumberFormat="1" applyFont="1" applyFill="1" applyBorder="1" applyAlignment="1" applyProtection="1">
      <alignment horizontal="right"/>
      <protection locked="0"/>
    </xf>
    <xf numFmtId="0" fontId="4" fillId="0" borderId="11" xfId="33" applyFont="1" applyFill="1" applyBorder="1" applyAlignment="1">
      <alignment horizontal="left"/>
      <protection/>
    </xf>
    <xf numFmtId="0" fontId="4" fillId="0" borderId="15" xfId="33" applyFont="1" applyFill="1" applyBorder="1">
      <alignment vertical="center"/>
      <protection/>
    </xf>
    <xf numFmtId="3" fontId="4" fillId="0" borderId="0" xfId="33" applyNumberFormat="1" applyFont="1" applyFill="1" applyBorder="1">
      <alignment vertical="center"/>
      <protection/>
    </xf>
    <xf numFmtId="3" fontId="4" fillId="0" borderId="28" xfId="33" applyNumberFormat="1" applyFont="1" applyFill="1" applyBorder="1" applyAlignment="1">
      <alignment horizontal="right"/>
      <protection/>
    </xf>
    <xf numFmtId="3" fontId="4" fillId="0" borderId="15" xfId="33" applyNumberFormat="1" applyFont="1" applyFill="1" applyBorder="1" applyAlignment="1">
      <alignment horizontal="right"/>
      <protection/>
    </xf>
    <xf numFmtId="2" fontId="4" fillId="0" borderId="27" xfId="33" applyNumberFormat="1" applyFont="1" applyFill="1" applyBorder="1" applyAlignment="1">
      <alignment horizontal="right"/>
      <protection/>
    </xf>
    <xf numFmtId="0" fontId="10" fillId="33" borderId="0" xfId="33" applyFont="1" applyFill="1" applyAlignment="1">
      <alignment horizontal="left"/>
      <protection/>
    </xf>
    <xf numFmtId="0" fontId="10" fillId="33" borderId="0" xfId="33" applyFont="1" applyFill="1">
      <alignment vertical="center"/>
      <protection/>
    </xf>
    <xf numFmtId="164" fontId="10" fillId="33" borderId="0" xfId="33" applyNumberFormat="1" applyFont="1" applyFill="1">
      <alignment vertical="center"/>
      <protection/>
    </xf>
    <xf numFmtId="2" fontId="3" fillId="33" borderId="0" xfId="33" applyNumberFormat="1" applyFont="1" applyFill="1">
      <alignment vertical="center"/>
      <protection/>
    </xf>
    <xf numFmtId="0" fontId="3" fillId="0" borderId="0" xfId="33" applyFont="1">
      <alignment vertical="center"/>
      <protection/>
    </xf>
    <xf numFmtId="0" fontId="2" fillId="33" borderId="0" xfId="54" applyFont="1" applyFill="1" applyAlignment="1">
      <alignment/>
      <protection/>
    </xf>
    <xf numFmtId="0" fontId="4" fillId="33" borderId="0" xfId="54" applyFont="1" applyFill="1" applyAlignment="1">
      <alignment horizontal="left"/>
      <protection/>
    </xf>
    <xf numFmtId="0" fontId="0" fillId="33" borderId="0" xfId="54" applyFont="1" applyFill="1" applyAlignment="1">
      <alignment/>
      <protection/>
    </xf>
    <xf numFmtId="0" fontId="5" fillId="33" borderId="0" xfId="54" applyFont="1" applyFill="1" applyAlignment="1">
      <alignment/>
      <protection/>
    </xf>
    <xf numFmtId="0" fontId="4" fillId="34" borderId="17" xfId="54" applyNumberFormat="1" applyFont="1" applyFill="1" applyBorder="1" applyAlignment="1" applyProtection="1">
      <alignment horizontal="center"/>
      <protection locked="0"/>
    </xf>
    <xf numFmtId="0" fontId="4" fillId="34" borderId="18" xfId="54" applyNumberFormat="1" applyFont="1" applyFill="1" applyBorder="1" applyAlignment="1" applyProtection="1">
      <alignment horizontal="center"/>
      <protection locked="0"/>
    </xf>
    <xf numFmtId="0" fontId="4" fillId="34" borderId="19" xfId="54" applyNumberFormat="1" applyFont="1" applyFill="1" applyBorder="1" applyAlignment="1" applyProtection="1">
      <alignment horizontal="center"/>
      <protection locked="0"/>
    </xf>
    <xf numFmtId="0" fontId="4" fillId="34" borderId="15" xfId="54" applyNumberFormat="1" applyFont="1" applyFill="1" applyBorder="1" applyAlignment="1" applyProtection="1">
      <alignment horizontal="center"/>
      <protection locked="0"/>
    </xf>
    <xf numFmtId="0" fontId="4" fillId="34" borderId="20" xfId="54" applyNumberFormat="1" applyFont="1" applyFill="1" applyBorder="1" applyAlignment="1" applyProtection="1">
      <alignment horizontal="center"/>
      <protection locked="0"/>
    </xf>
    <xf numFmtId="0" fontId="4" fillId="34" borderId="16" xfId="54" applyNumberFormat="1" applyFont="1" applyFill="1" applyBorder="1" applyAlignment="1" applyProtection="1">
      <alignment horizontal="center"/>
      <protection locked="0"/>
    </xf>
    <xf numFmtId="49" fontId="4" fillId="34" borderId="21" xfId="54" applyNumberFormat="1" applyFont="1" applyFill="1" applyBorder="1" applyAlignment="1" applyProtection="1">
      <alignment horizontal="center"/>
      <protection locked="0"/>
    </xf>
    <xf numFmtId="49" fontId="4" fillId="34" borderId="22" xfId="54" applyNumberFormat="1" applyFont="1" applyFill="1" applyBorder="1" applyAlignment="1" applyProtection="1">
      <alignment horizontal="center"/>
      <protection locked="0"/>
    </xf>
    <xf numFmtId="49" fontId="4" fillId="34" borderId="23" xfId="54" applyNumberFormat="1" applyFont="1" applyFill="1" applyBorder="1" applyAlignment="1" applyProtection="1">
      <alignment horizontal="center"/>
      <protection locked="0"/>
    </xf>
    <xf numFmtId="0" fontId="0" fillId="33" borderId="24" xfId="54" applyNumberFormat="1" applyFont="1" applyFill="1" applyBorder="1" applyAlignment="1" applyProtection="1">
      <alignment horizontal="left"/>
      <protection locked="0"/>
    </xf>
    <xf numFmtId="3" fontId="4" fillId="33" borderId="25" xfId="54" applyNumberFormat="1" applyFont="1" applyFill="1" applyBorder="1" applyAlignment="1" applyProtection="1">
      <alignment/>
      <protection locked="0"/>
    </xf>
    <xf numFmtId="3" fontId="4" fillId="33" borderId="26" xfId="54" applyNumberFormat="1" applyFont="1" applyFill="1" applyBorder="1" applyAlignment="1" applyProtection="1">
      <alignment/>
      <protection locked="0"/>
    </xf>
    <xf numFmtId="0" fontId="4" fillId="33" borderId="26" xfId="54" applyNumberFormat="1" applyFont="1" applyFill="1" applyBorder="1" applyAlignment="1" applyProtection="1">
      <alignment horizontal="right"/>
      <protection locked="0"/>
    </xf>
    <xf numFmtId="0" fontId="4" fillId="33" borderId="25" xfId="54" applyNumberFormat="1" applyFont="1" applyFill="1" applyBorder="1" applyAlignment="1" applyProtection="1">
      <alignment/>
      <protection locked="0"/>
    </xf>
    <xf numFmtId="2" fontId="4" fillId="33" borderId="27" xfId="54" applyNumberFormat="1" applyFont="1" applyFill="1" applyBorder="1" applyAlignment="1" applyProtection="1">
      <alignment/>
      <protection locked="0"/>
    </xf>
    <xf numFmtId="3" fontId="4" fillId="0" borderId="15" xfId="54" applyNumberFormat="1" applyFont="1" applyFill="1" applyBorder="1" applyAlignment="1" applyProtection="1">
      <alignment horizontal="right"/>
      <protection locked="0"/>
    </xf>
    <xf numFmtId="3" fontId="4" fillId="0" borderId="28" xfId="54" applyNumberFormat="1" applyFont="1" applyFill="1" applyBorder="1" applyAlignment="1" applyProtection="1">
      <alignment horizontal="right"/>
      <protection locked="0"/>
    </xf>
    <xf numFmtId="0" fontId="4" fillId="0" borderId="15" xfId="54" applyNumberFormat="1" applyFont="1" applyFill="1" applyBorder="1" applyAlignment="1" applyProtection="1">
      <alignment horizontal="right"/>
      <protection locked="0"/>
    </xf>
    <xf numFmtId="2" fontId="4" fillId="0" borderId="27" xfId="54" applyNumberFormat="1" applyFont="1" applyFill="1" applyBorder="1" applyAlignment="1" applyProtection="1">
      <alignment horizontal="right"/>
      <protection locked="0"/>
    </xf>
    <xf numFmtId="1" fontId="4" fillId="0" borderId="15" xfId="54" applyNumberFormat="1" applyFont="1" applyFill="1" applyBorder="1" applyAlignment="1" applyProtection="1">
      <alignment horizontal="right"/>
      <protection locked="0"/>
    </xf>
    <xf numFmtId="3" fontId="4" fillId="0" borderId="15" xfId="54" applyNumberFormat="1" applyFont="1" applyFill="1" applyBorder="1" applyAlignment="1" applyProtection="1">
      <alignment/>
      <protection locked="0"/>
    </xf>
    <xf numFmtId="3" fontId="4" fillId="0" borderId="28" xfId="54" applyNumberFormat="1" applyFont="1" applyFill="1" applyBorder="1" applyAlignment="1" applyProtection="1">
      <alignment/>
      <protection locked="0"/>
    </xf>
    <xf numFmtId="0" fontId="4" fillId="0" borderId="15" xfId="54" applyNumberFormat="1" applyFont="1" applyFill="1" applyBorder="1" applyAlignment="1" applyProtection="1">
      <alignment/>
      <protection locked="0"/>
    </xf>
    <xf numFmtId="2" fontId="4" fillId="0" borderId="27" xfId="54" applyNumberFormat="1" applyFont="1" applyFill="1" applyBorder="1" applyAlignment="1" applyProtection="1">
      <alignment/>
      <protection locked="0"/>
    </xf>
    <xf numFmtId="0" fontId="7" fillId="0" borderId="29" xfId="54" applyFont="1" applyFill="1" applyBorder="1" applyAlignment="1">
      <alignment horizontal="left"/>
      <protection/>
    </xf>
    <xf numFmtId="3" fontId="7" fillId="0" borderId="30" xfId="54" applyNumberFormat="1" applyFont="1" applyFill="1" applyBorder="1" applyAlignment="1">
      <alignment/>
      <protection/>
    </xf>
    <xf numFmtId="3" fontId="7" fillId="0" borderId="31" xfId="54" applyNumberFormat="1" applyFont="1" applyFill="1" applyBorder="1" applyAlignment="1">
      <alignment horizontal="right"/>
      <protection/>
    </xf>
    <xf numFmtId="4" fontId="7" fillId="0" borderId="32" xfId="54" applyNumberFormat="1" applyFont="1" applyFill="1" applyBorder="1" applyAlignment="1">
      <alignment/>
      <protection/>
    </xf>
    <xf numFmtId="3" fontId="9" fillId="0" borderId="35" xfId="54" applyNumberFormat="1" applyFont="1" applyFill="1" applyBorder="1" applyAlignment="1" applyProtection="1">
      <alignment vertical="center"/>
      <protection locked="0"/>
    </xf>
    <xf numFmtId="4" fontId="9" fillId="0" borderId="35" xfId="54" applyNumberFormat="1" applyFont="1" applyFill="1" applyBorder="1" applyAlignment="1" applyProtection="1">
      <alignment vertical="center"/>
      <protection locked="0"/>
    </xf>
    <xf numFmtId="3" fontId="0" fillId="33" borderId="0" xfId="54" applyNumberFormat="1" applyFont="1" applyFill="1" applyAlignment="1">
      <alignment/>
      <protection/>
    </xf>
    <xf numFmtId="4" fontId="0" fillId="33" borderId="0" xfId="54" applyNumberFormat="1" applyFont="1" applyFill="1" applyAlignment="1">
      <alignment/>
      <protection/>
    </xf>
    <xf numFmtId="0" fontId="12" fillId="33" borderId="11" xfId="54" applyNumberFormat="1" applyFont="1" applyFill="1" applyBorder="1" applyAlignment="1" applyProtection="1">
      <alignment horizontal="left"/>
      <protection locked="0"/>
    </xf>
    <xf numFmtId="0" fontId="7" fillId="33" borderId="25" xfId="54" applyNumberFormat="1" applyFont="1" applyFill="1" applyBorder="1" applyAlignment="1" applyProtection="1">
      <alignment horizontal="center"/>
      <protection locked="0"/>
    </xf>
    <xf numFmtId="0" fontId="7" fillId="33" borderId="28" xfId="54" applyNumberFormat="1" applyFont="1" applyFill="1" applyBorder="1" applyAlignment="1" applyProtection="1">
      <alignment horizontal="center"/>
      <protection locked="0"/>
    </xf>
    <xf numFmtId="0" fontId="7" fillId="33" borderId="15" xfId="54" applyNumberFormat="1" applyFont="1" applyFill="1" applyBorder="1" applyAlignment="1" applyProtection="1">
      <alignment horizontal="center"/>
      <protection locked="0"/>
    </xf>
    <xf numFmtId="2" fontId="7" fillId="33" borderId="27" xfId="54" applyNumberFormat="1" applyFont="1" applyFill="1" applyBorder="1" applyAlignment="1" applyProtection="1">
      <alignment horizontal="center"/>
      <protection locked="0"/>
    </xf>
    <xf numFmtId="0" fontId="4" fillId="0" borderId="11" xfId="54" applyNumberFormat="1" applyFont="1" applyFill="1" applyBorder="1" applyAlignment="1" applyProtection="1">
      <alignment horizontal="left"/>
      <protection locked="0"/>
    </xf>
    <xf numFmtId="3" fontId="4" fillId="0" borderId="15" xfId="54" applyNumberFormat="1" applyFont="1" applyFill="1" applyBorder="1" applyAlignment="1" applyProtection="1">
      <alignment horizontal="right"/>
      <protection locked="0"/>
    </xf>
    <xf numFmtId="3" fontId="4" fillId="0" borderId="0" xfId="54" applyNumberFormat="1" applyFont="1" applyFill="1" applyBorder="1" applyAlignment="1" applyProtection="1">
      <alignment horizontal="right"/>
      <protection locked="0"/>
    </xf>
    <xf numFmtId="0" fontId="4" fillId="0" borderId="15" xfId="54" applyNumberFormat="1" applyFont="1" applyFill="1" applyBorder="1" applyAlignment="1" applyProtection="1">
      <alignment horizontal="right"/>
      <protection locked="0"/>
    </xf>
    <xf numFmtId="2" fontId="4" fillId="0" borderId="27" xfId="54" applyNumberFormat="1" applyFont="1" applyFill="1" applyBorder="1" applyAlignment="1" applyProtection="1">
      <alignment horizontal="right"/>
      <protection locked="0"/>
    </xf>
    <xf numFmtId="0" fontId="4" fillId="0" borderId="11" xfId="54" applyFont="1" applyFill="1" applyBorder="1" applyAlignment="1">
      <alignment horizontal="left"/>
      <protection/>
    </xf>
    <xf numFmtId="0" fontId="4" fillId="0" borderId="15" xfId="54" applyFont="1" applyFill="1" applyBorder="1" applyAlignment="1">
      <alignment/>
      <protection/>
    </xf>
    <xf numFmtId="3" fontId="4" fillId="0" borderId="0" xfId="54" applyNumberFormat="1" applyFont="1" applyFill="1" applyBorder="1" applyAlignment="1">
      <alignment/>
      <protection/>
    </xf>
    <xf numFmtId="3" fontId="4" fillId="0" borderId="28" xfId="54" applyNumberFormat="1" applyFont="1" applyFill="1" applyBorder="1" applyAlignment="1">
      <alignment horizontal="right"/>
      <protection/>
    </xf>
    <xf numFmtId="3" fontId="4" fillId="0" borderId="15" xfId="54" applyNumberFormat="1" applyFont="1" applyFill="1" applyBorder="1" applyAlignment="1">
      <alignment horizontal="right"/>
      <protection/>
    </xf>
    <xf numFmtId="2" fontId="4" fillId="0" borderId="27" xfId="54" applyNumberFormat="1" applyFont="1" applyFill="1" applyBorder="1" applyAlignment="1">
      <alignment horizontal="right"/>
      <protection/>
    </xf>
    <xf numFmtId="0" fontId="10" fillId="33" borderId="0" xfId="54" applyFont="1" applyFill="1" applyAlignment="1">
      <alignment/>
      <protection/>
    </xf>
    <xf numFmtId="164" fontId="10" fillId="33" borderId="0" xfId="54" applyNumberFormat="1" applyFont="1" applyFill="1" applyAlignment="1">
      <alignment/>
      <protection/>
    </xf>
    <xf numFmtId="2" fontId="0" fillId="33" borderId="0" xfId="54" applyNumberFormat="1" applyFont="1" applyFill="1" applyAlignment="1">
      <alignment/>
      <protection/>
    </xf>
    <xf numFmtId="0" fontId="0" fillId="0" borderId="0" xfId="54" applyFont="1" applyAlignment="1">
      <alignment/>
      <protection/>
    </xf>
    <xf numFmtId="0" fontId="4" fillId="0" borderId="15" xfId="54" applyFont="1" applyFill="1" applyBorder="1">
      <alignment vertical="center"/>
      <protection/>
    </xf>
    <xf numFmtId="3" fontId="4" fillId="0" borderId="0" xfId="54" applyNumberFormat="1" applyFont="1" applyFill="1" applyBorder="1">
      <alignment vertical="center"/>
      <protection/>
    </xf>
    <xf numFmtId="0" fontId="10" fillId="0" borderId="0" xfId="54" applyFont="1" applyAlignment="1">
      <alignment horizontal="justify" vertical="justify" wrapText="1"/>
      <protection/>
    </xf>
    <xf numFmtId="0" fontId="6" fillId="34" borderId="37" xfId="0" applyNumberFormat="1" applyFont="1" applyFill="1" applyBorder="1" applyAlignment="1" applyProtection="1">
      <alignment horizontal="left" vertical="center"/>
      <protection locked="0"/>
    </xf>
    <xf numFmtId="0" fontId="6" fillId="34" borderId="11" xfId="0" applyNumberFormat="1" applyFont="1" applyFill="1" applyBorder="1" applyAlignment="1" applyProtection="1">
      <alignment horizontal="left" vertical="center"/>
      <protection locked="0"/>
    </xf>
    <xf numFmtId="0" fontId="6" fillId="34" borderId="38" xfId="0" applyNumberFormat="1" applyFont="1" applyFill="1" applyBorder="1" applyAlignment="1" applyProtection="1">
      <alignment horizontal="left" vertical="center"/>
      <protection locked="0"/>
    </xf>
    <xf numFmtId="0" fontId="6" fillId="35" borderId="37" xfId="0" applyNumberFormat="1" applyFont="1" applyFill="1" applyBorder="1" applyAlignment="1" applyProtection="1">
      <alignment horizontal="left" vertical="center"/>
      <protection locked="0"/>
    </xf>
    <xf numFmtId="0" fontId="6" fillId="35" borderId="11" xfId="0" applyNumberFormat="1" applyFont="1" applyFill="1" applyBorder="1" applyAlignment="1" applyProtection="1">
      <alignment horizontal="left" vertical="center"/>
      <protection locked="0"/>
    </xf>
    <xf numFmtId="0" fontId="6" fillId="35" borderId="38" xfId="0" applyNumberFormat="1" applyFont="1" applyFill="1" applyBorder="1" applyAlignment="1" applyProtection="1">
      <alignment horizontal="left" vertical="center"/>
      <protection locked="0"/>
    </xf>
    <xf numFmtId="0" fontId="6" fillId="34" borderId="37" xfId="0" applyNumberFormat="1" applyFont="1" applyFill="1" applyBorder="1" applyAlignment="1" applyProtection="1">
      <alignment horizontal="left" vertical="center"/>
      <protection locked="0"/>
    </xf>
    <xf numFmtId="0" fontId="6" fillId="34" borderId="11" xfId="0" applyNumberFormat="1" applyFont="1" applyFill="1" applyBorder="1" applyAlignment="1" applyProtection="1">
      <alignment horizontal="left" vertical="center"/>
      <protection locked="0"/>
    </xf>
    <xf numFmtId="0" fontId="6" fillId="34" borderId="38" xfId="0" applyNumberFormat="1" applyFont="1" applyFill="1" applyBorder="1" applyAlignment="1" applyProtection="1">
      <alignment horizontal="left" vertical="center"/>
      <protection locked="0"/>
    </xf>
    <xf numFmtId="0" fontId="6" fillId="34" borderId="37" xfId="33" applyNumberFormat="1" applyFont="1" applyFill="1" applyBorder="1" applyAlignment="1" applyProtection="1">
      <alignment horizontal="left" vertical="center"/>
      <protection locked="0"/>
    </xf>
    <xf numFmtId="0" fontId="6" fillId="34" borderId="11" xfId="33" applyNumberFormat="1" applyFont="1" applyFill="1" applyBorder="1" applyAlignment="1" applyProtection="1">
      <alignment horizontal="left" vertical="center"/>
      <protection locked="0"/>
    </xf>
    <xf numFmtId="0" fontId="6" fillId="34" borderId="38" xfId="33" applyNumberFormat="1" applyFont="1" applyFill="1" applyBorder="1" applyAlignment="1" applyProtection="1">
      <alignment horizontal="left" vertical="center"/>
      <protection locked="0"/>
    </xf>
    <xf numFmtId="0" fontId="6" fillId="34" borderId="37" xfId="54" applyNumberFormat="1" applyFont="1" applyFill="1" applyBorder="1" applyAlignment="1" applyProtection="1">
      <alignment horizontal="left" vertical="center"/>
      <protection locked="0"/>
    </xf>
    <xf numFmtId="0" fontId="6" fillId="34" borderId="11" xfId="54" applyNumberFormat="1" applyFont="1" applyFill="1" applyBorder="1" applyAlignment="1" applyProtection="1">
      <alignment horizontal="left" vertical="center"/>
      <protection locked="0"/>
    </xf>
    <xf numFmtId="0" fontId="6" fillId="34" borderId="38" xfId="54" applyNumberFormat="1" applyFont="1" applyFill="1" applyBorder="1" applyAlignment="1" applyProtection="1">
      <alignment horizontal="left" vertical="center"/>
      <protection locked="0"/>
    </xf>
    <xf numFmtId="0" fontId="4" fillId="0" borderId="0" xfId="54" applyFont="1" applyAlignment="1">
      <alignment horizontal="justify" vertical="justify" wrapText="1"/>
      <protection/>
    </xf>
    <xf numFmtId="0" fontId="4" fillId="0" borderId="0" xfId="54" applyFont="1">
      <alignment vertical="center"/>
      <protection/>
    </xf>
    <xf numFmtId="0" fontId="0" fillId="33" borderId="39" xfId="54" applyNumberFormat="1" applyFont="1" applyFill="1" applyBorder="1" applyAlignment="1" applyProtection="1">
      <alignment horizontal="left"/>
      <protection locked="0"/>
    </xf>
    <xf numFmtId="3" fontId="4" fillId="33" borderId="40" xfId="54" applyNumberFormat="1" applyFont="1" applyFill="1" applyBorder="1" applyAlignment="1" applyProtection="1">
      <alignment/>
      <protection locked="0"/>
    </xf>
    <xf numFmtId="0" fontId="4" fillId="33" borderId="25" xfId="54" applyNumberFormat="1" applyFont="1" applyFill="1" applyBorder="1" applyAlignment="1" applyProtection="1">
      <alignment horizontal="right"/>
      <protection locked="0"/>
    </xf>
    <xf numFmtId="2" fontId="4" fillId="0" borderId="16" xfId="54" applyNumberFormat="1" applyFont="1" applyFill="1" applyBorder="1" applyAlignment="1" applyProtection="1">
      <alignment horizontal="right"/>
      <protection locked="0"/>
    </xf>
    <xf numFmtId="1" fontId="4" fillId="0" borderId="15" xfId="33" applyNumberFormat="1" applyFont="1" applyFill="1" applyBorder="1">
      <alignment vertical="center"/>
      <protection/>
    </xf>
    <xf numFmtId="3" fontId="7" fillId="0" borderId="31" xfId="54" applyNumberFormat="1" applyFont="1" applyFill="1" applyBorder="1" applyAlignment="1">
      <alignment/>
      <protection/>
    </xf>
    <xf numFmtId="3" fontId="7" fillId="0" borderId="14" xfId="54" applyNumberFormat="1" applyFont="1" applyFill="1" applyBorder="1" applyAlignment="1">
      <alignment horizontal="right"/>
      <protection/>
    </xf>
    <xf numFmtId="2" fontId="4" fillId="0" borderId="16" xfId="54" applyNumberFormat="1" applyFont="1" applyFill="1" applyBorder="1" applyAlignment="1" applyProtection="1">
      <alignment horizontal="right"/>
      <protection locked="0"/>
    </xf>
    <xf numFmtId="2" fontId="10" fillId="33" borderId="0" xfId="54" applyNumberFormat="1" applyFont="1" applyFill="1">
      <alignment vertical="center"/>
      <protection/>
    </xf>
    <xf numFmtId="4" fontId="9" fillId="0" borderId="36" xfId="54" applyNumberFormat="1" applyFont="1" applyFill="1" applyBorder="1" applyAlignment="1" applyProtection="1">
      <alignment vertical="center"/>
      <protection locked="0"/>
    </xf>
    <xf numFmtId="0" fontId="4" fillId="0" borderId="15" xfId="54" applyFont="1" applyFill="1" applyBorder="1" applyAlignment="1">
      <alignment horizontal="right"/>
      <protection/>
    </xf>
    <xf numFmtId="0" fontId="8" fillId="0" borderId="10" xfId="54" applyNumberFormat="1" applyFont="1" applyFill="1" applyBorder="1" applyAlignment="1" applyProtection="1">
      <alignment horizontal="left" vertical="center"/>
      <protection locked="0"/>
    </xf>
    <xf numFmtId="3" fontId="9" fillId="0" borderId="35" xfId="54" applyNumberFormat="1" applyFont="1" applyFill="1" applyBorder="1" applyAlignment="1" applyProtection="1">
      <alignment horizontal="right" vertical="center"/>
      <protection locked="0"/>
    </xf>
    <xf numFmtId="3" fontId="9" fillId="0" borderId="35" xfId="54" applyNumberFormat="1" applyFont="1" applyFill="1" applyBorder="1" applyAlignment="1">
      <alignment horizontal="right"/>
      <protection/>
    </xf>
    <xf numFmtId="2" fontId="9" fillId="0" borderId="36" xfId="54" applyNumberFormat="1" applyFont="1" applyFill="1" applyBorder="1" applyAlignment="1">
      <alignment horizontal="right"/>
      <protection/>
    </xf>
    <xf numFmtId="165" fontId="4" fillId="0" borderId="15" xfId="47" applyNumberFormat="1" applyFont="1" applyBorder="1" applyAlignment="1">
      <alignment/>
    </xf>
    <xf numFmtId="3" fontId="4" fillId="0" borderId="28" xfId="54" applyNumberFormat="1" applyFont="1" applyFill="1" applyBorder="1" applyAlignment="1" applyProtection="1">
      <alignment horizontal="right"/>
      <protection locked="0"/>
    </xf>
    <xf numFmtId="165" fontId="4" fillId="0" borderId="0" xfId="47" applyNumberFormat="1" applyFont="1" applyAlignment="1">
      <alignment/>
    </xf>
    <xf numFmtId="165" fontId="4" fillId="0" borderId="16" xfId="47" applyNumberFormat="1" applyFont="1" applyBorder="1" applyAlignment="1">
      <alignment/>
    </xf>
    <xf numFmtId="165" fontId="7" fillId="0" borderId="15" xfId="47" applyNumberFormat="1" applyFont="1" applyBorder="1" applyAlignment="1">
      <alignment/>
    </xf>
    <xf numFmtId="165" fontId="7" fillId="0" borderId="0" xfId="47" applyNumberFormat="1" applyFont="1" applyAlignment="1">
      <alignment/>
    </xf>
    <xf numFmtId="165" fontId="7" fillId="0" borderId="16" xfId="47" applyNumberFormat="1" applyFont="1" applyBorder="1" applyAlignment="1">
      <alignment/>
    </xf>
    <xf numFmtId="3" fontId="7" fillId="0" borderId="14" xfId="54" applyNumberFormat="1" applyFont="1" applyFill="1" applyBorder="1" applyAlignment="1">
      <alignment/>
      <protection/>
    </xf>
    <xf numFmtId="3" fontId="7" fillId="0" borderId="30" xfId="54" applyNumberFormat="1" applyFont="1" applyFill="1" applyBorder="1" applyAlignment="1">
      <alignment horizontal="right"/>
      <protection/>
    </xf>
    <xf numFmtId="0" fontId="7" fillId="0" borderId="14" xfId="54" applyFont="1" applyFill="1" applyBorder="1" applyAlignment="1">
      <alignment/>
      <protection/>
    </xf>
    <xf numFmtId="4" fontId="7" fillId="0" borderId="32" xfId="54" applyNumberFormat="1" applyFont="1" applyFill="1" applyBorder="1" applyAlignment="1">
      <alignment/>
      <protection/>
    </xf>
    <xf numFmtId="3" fontId="9" fillId="0" borderId="14" xfId="54" applyNumberFormat="1" applyFont="1" applyFill="1" applyBorder="1" applyAlignment="1" applyProtection="1">
      <alignment vertical="center"/>
      <protection locked="0"/>
    </xf>
    <xf numFmtId="4" fontId="9" fillId="0" borderId="36" xfId="54" applyNumberFormat="1" applyFont="1" applyFill="1" applyBorder="1" applyAlignment="1" applyProtection="1">
      <alignment vertical="center"/>
      <protection locked="0"/>
    </xf>
    <xf numFmtId="3" fontId="4" fillId="0" borderId="15" xfId="54" applyNumberFormat="1" applyFont="1" applyFill="1" applyBorder="1">
      <alignment vertical="center"/>
      <protection/>
    </xf>
    <xf numFmtId="3" fontId="7" fillId="0" borderId="28" xfId="54" applyNumberFormat="1" applyFont="1" applyFill="1" applyBorder="1" applyAlignment="1">
      <alignment horizontal="right"/>
      <protection/>
    </xf>
    <xf numFmtId="2" fontId="7" fillId="0" borderId="27" xfId="54" applyNumberFormat="1" applyFont="1" applyFill="1" applyBorder="1" applyAlignment="1">
      <alignment horizontal="right"/>
      <protection/>
    </xf>
    <xf numFmtId="3" fontId="7" fillId="0" borderId="15" xfId="54" applyNumberFormat="1" applyFont="1" applyFill="1" applyBorder="1" applyAlignment="1">
      <alignment horizontal="right"/>
      <protection/>
    </xf>
    <xf numFmtId="0" fontId="7" fillId="0" borderId="15" xfId="54" applyFont="1" applyFill="1" applyBorder="1" applyAlignment="1">
      <alignment horizontal="right"/>
      <protection/>
    </xf>
    <xf numFmtId="0" fontId="4" fillId="0" borderId="15" xfId="33" applyFont="1" applyFill="1" applyBorder="1" applyAlignment="1">
      <alignment horizontal="right"/>
      <protection/>
    </xf>
    <xf numFmtId="0" fontId="8" fillId="0" borderId="10" xfId="33" applyNumberFormat="1" applyFont="1" applyFill="1" applyBorder="1" applyAlignment="1" applyProtection="1">
      <alignment horizontal="left" vertical="center"/>
      <protection locked="0"/>
    </xf>
    <xf numFmtId="3" fontId="9" fillId="0" borderId="35" xfId="33" applyNumberFormat="1" applyFont="1" applyFill="1" applyBorder="1" applyAlignment="1" applyProtection="1">
      <alignment horizontal="right" vertical="center"/>
      <protection locked="0"/>
    </xf>
    <xf numFmtId="3" fontId="9" fillId="0" borderId="35" xfId="33" applyNumberFormat="1" applyFont="1" applyFill="1" applyBorder="1" applyAlignment="1">
      <alignment horizontal="right"/>
      <protection/>
    </xf>
    <xf numFmtId="2" fontId="9" fillId="0" borderId="36" xfId="33" applyNumberFormat="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right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>
      <alignment horizontal="right"/>
    </xf>
    <xf numFmtId="2" fontId="9" fillId="0" borderId="36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3" fontId="9" fillId="33" borderId="35" xfId="0" applyNumberFormat="1" applyFont="1" applyFill="1" applyBorder="1" applyAlignment="1" applyProtection="1">
      <alignment horizontal="right" vertical="center"/>
      <protection locked="0"/>
    </xf>
    <xf numFmtId="3" fontId="9" fillId="33" borderId="35" xfId="0" applyNumberFormat="1" applyFont="1" applyFill="1" applyBorder="1" applyAlignment="1">
      <alignment horizontal="right"/>
    </xf>
    <xf numFmtId="2" fontId="9" fillId="33" borderId="36" xfId="0" applyNumberFormat="1" applyFont="1" applyFill="1" applyBorder="1" applyAlignment="1">
      <alignment horizontal="right"/>
    </xf>
    <xf numFmtId="0" fontId="2" fillId="33" borderId="0" xfId="33" applyFont="1" applyFill="1" applyAlignment="1">
      <alignment/>
      <protection/>
    </xf>
    <xf numFmtId="0" fontId="0" fillId="33" borderId="0" xfId="33" applyFont="1" applyFill="1" applyAlignment="1">
      <alignment/>
      <protection/>
    </xf>
    <xf numFmtId="0" fontId="5" fillId="33" borderId="0" xfId="33" applyFont="1" applyFill="1" applyAlignment="1">
      <alignment/>
      <protection/>
    </xf>
    <xf numFmtId="0" fontId="4" fillId="0" borderId="29" xfId="33" applyFont="1" applyFill="1" applyBorder="1" applyAlignment="1">
      <alignment horizontal="left"/>
      <protection/>
    </xf>
    <xf numFmtId="3" fontId="4" fillId="0" borderId="14" xfId="33" applyNumberFormat="1" applyFont="1" applyFill="1" applyBorder="1" applyAlignment="1">
      <alignment/>
      <protection/>
    </xf>
    <xf numFmtId="3" fontId="4" fillId="0" borderId="28" xfId="33" applyNumberFormat="1" applyFont="1" applyFill="1" applyBorder="1" applyAlignment="1">
      <alignment/>
      <protection/>
    </xf>
    <xf numFmtId="3" fontId="4" fillId="0" borderId="31" xfId="33" applyNumberFormat="1" applyFont="1" applyFill="1" applyBorder="1" applyAlignment="1">
      <alignment horizontal="right"/>
      <protection/>
    </xf>
    <xf numFmtId="0" fontId="4" fillId="0" borderId="14" xfId="33" applyFont="1" applyFill="1" applyBorder="1" applyAlignment="1">
      <alignment/>
      <protection/>
    </xf>
    <xf numFmtId="4" fontId="4" fillId="0" borderId="32" xfId="33" applyNumberFormat="1" applyFont="1" applyFill="1" applyBorder="1" applyAlignment="1">
      <alignment/>
      <protection/>
    </xf>
    <xf numFmtId="0" fontId="30" fillId="0" borderId="10" xfId="33" applyNumberFormat="1" applyFont="1" applyFill="1" applyBorder="1" applyAlignment="1" applyProtection="1">
      <alignment horizontal="left" vertical="center"/>
      <protection locked="0"/>
    </xf>
    <xf numFmtId="0" fontId="30" fillId="0" borderId="0" xfId="33" applyNumberFormat="1" applyFont="1" applyFill="1" applyBorder="1" applyAlignment="1" applyProtection="1">
      <alignment horizontal="left" vertical="center"/>
      <protection locked="0"/>
    </xf>
    <xf numFmtId="3" fontId="30" fillId="0" borderId="0" xfId="33" applyNumberFormat="1" applyFont="1" applyFill="1" applyBorder="1" applyAlignment="1" applyProtection="1">
      <alignment vertical="center"/>
      <protection locked="0"/>
    </xf>
    <xf numFmtId="3" fontId="30" fillId="0" borderId="0" xfId="33" applyNumberFormat="1" applyFont="1" applyFill="1" applyBorder="1" applyAlignment="1">
      <alignment/>
      <protection/>
    </xf>
    <xf numFmtId="4" fontId="30" fillId="0" borderId="0" xfId="33" applyNumberFormat="1" applyFont="1" applyFill="1" applyBorder="1" applyAlignment="1">
      <alignment/>
      <protection/>
    </xf>
    <xf numFmtId="4" fontId="0" fillId="33" borderId="0" xfId="33" applyNumberFormat="1" applyFont="1" applyFill="1" applyAlignment="1">
      <alignment/>
      <protection/>
    </xf>
    <xf numFmtId="0" fontId="4" fillId="33" borderId="15" xfId="33" applyNumberFormat="1" applyFont="1" applyFill="1" applyBorder="1" applyAlignment="1" applyProtection="1">
      <alignment horizontal="center"/>
      <protection locked="0"/>
    </xf>
    <xf numFmtId="0" fontId="0" fillId="33" borderId="11" xfId="33" applyNumberFormat="1" applyFont="1" applyFill="1" applyBorder="1" applyAlignment="1" applyProtection="1">
      <alignment horizontal="left"/>
      <protection locked="0"/>
    </xf>
    <xf numFmtId="0" fontId="4" fillId="33" borderId="25" xfId="33" applyNumberFormat="1" applyFont="1" applyFill="1" applyBorder="1" applyAlignment="1" applyProtection="1">
      <alignment horizontal="center"/>
      <protection locked="0"/>
    </xf>
    <xf numFmtId="0" fontId="4" fillId="33" borderId="28" xfId="33" applyNumberFormat="1" applyFont="1" applyFill="1" applyBorder="1" applyAlignment="1" applyProtection="1">
      <alignment horizontal="center"/>
      <protection locked="0"/>
    </xf>
    <xf numFmtId="2" fontId="4" fillId="33" borderId="27" xfId="33" applyNumberFormat="1" applyFont="1" applyFill="1" applyBorder="1" applyAlignment="1" applyProtection="1">
      <alignment horizontal="center"/>
      <protection locked="0"/>
    </xf>
    <xf numFmtId="3" fontId="4" fillId="0" borderId="0" xfId="33" applyNumberFormat="1" applyFont="1" applyFill="1" applyBorder="1" applyAlignment="1" applyProtection="1">
      <alignment horizontal="right"/>
      <protection locked="0"/>
    </xf>
    <xf numFmtId="0" fontId="4" fillId="0" borderId="15" xfId="33" applyFont="1" applyFill="1" applyBorder="1" applyAlignment="1">
      <alignment/>
      <protection/>
    </xf>
    <xf numFmtId="3" fontId="4" fillId="0" borderId="0" xfId="33" applyNumberFormat="1" applyFont="1" applyFill="1" applyBorder="1" applyAlignment="1">
      <alignment/>
      <protection/>
    </xf>
    <xf numFmtId="0" fontId="4" fillId="33" borderId="11" xfId="33" applyFont="1" applyFill="1" applyBorder="1" applyAlignment="1">
      <alignment horizontal="left"/>
      <protection/>
    </xf>
    <xf numFmtId="3" fontId="4" fillId="33" borderId="15" xfId="33" applyNumberFormat="1" applyFont="1" applyFill="1" applyBorder="1" applyAlignment="1">
      <alignment horizontal="right"/>
      <protection/>
    </xf>
    <xf numFmtId="3" fontId="4" fillId="33" borderId="28" xfId="33" applyNumberFormat="1" applyFont="1" applyFill="1" applyBorder="1" applyAlignment="1">
      <alignment horizontal="right"/>
      <protection/>
    </xf>
    <xf numFmtId="0" fontId="4" fillId="33" borderId="15" xfId="33" applyFont="1" applyFill="1" applyBorder="1" applyAlignment="1">
      <alignment horizontal="right"/>
      <protection/>
    </xf>
    <xf numFmtId="2" fontId="4" fillId="33" borderId="27" xfId="33" applyNumberFormat="1" applyFont="1" applyFill="1" applyBorder="1" applyAlignment="1">
      <alignment horizontal="right"/>
      <protection/>
    </xf>
    <xf numFmtId="0" fontId="30" fillId="33" borderId="10" xfId="33" applyNumberFormat="1" applyFont="1" applyFill="1" applyBorder="1" applyAlignment="1" applyProtection="1">
      <alignment horizontal="left" vertical="center"/>
      <protection locked="0"/>
    </xf>
    <xf numFmtId="0" fontId="30" fillId="33" borderId="0" xfId="33" applyNumberFormat="1" applyFont="1" applyFill="1" applyBorder="1" applyAlignment="1" applyProtection="1">
      <alignment horizontal="left" vertical="center"/>
      <protection locked="0"/>
    </xf>
    <xf numFmtId="3" fontId="30" fillId="33" borderId="0" xfId="33" applyNumberFormat="1" applyFont="1" applyFill="1" applyBorder="1" applyAlignment="1" applyProtection="1">
      <alignment horizontal="right" vertical="center"/>
      <protection locked="0"/>
    </xf>
    <xf numFmtId="3" fontId="30" fillId="33" borderId="0" xfId="33" applyNumberFormat="1" applyFont="1" applyFill="1" applyBorder="1" applyAlignment="1">
      <alignment horizontal="right"/>
      <protection/>
    </xf>
    <xf numFmtId="2" fontId="30" fillId="33" borderId="0" xfId="33" applyNumberFormat="1" applyFont="1" applyFill="1" applyBorder="1" applyAlignment="1">
      <alignment horizontal="right"/>
      <protection/>
    </xf>
    <xf numFmtId="0" fontId="10" fillId="33" borderId="0" xfId="33" applyFont="1" applyFill="1" applyAlignment="1">
      <alignment/>
      <protection/>
    </xf>
    <xf numFmtId="164" fontId="10" fillId="33" borderId="0" xfId="33" applyNumberFormat="1" applyFont="1" applyFill="1" applyAlignment="1">
      <alignment/>
      <protection/>
    </xf>
    <xf numFmtId="2" fontId="0" fillId="33" borderId="0" xfId="33" applyNumberFormat="1" applyFont="1" applyFill="1" applyAlignment="1">
      <alignment/>
      <protection/>
    </xf>
    <xf numFmtId="3" fontId="9" fillId="0" borderId="41" xfId="33" applyNumberFormat="1" applyFont="1" applyFill="1" applyBorder="1" applyAlignment="1" applyProtection="1">
      <alignment vertical="center"/>
      <protection locked="0"/>
    </xf>
    <xf numFmtId="3" fontId="9" fillId="0" borderId="33" xfId="33" applyNumberFormat="1" applyFont="1" applyFill="1" applyBorder="1" applyAlignment="1" applyProtection="1">
      <alignment vertical="center"/>
      <protection locked="0"/>
    </xf>
    <xf numFmtId="3" fontId="9" fillId="0" borderId="42" xfId="33" applyNumberFormat="1" applyFont="1" applyFill="1" applyBorder="1" applyAlignment="1" applyProtection="1">
      <alignment vertical="center"/>
      <protection locked="0"/>
    </xf>
    <xf numFmtId="3" fontId="9" fillId="33" borderId="41" xfId="33" applyNumberFormat="1" applyFont="1" applyFill="1" applyBorder="1" applyAlignment="1" applyProtection="1">
      <alignment horizontal="right" vertical="center"/>
      <protection locked="0"/>
    </xf>
    <xf numFmtId="3" fontId="9" fillId="0" borderId="33" xfId="33" applyNumberFormat="1" applyFont="1" applyFill="1" applyBorder="1" applyAlignment="1" applyProtection="1">
      <alignment horizontal="right" vertical="center"/>
      <protection locked="0"/>
    </xf>
    <xf numFmtId="3" fontId="9" fillId="33" borderId="42" xfId="33" applyNumberFormat="1" applyFont="1" applyFill="1" applyBorder="1" applyAlignment="1" applyProtection="1">
      <alignment horizontal="right" vertical="center"/>
      <protection locked="0"/>
    </xf>
    <xf numFmtId="3" fontId="9" fillId="33" borderId="35" xfId="33" applyNumberFormat="1" applyFont="1" applyFill="1" applyBorder="1" applyAlignment="1">
      <alignment horizontal="right"/>
      <protection/>
    </xf>
    <xf numFmtId="2" fontId="9" fillId="33" borderId="36" xfId="33" applyNumberFormat="1" applyFont="1" applyFill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5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0.71875" style="0" customWidth="1"/>
    <col min="2" max="2" width="50.7109375" style="0" customWidth="1"/>
    <col min="3" max="7" width="14.7109375" style="0" customWidth="1"/>
  </cols>
  <sheetData>
    <row r="1" ht="5.25" customHeight="1"/>
    <row r="2" spans="2:7" ht="15.75">
      <c r="B2" s="153" t="s">
        <v>0</v>
      </c>
      <c r="C2" s="344"/>
      <c r="D2" s="344"/>
      <c r="E2" s="344"/>
      <c r="F2" s="344"/>
      <c r="G2" s="344"/>
    </row>
    <row r="3" spans="2:7" ht="15.75">
      <c r="B3" s="155" t="s">
        <v>64</v>
      </c>
      <c r="C3" s="344"/>
      <c r="D3" s="344"/>
      <c r="E3" s="344"/>
      <c r="F3" s="344"/>
      <c r="G3" s="344"/>
    </row>
    <row r="4" spans="2:7" ht="6" customHeight="1">
      <c r="B4" s="156"/>
      <c r="C4" s="345"/>
      <c r="D4" s="345"/>
      <c r="E4" s="345"/>
      <c r="F4" s="345"/>
      <c r="G4" s="345"/>
    </row>
    <row r="5" spans="2:7" ht="15" thickBot="1">
      <c r="B5" s="346" t="s">
        <v>1</v>
      </c>
      <c r="C5" s="346"/>
      <c r="D5" s="346"/>
      <c r="E5" s="346"/>
      <c r="F5" s="346"/>
      <c r="G5" s="346"/>
    </row>
    <row r="6" spans="2:7" ht="12.75">
      <c r="B6" s="288" t="s">
        <v>2</v>
      </c>
      <c r="C6" s="159" t="s">
        <v>3</v>
      </c>
      <c r="D6" s="159" t="s">
        <v>4</v>
      </c>
      <c r="E6" s="160" t="s">
        <v>5</v>
      </c>
      <c r="F6" s="160" t="s">
        <v>6</v>
      </c>
      <c r="G6" s="161" t="s">
        <v>7</v>
      </c>
    </row>
    <row r="7" spans="2:7" ht="12.75">
      <c r="B7" s="289"/>
      <c r="C7" s="162" t="s">
        <v>8</v>
      </c>
      <c r="D7" s="162" t="s">
        <v>9</v>
      </c>
      <c r="E7" s="163" t="s">
        <v>10</v>
      </c>
      <c r="F7" s="163" t="s">
        <v>11</v>
      </c>
      <c r="G7" s="164" t="s">
        <v>12</v>
      </c>
    </row>
    <row r="8" spans="2:7" ht="12.75">
      <c r="B8" s="290"/>
      <c r="C8" s="165" t="s">
        <v>13</v>
      </c>
      <c r="D8" s="165" t="s">
        <v>14</v>
      </c>
      <c r="E8" s="166" t="s">
        <v>15</v>
      </c>
      <c r="F8" s="166" t="s">
        <v>16</v>
      </c>
      <c r="G8" s="167" t="s">
        <v>17</v>
      </c>
    </row>
    <row r="9" spans="2:7" ht="12.75">
      <c r="B9" s="168"/>
      <c r="C9" s="169"/>
      <c r="D9" s="170"/>
      <c r="E9" s="171"/>
      <c r="F9" s="172"/>
      <c r="G9" s="173"/>
    </row>
    <row r="10" spans="2:7" ht="12.75">
      <c r="B10" s="174" t="s">
        <v>18</v>
      </c>
      <c r="C10" s="175">
        <v>1694</v>
      </c>
      <c r="D10" s="176">
        <v>1846175605</v>
      </c>
      <c r="E10" s="176">
        <f aca="true" t="shared" si="0" ref="E10:E25">D10/C10</f>
        <v>1089832.1162927982</v>
      </c>
      <c r="F10" s="177">
        <v>76</v>
      </c>
      <c r="G10" s="178">
        <v>2.0950254018874874</v>
      </c>
    </row>
    <row r="11" spans="2:7" ht="12.75">
      <c r="B11" s="174" t="s">
        <v>19</v>
      </c>
      <c r="C11" s="175">
        <v>257</v>
      </c>
      <c r="D11" s="176">
        <v>174350256</v>
      </c>
      <c r="E11" s="176">
        <f t="shared" si="0"/>
        <v>678405.6653696498</v>
      </c>
      <c r="F11" s="177">
        <v>46</v>
      </c>
      <c r="G11" s="178">
        <v>2.1226335569016888</v>
      </c>
    </row>
    <row r="12" spans="2:8" ht="12.75">
      <c r="B12" s="174" t="s">
        <v>20</v>
      </c>
      <c r="C12" s="175">
        <v>1797</v>
      </c>
      <c r="D12" s="175">
        <v>2591199503</v>
      </c>
      <c r="E12" s="176">
        <f t="shared" si="0"/>
        <v>1441958.5436839177</v>
      </c>
      <c r="F12" s="177">
        <v>47</v>
      </c>
      <c r="G12" s="178">
        <v>2.201358286236133</v>
      </c>
      <c r="H12" s="17"/>
    </row>
    <row r="13" spans="2:7" ht="12.75">
      <c r="B13" s="174" t="s">
        <v>21</v>
      </c>
      <c r="C13" s="175">
        <v>213</v>
      </c>
      <c r="D13" s="175">
        <v>182395734</v>
      </c>
      <c r="E13" s="176">
        <f t="shared" si="0"/>
        <v>856318</v>
      </c>
      <c r="F13" s="177">
        <v>42</v>
      </c>
      <c r="G13" s="178">
        <v>2.1108649637606107</v>
      </c>
    </row>
    <row r="14" spans="2:7" ht="12.75">
      <c r="B14" s="174" t="s">
        <v>22</v>
      </c>
      <c r="C14" s="175">
        <v>56</v>
      </c>
      <c r="D14" s="175">
        <v>27252445</v>
      </c>
      <c r="E14" s="176">
        <f>D14/C14</f>
        <v>486650.8035714286</v>
      </c>
      <c r="F14" s="177">
        <v>25</v>
      </c>
      <c r="G14" s="178">
        <v>2.342956953036691</v>
      </c>
    </row>
    <row r="15" spans="2:7" ht="12.75">
      <c r="B15" s="180" t="s">
        <v>23</v>
      </c>
      <c r="C15" s="175">
        <v>81</v>
      </c>
      <c r="D15" s="175">
        <v>67943615</v>
      </c>
      <c r="E15" s="176">
        <f t="shared" si="0"/>
        <v>838810.061728395</v>
      </c>
      <c r="F15" s="177">
        <v>48</v>
      </c>
      <c r="G15" s="178">
        <v>1.99</v>
      </c>
    </row>
    <row r="16" spans="2:7" ht="12.75">
      <c r="B16" s="181" t="s">
        <v>24</v>
      </c>
      <c r="C16" s="175">
        <v>2099</v>
      </c>
      <c r="D16" s="175">
        <v>2528050255</v>
      </c>
      <c r="E16" s="176">
        <f t="shared" si="0"/>
        <v>1204406.981896141</v>
      </c>
      <c r="F16" s="177">
        <v>54</v>
      </c>
      <c r="G16" s="178">
        <v>1.9969510564575386</v>
      </c>
    </row>
    <row r="17" spans="2:7" ht="12.75">
      <c r="B17" s="181" t="s">
        <v>25</v>
      </c>
      <c r="C17" s="175">
        <v>0</v>
      </c>
      <c r="D17" s="175">
        <v>0</v>
      </c>
      <c r="E17" s="176">
        <v>0</v>
      </c>
      <c r="F17" s="177">
        <v>0</v>
      </c>
      <c r="G17" s="178">
        <v>0</v>
      </c>
    </row>
    <row r="18" spans="2:8" ht="12.75">
      <c r="B18" s="174" t="s">
        <v>26</v>
      </c>
      <c r="C18" s="175">
        <v>0</v>
      </c>
      <c r="D18" s="175">
        <v>0</v>
      </c>
      <c r="E18" s="176">
        <v>0</v>
      </c>
      <c r="F18" s="177">
        <v>0</v>
      </c>
      <c r="G18" s="178">
        <v>0</v>
      </c>
      <c r="H18" s="17"/>
    </row>
    <row r="19" spans="2:7" ht="12.75">
      <c r="B19" s="174" t="s">
        <v>27</v>
      </c>
      <c r="C19" s="175">
        <v>542</v>
      </c>
      <c r="D19" s="175">
        <v>345003697</v>
      </c>
      <c r="E19" s="176">
        <f t="shared" si="0"/>
        <v>636538.1863468635</v>
      </c>
      <c r="F19" s="177">
        <v>44</v>
      </c>
      <c r="G19" s="178">
        <v>2.7532687848269637</v>
      </c>
    </row>
    <row r="20" spans="2:7" ht="12.75">
      <c r="B20" s="174" t="s">
        <v>28</v>
      </c>
      <c r="C20" s="175">
        <v>206</v>
      </c>
      <c r="D20" s="175">
        <v>115875145</v>
      </c>
      <c r="E20" s="176">
        <f t="shared" si="0"/>
        <v>562500.7038834952</v>
      </c>
      <c r="F20" s="177">
        <v>50</v>
      </c>
      <c r="G20" s="178">
        <v>1.9761448084487834</v>
      </c>
    </row>
    <row r="21" spans="2:7" ht="12.75">
      <c r="B21" s="181" t="s">
        <v>29</v>
      </c>
      <c r="C21" s="175">
        <v>384</v>
      </c>
      <c r="D21" s="175">
        <v>1070419366</v>
      </c>
      <c r="E21" s="176">
        <f t="shared" si="0"/>
        <v>2787550.4322916665</v>
      </c>
      <c r="F21" s="177">
        <v>47</v>
      </c>
      <c r="G21" s="178">
        <v>1.6249015167668408</v>
      </c>
    </row>
    <row r="22" spans="2:7" ht="12.75">
      <c r="B22" s="181" t="s">
        <v>30</v>
      </c>
      <c r="C22" s="175">
        <v>507</v>
      </c>
      <c r="D22" s="175">
        <v>597255575</v>
      </c>
      <c r="E22" s="176">
        <f t="shared" si="0"/>
        <v>1178018.8856015778</v>
      </c>
      <c r="F22" s="177">
        <v>52</v>
      </c>
      <c r="G22" s="178">
        <v>2.705062775412352</v>
      </c>
    </row>
    <row r="23" spans="2:7" ht="12.75">
      <c r="B23" s="174" t="s">
        <v>31</v>
      </c>
      <c r="C23" s="175">
        <v>64</v>
      </c>
      <c r="D23" s="175">
        <v>259750659</v>
      </c>
      <c r="E23" s="176">
        <f t="shared" si="0"/>
        <v>4058604.046875</v>
      </c>
      <c r="F23" s="177">
        <v>41</v>
      </c>
      <c r="G23" s="178">
        <v>0.823952585121257</v>
      </c>
    </row>
    <row r="24" spans="2:7" ht="12.75">
      <c r="B24" s="174" t="s">
        <v>32</v>
      </c>
      <c r="C24" s="175">
        <v>0</v>
      </c>
      <c r="D24" s="176">
        <v>0</v>
      </c>
      <c r="E24" s="176">
        <v>0</v>
      </c>
      <c r="F24" s="177">
        <v>0</v>
      </c>
      <c r="G24" s="178">
        <v>0</v>
      </c>
    </row>
    <row r="25" spans="2:8" ht="12.75">
      <c r="B25" s="180" t="s">
        <v>34</v>
      </c>
      <c r="C25" s="182">
        <v>332</v>
      </c>
      <c r="D25" s="183">
        <v>221106828</v>
      </c>
      <c r="E25" s="176">
        <f t="shared" si="0"/>
        <v>665984.421686747</v>
      </c>
      <c r="F25" s="184">
        <v>56</v>
      </c>
      <c r="G25" s="185">
        <v>2.058654495283158</v>
      </c>
      <c r="H25" s="17"/>
    </row>
    <row r="26" spans="2:7" ht="13.5" thickBot="1">
      <c r="B26" s="347"/>
      <c r="C26" s="348"/>
      <c r="D26" s="349"/>
      <c r="E26" s="350"/>
      <c r="F26" s="351"/>
      <c r="G26" s="352"/>
    </row>
    <row r="27" spans="2:7" ht="13.5" thickBot="1">
      <c r="B27" s="353" t="s">
        <v>35</v>
      </c>
      <c r="C27" s="380">
        <f>SUM(C10:C25)</f>
        <v>8232</v>
      </c>
      <c r="D27" s="381">
        <f>SUM(D10:D25)</f>
        <v>10026778683</v>
      </c>
      <c r="E27" s="382">
        <f>D27/C27</f>
        <v>1218024.6213556852</v>
      </c>
      <c r="F27" s="194">
        <f>((F10*D10)+(F11*D11)+(F12*D12)+(F13*D13)+(F14*D14)+(F15*D15)+(F16*D16)+(D17*F17)+(D18*F18)+(D19*F19)+(D20*F20)+(D21*F21)+(D22*F22)+(D23*F23)+(D24*F24)+(D25*F25))/D27</f>
        <v>54.215463433800814</v>
      </c>
      <c r="G27" s="195">
        <f>((G10*D10)+(G11*D11)+(G12*D12)+(G13*D13)+(G14*D14)+(G15*D15)+(G16*D16)+(D17*G17)+(D18*G18)+(D19*G19)+(D20*G20)+(D21*G21)+(D22*G22)+(D23*G23)+(D24*G24)+(D25*G25))/D27</f>
        <v>2.0722017291074186</v>
      </c>
    </row>
    <row r="28" spans="2:7" s="1" customFormat="1" ht="12.75">
      <c r="B28" s="354"/>
      <c r="C28" s="355"/>
      <c r="D28" s="355"/>
      <c r="E28" s="355"/>
      <c r="F28" s="356"/>
      <c r="G28" s="357"/>
    </row>
    <row r="29" spans="2:7" ht="15" thickBot="1">
      <c r="B29" s="346" t="s">
        <v>36</v>
      </c>
      <c r="C29" s="345"/>
      <c r="D29" s="345"/>
      <c r="E29" s="345"/>
      <c r="F29" s="345"/>
      <c r="G29" s="358"/>
    </row>
    <row r="30" spans="2:7" ht="12.75">
      <c r="B30" s="288" t="s">
        <v>2</v>
      </c>
      <c r="C30" s="159" t="s">
        <v>3</v>
      </c>
      <c r="D30" s="159" t="s">
        <v>4</v>
      </c>
      <c r="E30" s="160" t="s">
        <v>5</v>
      </c>
      <c r="F30" s="160" t="s">
        <v>6</v>
      </c>
      <c r="G30" s="161" t="s">
        <v>7</v>
      </c>
    </row>
    <row r="31" spans="2:7" ht="12.75">
      <c r="B31" s="289"/>
      <c r="C31" s="162" t="s">
        <v>8</v>
      </c>
      <c r="D31" s="162" t="s">
        <v>9</v>
      </c>
      <c r="E31" s="163" t="s">
        <v>10</v>
      </c>
      <c r="F31" s="163" t="s">
        <v>11</v>
      </c>
      <c r="G31" s="164" t="s">
        <v>12</v>
      </c>
    </row>
    <row r="32" spans="2:7" ht="12.75">
      <c r="B32" s="290"/>
      <c r="C32" s="165" t="s">
        <v>13</v>
      </c>
      <c r="D32" s="165" t="s">
        <v>14</v>
      </c>
      <c r="E32" s="166" t="s">
        <v>15</v>
      </c>
      <c r="F32" s="166" t="s">
        <v>16</v>
      </c>
      <c r="G32" s="167" t="s">
        <v>17</v>
      </c>
    </row>
    <row r="33" spans="2:7" ht="12.75">
      <c r="B33" s="360"/>
      <c r="C33" s="361"/>
      <c r="D33" s="362"/>
      <c r="E33" s="359"/>
      <c r="F33" s="361"/>
      <c r="G33" s="363"/>
    </row>
    <row r="34" spans="2:7" ht="12.75">
      <c r="B34" s="174" t="s">
        <v>20</v>
      </c>
      <c r="C34" s="175">
        <v>17</v>
      </c>
      <c r="D34" s="364">
        <v>89806380</v>
      </c>
      <c r="E34" s="175">
        <f>D34/C34</f>
        <v>5282728.235294118</v>
      </c>
      <c r="F34" s="177">
        <v>288</v>
      </c>
      <c r="G34" s="178">
        <v>5.5508</v>
      </c>
    </row>
    <row r="35" spans="2:7" ht="12.75">
      <c r="B35" s="174" t="s">
        <v>38</v>
      </c>
      <c r="C35" s="175">
        <v>0</v>
      </c>
      <c r="D35" s="364">
        <v>0</v>
      </c>
      <c r="E35" s="175">
        <v>0</v>
      </c>
      <c r="F35" s="177">
        <v>0</v>
      </c>
      <c r="G35" s="178">
        <v>0</v>
      </c>
    </row>
    <row r="36" spans="2:7" ht="12.75">
      <c r="B36" s="174" t="s">
        <v>18</v>
      </c>
      <c r="C36" s="175">
        <v>3</v>
      </c>
      <c r="D36" s="364">
        <v>16016415</v>
      </c>
      <c r="E36" s="175">
        <f>D36/C36</f>
        <v>5338805</v>
      </c>
      <c r="F36" s="177">
        <v>229</v>
      </c>
      <c r="G36" s="178">
        <v>7.6708</v>
      </c>
    </row>
    <row r="37" spans="2:7" ht="12.75">
      <c r="B37" s="181" t="s">
        <v>29</v>
      </c>
      <c r="C37" s="365">
        <v>1</v>
      </c>
      <c r="D37" s="366">
        <v>15881903</v>
      </c>
      <c r="E37" s="175">
        <f>D37/C37</f>
        <v>15881903</v>
      </c>
      <c r="F37" s="177">
        <v>360</v>
      </c>
      <c r="G37" s="178">
        <v>6.2999</v>
      </c>
    </row>
    <row r="38" spans="2:7" ht="12.75">
      <c r="B38" s="174" t="s">
        <v>31</v>
      </c>
      <c r="C38" s="365">
        <v>5</v>
      </c>
      <c r="D38" s="366">
        <v>38073440</v>
      </c>
      <c r="E38" s="175">
        <f>D38/C38</f>
        <v>7614688</v>
      </c>
      <c r="F38" s="177">
        <v>340</v>
      </c>
      <c r="G38" s="178">
        <v>6.7906</v>
      </c>
    </row>
    <row r="39" spans="2:7" ht="13.5" thickBot="1">
      <c r="B39" s="367"/>
      <c r="C39" s="368"/>
      <c r="D39" s="369"/>
      <c r="E39" s="368"/>
      <c r="F39" s="370"/>
      <c r="G39" s="371"/>
    </row>
    <row r="40" spans="2:7" ht="13.5" thickBot="1">
      <c r="B40" s="372" t="s">
        <v>35</v>
      </c>
      <c r="C40" s="383">
        <f>SUM(C34:C39)</f>
        <v>26</v>
      </c>
      <c r="D40" s="384">
        <f>SUM(D34:D38)</f>
        <v>159778138</v>
      </c>
      <c r="E40" s="385">
        <f>D40/C40</f>
        <v>6145313</v>
      </c>
      <c r="F40" s="386">
        <f>((D34*F34)+(D35*F35)+(D36*F36)+(D37*F37)+(D38*F38))/D40</f>
        <v>301.6335761466941</v>
      </c>
      <c r="G40" s="387">
        <f>((D34*G34)+(D35*G35)+(D36*G36)+(D37*G37)+(D38*G38))/D40</f>
        <v>6.133203734416407</v>
      </c>
    </row>
    <row r="41" spans="2:7" ht="4.5" customHeight="1">
      <c r="B41" s="373"/>
      <c r="C41" s="355"/>
      <c r="D41" s="355"/>
      <c r="E41" s="374"/>
      <c r="F41" s="375"/>
      <c r="G41" s="376"/>
    </row>
    <row r="42" spans="2:7" s="2" customFormat="1" ht="12.75">
      <c r="B42" s="215" t="s">
        <v>39</v>
      </c>
      <c r="C42" s="377"/>
      <c r="D42" s="377"/>
      <c r="E42" s="378"/>
      <c r="F42" s="377"/>
      <c r="G42" s="345"/>
    </row>
    <row r="43" spans="2:7" ht="12.75">
      <c r="B43" s="215" t="s">
        <v>40</v>
      </c>
      <c r="C43" s="377"/>
      <c r="D43" s="377"/>
      <c r="E43" s="377"/>
      <c r="F43" s="377"/>
      <c r="G43" s="345"/>
    </row>
    <row r="44" spans="2:7" ht="12.75">
      <c r="B44" s="215" t="s">
        <v>41</v>
      </c>
      <c r="C44" s="377"/>
      <c r="D44" s="377"/>
      <c r="E44" s="377"/>
      <c r="F44" s="377"/>
      <c r="G44" s="379"/>
    </row>
    <row r="45" spans="2:7" ht="12.75">
      <c r="B45" s="215" t="s">
        <v>42</v>
      </c>
      <c r="C45" s="377"/>
      <c r="D45" s="377"/>
      <c r="E45" s="377"/>
      <c r="F45" s="377"/>
      <c r="G45" s="345"/>
    </row>
    <row r="46" spans="2:7" ht="12.75">
      <c r="B46" s="215" t="s">
        <v>43</v>
      </c>
      <c r="C46" s="377"/>
      <c r="D46" s="377"/>
      <c r="E46" s="377"/>
      <c r="F46" s="377"/>
      <c r="G46" s="345"/>
    </row>
    <row r="47" spans="2:7" ht="12.75">
      <c r="B47" s="345"/>
      <c r="C47" s="345"/>
      <c r="D47" s="345"/>
      <c r="E47" s="345"/>
      <c r="F47" s="345"/>
      <c r="G47" s="345"/>
    </row>
    <row r="48" spans="2:7" ht="12.75">
      <c r="B48" s="345"/>
      <c r="C48" s="345"/>
      <c r="D48" s="345"/>
      <c r="E48" s="345"/>
      <c r="F48" s="345"/>
      <c r="G48" s="345"/>
    </row>
    <row r="49" spans="2:7" ht="12.75">
      <c r="B49" s="345"/>
      <c r="C49" s="345"/>
      <c r="D49" s="345"/>
      <c r="E49" s="345"/>
      <c r="F49" s="345"/>
      <c r="G49" s="345"/>
    </row>
    <row r="50" spans="2:7" ht="12.75">
      <c r="B50" s="345"/>
      <c r="C50" s="345"/>
      <c r="D50" s="345"/>
      <c r="E50" s="345"/>
      <c r="F50" s="345"/>
      <c r="G50" s="345"/>
    </row>
    <row r="51" spans="2:7" ht="12.75">
      <c r="B51" s="345"/>
      <c r="C51" s="345"/>
      <c r="D51" s="345"/>
      <c r="E51" s="345"/>
      <c r="F51" s="345"/>
      <c r="G51" s="345"/>
    </row>
    <row r="52" spans="2:7" ht="12.75">
      <c r="B52" s="345"/>
      <c r="C52" s="345"/>
      <c r="D52" s="345"/>
      <c r="E52" s="345"/>
      <c r="F52" s="345"/>
      <c r="G52" s="345"/>
    </row>
    <row r="53" spans="2:7" ht="12.75">
      <c r="B53" s="345"/>
      <c r="C53" s="345"/>
      <c r="D53" s="345"/>
      <c r="E53" s="345"/>
      <c r="F53" s="345"/>
      <c r="G53" s="345"/>
    </row>
    <row r="54" spans="2:7" ht="12.75">
      <c r="B54" s="345"/>
      <c r="C54" s="345"/>
      <c r="D54" s="345"/>
      <c r="E54" s="345"/>
      <c r="F54" s="345"/>
      <c r="G54" s="345"/>
    </row>
    <row r="55" spans="2:7" ht="12.75">
      <c r="B55" s="345"/>
      <c r="C55" s="345"/>
      <c r="D55" s="345"/>
      <c r="E55" s="345"/>
      <c r="F55" s="345"/>
      <c r="G55" s="345"/>
    </row>
  </sheetData>
  <sheetProtection/>
  <mergeCells count="2">
    <mergeCell ref="B6:B8"/>
    <mergeCell ref="B30:B3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  <ignoredErrors>
    <ignoredError sqref="C8:G8 C32:G32" numberStoredAsText="1"/>
    <ignoredError sqref="E10:E25 C27:E27 E34:E38 C40:E4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G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140625" style="0" customWidth="1"/>
    <col min="3" max="7" width="14.7109375" style="0" customWidth="1"/>
  </cols>
  <sheetData>
    <row r="1" ht="6" customHeight="1"/>
    <row r="2" spans="2:7" ht="15.75">
      <c r="B2" s="3" t="s">
        <v>0</v>
      </c>
      <c r="C2" s="13"/>
      <c r="D2" s="13"/>
      <c r="E2" s="13"/>
      <c r="F2" s="13"/>
      <c r="G2" s="13"/>
    </row>
    <row r="3" spans="2:7" ht="15.75">
      <c r="B3" s="21" t="s">
        <v>54</v>
      </c>
      <c r="C3" s="13"/>
      <c r="D3" s="13"/>
      <c r="E3" s="13"/>
      <c r="F3" s="13"/>
      <c r="G3" s="13"/>
    </row>
    <row r="4" spans="2:7" ht="4.5" customHeight="1">
      <c r="B4" s="221"/>
      <c r="C4" s="11"/>
      <c r="D4" s="11"/>
      <c r="E4" s="11"/>
      <c r="F4" s="11"/>
      <c r="G4" s="11"/>
    </row>
    <row r="5" spans="2:7" ht="15" thickBot="1">
      <c r="B5" s="10" t="s">
        <v>1</v>
      </c>
      <c r="C5" s="10"/>
      <c r="D5" s="10"/>
      <c r="E5" s="10"/>
      <c r="F5" s="10"/>
      <c r="G5" s="10"/>
    </row>
    <row r="6" spans="2:7" ht="12.75">
      <c r="B6" s="291" t="s">
        <v>2</v>
      </c>
      <c r="C6" s="224" t="s">
        <v>3</v>
      </c>
      <c r="D6" s="224" t="s">
        <v>4</v>
      </c>
      <c r="E6" s="225" t="s">
        <v>5</v>
      </c>
      <c r="F6" s="225" t="s">
        <v>6</v>
      </c>
      <c r="G6" s="226" t="s">
        <v>7</v>
      </c>
    </row>
    <row r="7" spans="2:7" ht="12.75">
      <c r="B7" s="292"/>
      <c r="C7" s="227" t="s">
        <v>8</v>
      </c>
      <c r="D7" s="227" t="s">
        <v>9</v>
      </c>
      <c r="E7" s="228" t="s">
        <v>10</v>
      </c>
      <c r="F7" s="228" t="s">
        <v>11</v>
      </c>
      <c r="G7" s="229" t="s">
        <v>12</v>
      </c>
    </row>
    <row r="8" spans="2:7" ht="12.75">
      <c r="B8" s="293"/>
      <c r="C8" s="230" t="s">
        <v>13</v>
      </c>
      <c r="D8" s="230" t="s">
        <v>14</v>
      </c>
      <c r="E8" s="231" t="s">
        <v>15</v>
      </c>
      <c r="F8" s="231" t="s">
        <v>16</v>
      </c>
      <c r="G8" s="232" t="s">
        <v>17</v>
      </c>
    </row>
    <row r="9" spans="2:7" ht="12.75">
      <c r="B9" s="233"/>
      <c r="C9" s="234"/>
      <c r="D9" s="235"/>
      <c r="E9" s="236"/>
      <c r="F9" s="237"/>
      <c r="G9" s="238"/>
    </row>
    <row r="10" spans="2:7" ht="12.75">
      <c r="B10" s="7" t="s">
        <v>18</v>
      </c>
      <c r="C10" s="239">
        <v>441</v>
      </c>
      <c r="D10" s="240">
        <v>587805258</v>
      </c>
      <c r="E10" s="240">
        <f aca="true" t="shared" si="0" ref="E10:E17">D10/C10</f>
        <v>1332891.7414965986</v>
      </c>
      <c r="F10" s="243">
        <v>69.38628283416955</v>
      </c>
      <c r="G10" s="242">
        <v>1.7784183017804847</v>
      </c>
    </row>
    <row r="11" spans="2:7" ht="12.75">
      <c r="B11" s="7" t="s">
        <v>19</v>
      </c>
      <c r="C11" s="239">
        <v>527</v>
      </c>
      <c r="D11" s="240">
        <v>503210006</v>
      </c>
      <c r="E11" s="240">
        <f t="shared" si="0"/>
        <v>954857.6963946869</v>
      </c>
      <c r="F11" s="243">
        <v>55.124722980965544</v>
      </c>
      <c r="G11" s="242">
        <v>2.1492842269469885</v>
      </c>
    </row>
    <row r="12" spans="2:7" ht="12.75">
      <c r="B12" s="7" t="s">
        <v>20</v>
      </c>
      <c r="C12" s="239">
        <v>2153</v>
      </c>
      <c r="D12" s="240">
        <v>4177540464</v>
      </c>
      <c r="E12" s="240">
        <f t="shared" si="0"/>
        <v>1940334.6326056665</v>
      </c>
      <c r="F12" s="243">
        <v>61.49109325204133</v>
      </c>
      <c r="G12" s="242">
        <v>1.9850836536098195</v>
      </c>
    </row>
    <row r="13" spans="2:7" ht="12.75">
      <c r="B13" s="7" t="s">
        <v>21</v>
      </c>
      <c r="C13" s="239">
        <v>193</v>
      </c>
      <c r="D13" s="240">
        <v>169143290</v>
      </c>
      <c r="E13" s="240">
        <f t="shared" si="0"/>
        <v>876390.103626943</v>
      </c>
      <c r="F13" s="243">
        <v>38.54312746902345</v>
      </c>
      <c r="G13" s="242">
        <v>1.9339824140230448</v>
      </c>
    </row>
    <row r="14" spans="2:7" ht="12.75">
      <c r="B14" s="7" t="s">
        <v>22</v>
      </c>
      <c r="C14" s="239">
        <v>33</v>
      </c>
      <c r="D14" s="240">
        <v>23704323</v>
      </c>
      <c r="E14" s="240">
        <f t="shared" si="0"/>
        <v>718312.8181818182</v>
      </c>
      <c r="F14" s="243">
        <v>29.438114727005704</v>
      </c>
      <c r="G14" s="242">
        <v>1.8512501226042186</v>
      </c>
    </row>
    <row r="15" spans="2:7" ht="12.75">
      <c r="B15" s="18" t="s">
        <v>23</v>
      </c>
      <c r="C15" s="239">
        <v>76</v>
      </c>
      <c r="D15" s="239">
        <v>55253493</v>
      </c>
      <c r="E15" s="240">
        <f t="shared" si="0"/>
        <v>727019.6447368421</v>
      </c>
      <c r="F15" s="243">
        <v>43.82904914264877</v>
      </c>
      <c r="G15" s="242">
        <v>1.99</v>
      </c>
    </row>
    <row r="16" spans="2:7" ht="12.75">
      <c r="B16" s="8" t="s">
        <v>24</v>
      </c>
      <c r="C16" s="239">
        <v>0</v>
      </c>
      <c r="D16" s="240">
        <v>0</v>
      </c>
      <c r="E16" s="240">
        <v>0</v>
      </c>
      <c r="F16" s="243">
        <v>0</v>
      </c>
      <c r="G16" s="242">
        <v>0</v>
      </c>
    </row>
    <row r="17" spans="2:7" ht="12.75">
      <c r="B17" s="8" t="s">
        <v>55</v>
      </c>
      <c r="C17" s="239">
        <v>307</v>
      </c>
      <c r="D17" s="240">
        <v>344049206</v>
      </c>
      <c r="E17" s="240">
        <f t="shared" si="0"/>
        <v>1120681.4527687295</v>
      </c>
      <c r="F17" s="243">
        <v>48.74677363446669</v>
      </c>
      <c r="G17" s="242">
        <v>1.9665209843559408</v>
      </c>
    </row>
    <row r="18" spans="2:7" ht="12.75">
      <c r="B18" s="8" t="s">
        <v>25</v>
      </c>
      <c r="C18" s="239">
        <v>0</v>
      </c>
      <c r="D18" s="240">
        <v>0</v>
      </c>
      <c r="E18" s="240">
        <v>0</v>
      </c>
      <c r="F18" s="243">
        <v>0</v>
      </c>
      <c r="G18" s="242">
        <v>0</v>
      </c>
    </row>
    <row r="19" spans="2:7" ht="12.75">
      <c r="B19" s="7" t="s">
        <v>26</v>
      </c>
      <c r="C19" s="239">
        <v>0</v>
      </c>
      <c r="D19" s="239">
        <v>0</v>
      </c>
      <c r="E19" s="240">
        <v>0</v>
      </c>
      <c r="F19" s="241">
        <v>0</v>
      </c>
      <c r="G19" s="242">
        <v>0</v>
      </c>
    </row>
    <row r="20" spans="2:7" ht="12.75">
      <c r="B20" s="7" t="s">
        <v>27</v>
      </c>
      <c r="C20" s="239">
        <v>970</v>
      </c>
      <c r="D20" s="240">
        <v>804113387</v>
      </c>
      <c r="E20" s="240">
        <f>D20/C20</f>
        <v>828982.8731958763</v>
      </c>
      <c r="F20" s="243">
        <v>47.7332000368749</v>
      </c>
      <c r="G20" s="242">
        <v>2.1466411951427946</v>
      </c>
    </row>
    <row r="21" spans="2:7" ht="12.75">
      <c r="B21" s="7" t="s">
        <v>28</v>
      </c>
      <c r="C21" s="239">
        <v>124</v>
      </c>
      <c r="D21" s="240">
        <v>88506171</v>
      </c>
      <c r="E21" s="240">
        <f>D21/C21</f>
        <v>713759.4435483871</v>
      </c>
      <c r="F21" s="243">
        <v>50.724256549297564</v>
      </c>
      <c r="G21" s="242">
        <v>1.9706076605664027</v>
      </c>
    </row>
    <row r="22" spans="2:7" ht="12.75">
      <c r="B22" s="8" t="s">
        <v>29</v>
      </c>
      <c r="C22" s="239">
        <v>478</v>
      </c>
      <c r="D22" s="240">
        <v>2143725766</v>
      </c>
      <c r="E22" s="240">
        <f>D22/C22</f>
        <v>4484781.937238494</v>
      </c>
      <c r="F22" s="243">
        <v>48.733532233432136</v>
      </c>
      <c r="G22" s="242">
        <v>1.098913047500312</v>
      </c>
    </row>
    <row r="23" spans="2:7" ht="12.75">
      <c r="B23" s="8" t="s">
        <v>30</v>
      </c>
      <c r="C23" s="239">
        <v>479</v>
      </c>
      <c r="D23" s="240">
        <v>630856483</v>
      </c>
      <c r="E23" s="240">
        <f>D23/C23</f>
        <v>1317028.1482254697</v>
      </c>
      <c r="F23" s="243">
        <v>53.05104631856498</v>
      </c>
      <c r="G23" s="242">
        <v>2.271002769737727</v>
      </c>
    </row>
    <row r="24" spans="2:7" ht="12.75">
      <c r="B24" s="7" t="s">
        <v>31</v>
      </c>
      <c r="C24" s="239">
        <v>41</v>
      </c>
      <c r="D24" s="240">
        <v>174622410</v>
      </c>
      <c r="E24" s="240">
        <f>D24/C24</f>
        <v>4259083.1707317075</v>
      </c>
      <c r="F24" s="243">
        <v>37.11767001726754</v>
      </c>
      <c r="G24" s="242">
        <v>0.9026365188179454</v>
      </c>
    </row>
    <row r="25" spans="2:7" ht="12.75">
      <c r="B25" s="7" t="s">
        <v>32</v>
      </c>
      <c r="C25" s="239">
        <v>0</v>
      </c>
      <c r="D25" s="240">
        <v>0</v>
      </c>
      <c r="E25" s="240">
        <v>0</v>
      </c>
      <c r="F25" s="241">
        <v>0</v>
      </c>
      <c r="G25" s="242">
        <v>0</v>
      </c>
    </row>
    <row r="26" spans="2:7" ht="12.75">
      <c r="B26" s="18" t="s">
        <v>56</v>
      </c>
      <c r="C26" s="239">
        <v>562</v>
      </c>
      <c r="D26" s="240">
        <v>2268654773</v>
      </c>
      <c r="E26" s="240">
        <f>D26/C26</f>
        <v>4036752.265124555</v>
      </c>
      <c r="F26" s="243">
        <v>48.68632487389918</v>
      </c>
      <c r="G26" s="242">
        <v>0.6211663204651017</v>
      </c>
    </row>
    <row r="27" spans="2:7" ht="12.75">
      <c r="B27" s="18" t="s">
        <v>34</v>
      </c>
      <c r="C27" s="239">
        <v>208</v>
      </c>
      <c r="D27" s="240">
        <v>154388782</v>
      </c>
      <c r="E27" s="240">
        <f>D27/C27</f>
        <v>742253.7596153846</v>
      </c>
      <c r="F27" s="243">
        <v>54.510406468521786</v>
      </c>
      <c r="G27" s="242">
        <v>1.768277319527011</v>
      </c>
    </row>
    <row r="28" spans="2:7" ht="13.5" thickBot="1">
      <c r="B28" s="248"/>
      <c r="C28" s="22"/>
      <c r="D28" s="249"/>
      <c r="E28" s="250"/>
      <c r="F28" s="23"/>
      <c r="G28" s="251"/>
    </row>
    <row r="29" spans="2:7" ht="13.5" thickBot="1">
      <c r="B29" s="5" t="s">
        <v>35</v>
      </c>
      <c r="C29" s="252">
        <f>SUM(C10:C27)</f>
        <v>6592</v>
      </c>
      <c r="D29" s="252">
        <f>SUM(D10:D27)</f>
        <v>12125573812</v>
      </c>
      <c r="E29" s="252">
        <f>D29/C29</f>
        <v>1839437.774878641</v>
      </c>
      <c r="F29" s="252">
        <f>((F10*D10)+(F11*D11)+(F12*D12)+(F13*D13)+(F14*D14)+(F15*D15)+(F16*D16)+(D17*F17)+(D18*F18)+(D19*F19)+(D20*F20)+(D21*F21)+(D22*F22)+(D23*F23)+(D24*F24)+(D25*F25)+(D26*F26)+(D27*F27))/D29</f>
        <v>54.26363064928411</v>
      </c>
      <c r="G29" s="253">
        <v>1.5756815581320824</v>
      </c>
    </row>
    <row r="30" spans="2:7" ht="12.75">
      <c r="B30" s="221"/>
      <c r="C30" s="9"/>
      <c r="D30" s="9"/>
      <c r="E30" s="9"/>
      <c r="F30" s="9"/>
      <c r="G30" s="6"/>
    </row>
    <row r="31" spans="2:7" ht="15" thickBot="1">
      <c r="B31" s="10" t="s">
        <v>36</v>
      </c>
      <c r="C31" s="11"/>
      <c r="D31" s="11"/>
      <c r="E31" s="11"/>
      <c r="F31" s="11"/>
      <c r="G31" s="12"/>
    </row>
    <row r="32" spans="2:7" ht="12.75">
      <c r="B32" s="291" t="s">
        <v>2</v>
      </c>
      <c r="C32" s="224" t="s">
        <v>3</v>
      </c>
      <c r="D32" s="224" t="s">
        <v>4</v>
      </c>
      <c r="E32" s="225" t="s">
        <v>5</v>
      </c>
      <c r="F32" s="225" t="s">
        <v>6</v>
      </c>
      <c r="G32" s="226" t="s">
        <v>7</v>
      </c>
    </row>
    <row r="33" spans="2:7" ht="12.75">
      <c r="B33" s="292"/>
      <c r="C33" s="227" t="s">
        <v>8</v>
      </c>
      <c r="D33" s="227" t="s">
        <v>9</v>
      </c>
      <c r="E33" s="228" t="s">
        <v>10</v>
      </c>
      <c r="F33" s="228" t="s">
        <v>11</v>
      </c>
      <c r="G33" s="229" t="s">
        <v>12</v>
      </c>
    </row>
    <row r="34" spans="2:7" ht="12.75">
      <c r="B34" s="293"/>
      <c r="C34" s="230" t="s">
        <v>13</v>
      </c>
      <c r="D34" s="230" t="s">
        <v>14</v>
      </c>
      <c r="E34" s="231" t="s">
        <v>15</v>
      </c>
      <c r="F34" s="231" t="s">
        <v>16</v>
      </c>
      <c r="G34" s="232" t="s">
        <v>17</v>
      </c>
    </row>
    <row r="35" spans="2:7" ht="12.75">
      <c r="B35" s="256"/>
      <c r="C35" s="257"/>
      <c r="D35" s="258"/>
      <c r="E35" s="259"/>
      <c r="F35" s="257"/>
      <c r="G35" s="260"/>
    </row>
    <row r="36" spans="2:7" ht="12.75">
      <c r="B36" s="261" t="s">
        <v>20</v>
      </c>
      <c r="C36" s="262">
        <v>26</v>
      </c>
      <c r="D36" s="263">
        <v>95653480</v>
      </c>
      <c r="E36" s="262">
        <f>D36/C36</f>
        <v>3678980</v>
      </c>
      <c r="F36" s="262">
        <v>253.555944561557</v>
      </c>
      <c r="G36" s="265">
        <v>5.2046</v>
      </c>
    </row>
    <row r="37" spans="2:7" ht="12.75">
      <c r="B37" s="261" t="s">
        <v>38</v>
      </c>
      <c r="C37" s="262">
        <v>1</v>
      </c>
      <c r="D37" s="263">
        <v>9444851</v>
      </c>
      <c r="E37" s="262">
        <f>D37/C37</f>
        <v>9444851</v>
      </c>
      <c r="F37" s="264">
        <v>240</v>
      </c>
      <c r="G37" s="265">
        <v>4.75</v>
      </c>
    </row>
    <row r="38" spans="2:7" ht="12.75">
      <c r="B38" s="261" t="s">
        <v>18</v>
      </c>
      <c r="C38" s="262">
        <v>13</v>
      </c>
      <c r="D38" s="263">
        <v>95383399</v>
      </c>
      <c r="E38" s="262">
        <f>D38/C38</f>
        <v>7337184.538461538</v>
      </c>
      <c r="F38" s="262">
        <v>240</v>
      </c>
      <c r="G38" s="265">
        <v>6.5741</v>
      </c>
    </row>
    <row r="39" spans="2:7" ht="12.75">
      <c r="B39" s="266" t="s">
        <v>29</v>
      </c>
      <c r="C39" s="276">
        <v>0</v>
      </c>
      <c r="D39" s="277">
        <v>0</v>
      </c>
      <c r="E39" s="262">
        <v>0</v>
      </c>
      <c r="F39" s="264">
        <v>0</v>
      </c>
      <c r="G39" s="265">
        <v>0</v>
      </c>
    </row>
    <row r="40" spans="2:7" ht="12.75">
      <c r="B40" s="261" t="s">
        <v>31</v>
      </c>
      <c r="C40" s="276">
        <v>5</v>
      </c>
      <c r="D40" s="277">
        <v>18712045</v>
      </c>
      <c r="E40" s="262">
        <f>D40/C40</f>
        <v>3742409</v>
      </c>
      <c r="F40" s="262">
        <v>306.4458705609141</v>
      </c>
      <c r="G40" s="265">
        <v>6.6123</v>
      </c>
    </row>
    <row r="41" spans="2:7" ht="13.5" thickBot="1">
      <c r="B41" s="266"/>
      <c r="C41" s="270"/>
      <c r="D41" s="269"/>
      <c r="E41" s="270"/>
      <c r="F41" s="306"/>
      <c r="G41" s="271"/>
    </row>
    <row r="42" spans="2:7" ht="13.5" thickBot="1">
      <c r="B42" s="307" t="s">
        <v>35</v>
      </c>
      <c r="C42" s="308">
        <f>SUM(C36:C40)</f>
        <v>45</v>
      </c>
      <c r="D42" s="308">
        <f>SUM(D36:D40)</f>
        <v>219193775</v>
      </c>
      <c r="E42" s="308">
        <f>D42/C42</f>
        <v>4870972.777777778</v>
      </c>
      <c r="F42" s="309">
        <f>((D36*F36)+(D37*F37)+(D38*F38)+(D39*F39)+(D40*F40))/D42</f>
        <v>251.58797229528986</v>
      </c>
      <c r="G42" s="310">
        <f>((D36*G36)+(D37*G37)+(D38*G38)+(D39*G39)+(D40*G40))/D42</f>
        <v>5.9011292760362375</v>
      </c>
    </row>
    <row r="43" spans="2:7" ht="4.5" customHeight="1">
      <c r="B43" s="11"/>
      <c r="C43" s="9"/>
      <c r="D43" s="9"/>
      <c r="E43" s="11"/>
      <c r="F43" s="11"/>
      <c r="G43" s="11"/>
    </row>
    <row r="44" spans="2:7" ht="12.75">
      <c r="B44" s="4" t="s">
        <v>39</v>
      </c>
      <c r="C44" s="24"/>
      <c r="D44" s="24"/>
      <c r="E44" s="25"/>
      <c r="F44" s="24"/>
      <c r="G44" s="24"/>
    </row>
    <row r="45" spans="2:7" ht="12.75">
      <c r="B45" s="4" t="s">
        <v>40</v>
      </c>
      <c r="C45" s="24"/>
      <c r="D45" s="24"/>
      <c r="E45" s="24"/>
      <c r="F45" s="24"/>
      <c r="G45" s="24"/>
    </row>
    <row r="46" spans="2:7" ht="12.75">
      <c r="B46" s="4" t="s">
        <v>41</v>
      </c>
      <c r="C46" s="24"/>
      <c r="D46" s="24"/>
      <c r="E46" s="24"/>
      <c r="F46" s="24"/>
      <c r="G46" s="26"/>
    </row>
    <row r="47" spans="2:7" ht="12.75">
      <c r="B47" s="4" t="s">
        <v>42</v>
      </c>
      <c r="C47" s="24"/>
      <c r="D47" s="24"/>
      <c r="E47" s="24"/>
      <c r="F47" s="24"/>
      <c r="G47" s="24"/>
    </row>
    <row r="48" spans="2:7" ht="12.75">
      <c r="B48" s="4" t="s">
        <v>43</v>
      </c>
      <c r="C48" s="24"/>
      <c r="D48" s="24"/>
      <c r="E48" s="24"/>
      <c r="F48" s="24"/>
      <c r="G48" s="24"/>
    </row>
    <row r="49" spans="2:7" ht="26.25" customHeight="1">
      <c r="B49" s="294" t="s">
        <v>57</v>
      </c>
      <c r="C49" s="294"/>
      <c r="D49" s="294"/>
      <c r="E49" s="294"/>
      <c r="F49" s="294"/>
      <c r="G49" s="294"/>
    </row>
    <row r="50" spans="2:7" ht="12.75">
      <c r="B50" s="4" t="s">
        <v>58</v>
      </c>
      <c r="C50" s="295"/>
      <c r="D50" s="295"/>
      <c r="E50" s="295"/>
      <c r="F50" s="295"/>
      <c r="G50" s="295"/>
    </row>
  </sheetData>
  <sheetProtection/>
  <mergeCells count="3">
    <mergeCell ref="B49:G49"/>
    <mergeCell ref="B6:B8"/>
    <mergeCell ref="B32:B34"/>
  </mergeCells>
  <printOptions/>
  <pageMargins left="0.7" right="0.7" top="0.75" bottom="0.75" header="0.3" footer="0.3"/>
  <pageSetup orientation="portrait" paperSize="9"/>
  <ignoredErrors>
    <ignoredError sqref="C8:G8 C34:G34" numberStoredAsText="1"/>
    <ignoredError sqref="E10:E27 C29:F29 E36:E40 C42:E4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G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7109375" style="0" customWidth="1"/>
    <col min="3" max="7" width="14.7109375" style="0" customWidth="1"/>
  </cols>
  <sheetData>
    <row r="1" ht="6" customHeight="1"/>
    <row r="2" spans="2:7" ht="15.75">
      <c r="B2" s="3" t="s">
        <v>0</v>
      </c>
      <c r="C2" s="13"/>
      <c r="D2" s="13"/>
      <c r="E2" s="13"/>
      <c r="F2" s="13"/>
      <c r="G2" s="13"/>
    </row>
    <row r="3" spans="2:7" ht="15.75">
      <c r="B3" s="21" t="s">
        <v>59</v>
      </c>
      <c r="C3" s="13"/>
      <c r="D3" s="13"/>
      <c r="E3" s="13"/>
      <c r="F3" s="13"/>
      <c r="G3" s="13"/>
    </row>
    <row r="4" spans="2:7" ht="4.5" customHeight="1">
      <c r="B4" s="221"/>
      <c r="C4" s="11"/>
      <c r="D4" s="11"/>
      <c r="E4" s="11"/>
      <c r="F4" s="11"/>
      <c r="G4" s="11"/>
    </row>
    <row r="5" spans="2:7" ht="15" thickBot="1">
      <c r="B5" s="10" t="s">
        <v>1</v>
      </c>
      <c r="C5" s="10"/>
      <c r="D5" s="10"/>
      <c r="E5" s="10"/>
      <c r="F5" s="10"/>
      <c r="G5" s="10"/>
    </row>
    <row r="6" spans="2:7" ht="12.75">
      <c r="B6" s="291" t="s">
        <v>2</v>
      </c>
      <c r="C6" s="224" t="s">
        <v>3</v>
      </c>
      <c r="D6" s="224" t="s">
        <v>4</v>
      </c>
      <c r="E6" s="225" t="s">
        <v>5</v>
      </c>
      <c r="F6" s="225" t="s">
        <v>6</v>
      </c>
      <c r="G6" s="226" t="s">
        <v>7</v>
      </c>
    </row>
    <row r="7" spans="2:7" ht="12.75">
      <c r="B7" s="292"/>
      <c r="C7" s="227" t="s">
        <v>8</v>
      </c>
      <c r="D7" s="227" t="s">
        <v>9</v>
      </c>
      <c r="E7" s="228" t="s">
        <v>10</v>
      </c>
      <c r="F7" s="228" t="s">
        <v>11</v>
      </c>
      <c r="G7" s="229" t="s">
        <v>12</v>
      </c>
    </row>
    <row r="8" spans="2:7" ht="12.75">
      <c r="B8" s="293"/>
      <c r="C8" s="230" t="s">
        <v>13</v>
      </c>
      <c r="D8" s="230" t="s">
        <v>14</v>
      </c>
      <c r="E8" s="231" t="s">
        <v>15</v>
      </c>
      <c r="F8" s="231" t="s">
        <v>16</v>
      </c>
      <c r="G8" s="232" t="s">
        <v>17</v>
      </c>
    </row>
    <row r="9" spans="2:7" ht="12.75">
      <c r="B9" s="296"/>
      <c r="C9" s="234"/>
      <c r="D9" s="297"/>
      <c r="E9" s="298"/>
      <c r="F9" s="237"/>
      <c r="G9" s="238"/>
    </row>
    <row r="10" spans="2:7" ht="12.75">
      <c r="B10" s="18" t="s">
        <v>18</v>
      </c>
      <c r="C10" s="30">
        <v>562</v>
      </c>
      <c r="D10" s="32">
        <v>825384686</v>
      </c>
      <c r="E10" s="239">
        <f aca="true" t="shared" si="0" ref="E10:E15">D10/C10</f>
        <v>1468656.024911032</v>
      </c>
      <c r="F10" s="30">
        <v>74.74246696527636</v>
      </c>
      <c r="G10" s="242">
        <v>1.7763207529270797</v>
      </c>
    </row>
    <row r="11" spans="2:7" ht="12.75">
      <c r="B11" s="18" t="s">
        <v>19</v>
      </c>
      <c r="C11" s="30">
        <v>435</v>
      </c>
      <c r="D11" s="32">
        <v>403175146</v>
      </c>
      <c r="E11" s="239">
        <f t="shared" si="0"/>
        <v>926839.416091954</v>
      </c>
      <c r="F11" s="30">
        <v>55.327843579425405</v>
      </c>
      <c r="G11" s="242">
        <v>2.14703105925086</v>
      </c>
    </row>
    <row r="12" spans="2:7" ht="12.75">
      <c r="B12" s="18" t="s">
        <v>20</v>
      </c>
      <c r="C12" s="30">
        <v>2100</v>
      </c>
      <c r="D12" s="32">
        <v>3860649880</v>
      </c>
      <c r="E12" s="239">
        <f t="shared" si="0"/>
        <v>1838404.7047619047</v>
      </c>
      <c r="F12" s="30">
        <v>60.51556311550324</v>
      </c>
      <c r="G12" s="242">
        <v>1.9690440838240417</v>
      </c>
    </row>
    <row r="13" spans="2:7" ht="12.75">
      <c r="B13" s="18" t="s">
        <v>21</v>
      </c>
      <c r="C13" s="30">
        <v>384</v>
      </c>
      <c r="D13" s="32">
        <v>343951298</v>
      </c>
      <c r="E13" s="239">
        <f t="shared" si="0"/>
        <v>895706.5052083334</v>
      </c>
      <c r="F13" s="30">
        <v>41.030976446554945</v>
      </c>
      <c r="G13" s="242">
        <v>1.933108311310981</v>
      </c>
    </row>
    <row r="14" spans="2:7" ht="12.75">
      <c r="B14" s="18" t="s">
        <v>22</v>
      </c>
      <c r="C14" s="30">
        <v>35</v>
      </c>
      <c r="D14" s="32">
        <v>20048994</v>
      </c>
      <c r="E14" s="239">
        <f t="shared" si="0"/>
        <v>572828.4</v>
      </c>
      <c r="F14" s="30">
        <v>26.322028925740614</v>
      </c>
      <c r="G14" s="299">
        <v>1.828091855381871</v>
      </c>
    </row>
    <row r="15" spans="2:7" ht="12.75">
      <c r="B15" s="18" t="s">
        <v>23</v>
      </c>
      <c r="C15" s="30">
        <v>70</v>
      </c>
      <c r="D15" s="32">
        <v>57460300</v>
      </c>
      <c r="E15" s="239">
        <f t="shared" si="0"/>
        <v>820861.4285714285</v>
      </c>
      <c r="F15" s="30">
        <v>48.811637878674496</v>
      </c>
      <c r="G15" s="299">
        <v>1.99</v>
      </c>
    </row>
    <row r="16" spans="2:7" ht="12.75">
      <c r="B16" s="19" t="s">
        <v>24</v>
      </c>
      <c r="C16" s="30">
        <v>0</v>
      </c>
      <c r="D16" s="32">
        <v>0</v>
      </c>
      <c r="E16" s="30">
        <v>0</v>
      </c>
      <c r="F16" s="30">
        <v>0</v>
      </c>
      <c r="G16" s="31">
        <v>0</v>
      </c>
    </row>
    <row r="17" spans="2:7" ht="12.75">
      <c r="B17" s="19" t="s">
        <v>55</v>
      </c>
      <c r="C17" s="30">
        <v>287</v>
      </c>
      <c r="D17" s="32">
        <v>294015393</v>
      </c>
      <c r="E17" s="239">
        <f>D17/C17</f>
        <v>1024443.8780487805</v>
      </c>
      <c r="F17" s="30">
        <v>48.48276425785639</v>
      </c>
      <c r="G17" s="299">
        <v>1.9715712717803187</v>
      </c>
    </row>
    <row r="18" spans="2:7" ht="12.75">
      <c r="B18" s="19" t="s">
        <v>25</v>
      </c>
      <c r="C18" s="30">
        <v>0</v>
      </c>
      <c r="D18" s="32">
        <v>0</v>
      </c>
      <c r="E18" s="30">
        <v>0</v>
      </c>
      <c r="F18" s="30">
        <v>0</v>
      </c>
      <c r="G18" s="31">
        <v>0</v>
      </c>
    </row>
    <row r="19" spans="2:7" ht="12.75">
      <c r="B19" s="18" t="s">
        <v>26</v>
      </c>
      <c r="C19" s="30">
        <v>0</v>
      </c>
      <c r="D19" s="32">
        <v>0</v>
      </c>
      <c r="E19" s="30">
        <v>0</v>
      </c>
      <c r="F19" s="30">
        <v>0</v>
      </c>
      <c r="G19" s="31">
        <v>0</v>
      </c>
    </row>
    <row r="20" spans="2:7" ht="12.75">
      <c r="B20" s="18" t="s">
        <v>27</v>
      </c>
      <c r="C20" s="30">
        <v>1093</v>
      </c>
      <c r="D20" s="32">
        <v>932904012</v>
      </c>
      <c r="E20" s="239">
        <f>D20/C20</f>
        <v>853526.0860018298</v>
      </c>
      <c r="F20" s="30">
        <v>48.54815517290326</v>
      </c>
      <c r="G20" s="299">
        <v>2.2551627955695834</v>
      </c>
    </row>
    <row r="21" spans="2:7" ht="12.75">
      <c r="B21" s="18" t="s">
        <v>28</v>
      </c>
      <c r="C21" s="30">
        <v>119</v>
      </c>
      <c r="D21" s="32">
        <v>81011829</v>
      </c>
      <c r="E21" s="239">
        <f>D21/C21</f>
        <v>680771.6722689075</v>
      </c>
      <c r="F21" s="30">
        <v>51.55520747470101</v>
      </c>
      <c r="G21" s="299">
        <v>1.961187932443791</v>
      </c>
    </row>
    <row r="22" spans="2:7" ht="12.75">
      <c r="B22" s="19" t="s">
        <v>29</v>
      </c>
      <c r="C22" s="30">
        <v>596</v>
      </c>
      <c r="D22" s="32">
        <v>2208250901</v>
      </c>
      <c r="E22" s="239">
        <f>D22/C22</f>
        <v>3705118.961409396</v>
      </c>
      <c r="F22" s="30">
        <v>48.22992883135248</v>
      </c>
      <c r="G22" s="299">
        <v>1.1379379304190775</v>
      </c>
    </row>
    <row r="23" spans="2:7" ht="12.75">
      <c r="B23" s="19" t="s">
        <v>30</v>
      </c>
      <c r="C23" s="30">
        <v>453</v>
      </c>
      <c r="D23" s="32">
        <v>555175734</v>
      </c>
      <c r="E23" s="239">
        <f>D23/C23</f>
        <v>1225553.4966887417</v>
      </c>
      <c r="F23" s="30">
        <v>52.30976989350907</v>
      </c>
      <c r="G23" s="299">
        <v>2.3117536670830052</v>
      </c>
    </row>
    <row r="24" spans="2:7" ht="12.75">
      <c r="B24" s="18" t="s">
        <v>31</v>
      </c>
      <c r="C24" s="30">
        <v>36</v>
      </c>
      <c r="D24" s="32">
        <v>133377039</v>
      </c>
      <c r="E24" s="239">
        <f>D24/C24</f>
        <v>3704917.75</v>
      </c>
      <c r="F24" s="300">
        <v>34.70862550787321</v>
      </c>
      <c r="G24" s="299">
        <v>1.576532888168255</v>
      </c>
    </row>
    <row r="25" spans="2:7" ht="12.75">
      <c r="B25" s="18" t="s">
        <v>32</v>
      </c>
      <c r="C25" s="30">
        <v>0</v>
      </c>
      <c r="D25" s="32">
        <v>0</v>
      </c>
      <c r="E25" s="30">
        <v>0</v>
      </c>
      <c r="F25" s="30">
        <v>0</v>
      </c>
      <c r="G25" s="31">
        <v>0</v>
      </c>
    </row>
    <row r="26" spans="2:7" ht="12.75">
      <c r="B26" s="18" t="s">
        <v>56</v>
      </c>
      <c r="C26" s="30">
        <v>331</v>
      </c>
      <c r="D26" s="32">
        <v>1291780277</v>
      </c>
      <c r="E26" s="239">
        <f>D26/C26</f>
        <v>3902659.4471299094</v>
      </c>
      <c r="F26" s="30">
        <v>46.47477945895283</v>
      </c>
      <c r="G26" s="299">
        <v>0.6007862809783405</v>
      </c>
    </row>
    <row r="27" spans="2:7" ht="12.75">
      <c r="B27" s="18" t="s">
        <v>34</v>
      </c>
      <c r="C27" s="30">
        <v>242</v>
      </c>
      <c r="D27" s="32">
        <v>158885857</v>
      </c>
      <c r="E27" s="239">
        <f>D27/C27</f>
        <v>656553.1280991735</v>
      </c>
      <c r="F27" s="30">
        <v>54.32152104010113</v>
      </c>
      <c r="G27" s="299">
        <v>1.7867306852868599</v>
      </c>
    </row>
    <row r="28" spans="2:7" ht="13.5" thickBot="1">
      <c r="B28" s="14"/>
      <c r="C28" s="22"/>
      <c r="D28" s="301"/>
      <c r="E28" s="302"/>
      <c r="F28" s="23"/>
      <c r="G28" s="251"/>
    </row>
    <row r="29" spans="2:7" ht="13.5" thickBot="1">
      <c r="B29" s="5" t="s">
        <v>35</v>
      </c>
      <c r="C29" s="252">
        <f>SUM(C10:C27)</f>
        <v>6743</v>
      </c>
      <c r="D29" s="252">
        <f>SUM(D10:D27)</f>
        <v>11166071346</v>
      </c>
      <c r="E29" s="252">
        <f>D29/C29</f>
        <v>1655950.0735577636</v>
      </c>
      <c r="F29" s="252">
        <f>((F10*D10)+(F11*D11)+(F12*D12)+(F13*D13)+(F14*D14)+(F15*D15)+(F16*D16)+(D17*F17)+(D18*F18)+(D19*F19)+(D20*F20)+(D21*F21)+(D22*F22)+(D23*F23)+(D24*F24)+(D25*F25)+(D26*F26)+(D27*F27))/D29</f>
        <v>54.4179763434587</v>
      </c>
      <c r="G29" s="305">
        <v>1.6709894450391416</v>
      </c>
    </row>
    <row r="30" spans="2:7" ht="11.25" customHeight="1">
      <c r="B30" s="221"/>
      <c r="C30" s="9"/>
      <c r="D30" s="9"/>
      <c r="E30" s="9"/>
      <c r="F30" s="9"/>
      <c r="G30" s="6"/>
    </row>
    <row r="31" spans="2:7" ht="15" thickBot="1">
      <c r="B31" s="10" t="s">
        <v>36</v>
      </c>
      <c r="C31" s="11"/>
      <c r="D31" s="11"/>
      <c r="E31" s="11"/>
      <c r="F31" s="11"/>
      <c r="G31" s="12"/>
    </row>
    <row r="32" spans="2:7" ht="12.75">
      <c r="B32" s="291" t="s">
        <v>2</v>
      </c>
      <c r="C32" s="224" t="s">
        <v>3</v>
      </c>
      <c r="D32" s="224" t="s">
        <v>4</v>
      </c>
      <c r="E32" s="225" t="s">
        <v>5</v>
      </c>
      <c r="F32" s="225" t="s">
        <v>6</v>
      </c>
      <c r="G32" s="226" t="s">
        <v>7</v>
      </c>
    </row>
    <row r="33" spans="2:7" ht="12.75">
      <c r="B33" s="292"/>
      <c r="C33" s="227" t="s">
        <v>8</v>
      </c>
      <c r="D33" s="227" t="s">
        <v>9</v>
      </c>
      <c r="E33" s="228" t="s">
        <v>10</v>
      </c>
      <c r="F33" s="228" t="s">
        <v>11</v>
      </c>
      <c r="G33" s="229" t="s">
        <v>12</v>
      </c>
    </row>
    <row r="34" spans="2:7" ht="12.75">
      <c r="B34" s="293"/>
      <c r="C34" s="230" t="s">
        <v>13</v>
      </c>
      <c r="D34" s="230" t="s">
        <v>14</v>
      </c>
      <c r="E34" s="231" t="s">
        <v>15</v>
      </c>
      <c r="F34" s="231" t="s">
        <v>16</v>
      </c>
      <c r="G34" s="232" t="s">
        <v>17</v>
      </c>
    </row>
    <row r="35" spans="2:7" ht="12.75">
      <c r="B35" s="256"/>
      <c r="C35" s="257"/>
      <c r="D35" s="258"/>
      <c r="E35" s="259"/>
      <c r="F35" s="257"/>
      <c r="G35" s="260"/>
    </row>
    <row r="36" spans="2:7" ht="12.75">
      <c r="B36" s="261" t="s">
        <v>20</v>
      </c>
      <c r="C36" s="262">
        <v>34</v>
      </c>
      <c r="D36" s="263">
        <v>150958204</v>
      </c>
      <c r="E36" s="262">
        <f>D36/C36</f>
        <v>4439947.176470588</v>
      </c>
      <c r="F36" s="262">
        <v>246.11676275639846</v>
      </c>
      <c r="G36" s="265">
        <v>5.1744</v>
      </c>
    </row>
    <row r="37" spans="2:7" ht="12.75">
      <c r="B37" s="261" t="s">
        <v>38</v>
      </c>
      <c r="C37" s="30">
        <v>0</v>
      </c>
      <c r="D37" s="30">
        <v>0</v>
      </c>
      <c r="E37" s="30">
        <v>0</v>
      </c>
      <c r="F37" s="30">
        <v>0</v>
      </c>
      <c r="G37" s="31">
        <v>0</v>
      </c>
    </row>
    <row r="38" spans="2:7" ht="12.75">
      <c r="B38" s="261" t="s">
        <v>18</v>
      </c>
      <c r="C38" s="262">
        <v>4</v>
      </c>
      <c r="D38" s="263">
        <v>16044977</v>
      </c>
      <c r="E38" s="262">
        <f>D38/C38</f>
        <v>4011244.25</v>
      </c>
      <c r="F38" s="262">
        <v>240</v>
      </c>
      <c r="G38" s="303">
        <v>6.7664</v>
      </c>
    </row>
    <row r="39" spans="2:7" ht="12.75">
      <c r="B39" s="266" t="s">
        <v>29</v>
      </c>
      <c r="C39" s="30">
        <v>0</v>
      </c>
      <c r="D39" s="30">
        <v>0</v>
      </c>
      <c r="E39" s="30">
        <v>0</v>
      </c>
      <c r="F39" s="30">
        <v>0</v>
      </c>
      <c r="G39" s="31">
        <v>0</v>
      </c>
    </row>
    <row r="40" spans="2:7" ht="12.75">
      <c r="B40" s="261" t="s">
        <v>31</v>
      </c>
      <c r="C40" s="276">
        <v>9</v>
      </c>
      <c r="D40" s="277">
        <v>29651553</v>
      </c>
      <c r="E40" s="262">
        <f>D40/C40</f>
        <v>3294617</v>
      </c>
      <c r="F40" s="262">
        <v>334.30201608664476</v>
      </c>
      <c r="G40" s="303">
        <v>6.6123</v>
      </c>
    </row>
    <row r="41" spans="2:7" ht="13.5" thickBot="1">
      <c r="B41" s="266"/>
      <c r="C41" s="270"/>
      <c r="D41" s="269"/>
      <c r="E41" s="270"/>
      <c r="F41" s="306"/>
      <c r="G41" s="271"/>
    </row>
    <row r="42" spans="2:7" ht="13.5" thickBot="1">
      <c r="B42" s="307" t="s">
        <v>35</v>
      </c>
      <c r="C42" s="308">
        <f>SUM(C36:C40)</f>
        <v>47</v>
      </c>
      <c r="D42" s="308">
        <f>SUM(D36:D40)</f>
        <v>196654734</v>
      </c>
      <c r="E42" s="308">
        <f>D42/C42</f>
        <v>4184143.276595745</v>
      </c>
      <c r="F42" s="309">
        <f>((D36*F36)+(D37*F37)+(D38*F38)+(D39*F39)+(D40*F40))/D42</f>
        <v>258.914249722562</v>
      </c>
      <c r="G42" s="310">
        <v>5.52109682267959</v>
      </c>
    </row>
    <row r="43" spans="2:7" ht="3" customHeight="1">
      <c r="B43" s="11"/>
      <c r="C43" s="9"/>
      <c r="D43" s="9"/>
      <c r="E43" s="11"/>
      <c r="F43" s="11"/>
      <c r="G43" s="11"/>
    </row>
    <row r="44" spans="2:7" ht="12.75">
      <c r="B44" s="27" t="s">
        <v>39</v>
      </c>
      <c r="C44" s="28"/>
      <c r="D44" s="28"/>
      <c r="E44" s="29"/>
      <c r="F44" s="28"/>
      <c r="G44" s="28"/>
    </row>
    <row r="45" spans="2:7" ht="12.75">
      <c r="B45" s="27" t="s">
        <v>40</v>
      </c>
      <c r="C45" s="28"/>
      <c r="D45" s="28"/>
      <c r="E45" s="28"/>
      <c r="F45" s="28"/>
      <c r="G45" s="28"/>
    </row>
    <row r="46" spans="2:7" ht="12.75">
      <c r="B46" s="27" t="s">
        <v>41</v>
      </c>
      <c r="C46" s="28"/>
      <c r="D46" s="28"/>
      <c r="E46" s="28"/>
      <c r="F46" s="28"/>
      <c r="G46" s="304"/>
    </row>
    <row r="47" spans="2:7" ht="12.75">
      <c r="B47" s="27" t="s">
        <v>42</v>
      </c>
      <c r="C47" s="28"/>
      <c r="D47" s="28"/>
      <c r="E47" s="28"/>
      <c r="F47" s="28"/>
      <c r="G47" s="28"/>
    </row>
    <row r="48" spans="2:7" ht="12.75">
      <c r="B48" s="27" t="s">
        <v>43</v>
      </c>
      <c r="C48" s="28"/>
      <c r="D48" s="28"/>
      <c r="E48" s="28"/>
      <c r="F48" s="28"/>
      <c r="G48" s="28"/>
    </row>
    <row r="49" spans="2:7" ht="27.75" customHeight="1">
      <c r="B49" s="278" t="s">
        <v>60</v>
      </c>
      <c r="C49" s="278"/>
      <c r="D49" s="278"/>
      <c r="E49" s="278"/>
      <c r="F49" s="278"/>
      <c r="G49" s="278"/>
    </row>
    <row r="50" spans="2:7" ht="12.75">
      <c r="B50" s="27" t="s">
        <v>61</v>
      </c>
      <c r="C50" s="15"/>
      <c r="D50" s="15"/>
      <c r="E50" s="15"/>
      <c r="F50" s="15"/>
      <c r="G50" s="15"/>
    </row>
  </sheetData>
  <sheetProtection/>
  <mergeCells count="3">
    <mergeCell ref="B49:G49"/>
    <mergeCell ref="B6:B8"/>
    <mergeCell ref="B32:B34"/>
  </mergeCells>
  <printOptions/>
  <pageMargins left="0.7" right="0.7" top="0.75" bottom="0.75" header="0.3" footer="0.3"/>
  <pageSetup orientation="portrait" paperSize="9"/>
  <ignoredErrors>
    <ignoredError sqref="C8:G8 C34:G34" numberStoredAsText="1"/>
    <ignoredError sqref="E10:E27 C29:F29 E36:E40 C42:E4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G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4.8515625" style="0" customWidth="1"/>
    <col min="3" max="7" width="14.7109375" style="0" customWidth="1"/>
  </cols>
  <sheetData>
    <row r="1" ht="4.5" customHeight="1"/>
    <row r="2" spans="2:7" ht="15.75">
      <c r="B2" s="3" t="s">
        <v>0</v>
      </c>
      <c r="C2" s="13"/>
      <c r="D2" s="13"/>
      <c r="E2" s="13"/>
      <c r="F2" s="13"/>
      <c r="G2" s="13"/>
    </row>
    <row r="3" spans="2:7" ht="15.75">
      <c r="B3" s="16" t="s">
        <v>62</v>
      </c>
      <c r="C3" s="13"/>
      <c r="D3" s="13"/>
      <c r="E3" s="13"/>
      <c r="F3" s="13"/>
      <c r="G3" s="13"/>
    </row>
    <row r="4" spans="2:7" ht="5.25" customHeight="1">
      <c r="B4" s="221"/>
      <c r="C4" s="11"/>
      <c r="D4" s="11"/>
      <c r="E4" s="11"/>
      <c r="F4" s="11"/>
      <c r="G4" s="11"/>
    </row>
    <row r="5" spans="2:7" ht="15" thickBot="1">
      <c r="B5" s="10" t="s">
        <v>1</v>
      </c>
      <c r="C5" s="10"/>
      <c r="D5" s="10"/>
      <c r="E5" s="10"/>
      <c r="F5" s="10"/>
      <c r="G5" s="10"/>
    </row>
    <row r="6" spans="2:7" ht="12.75">
      <c r="B6" s="291" t="s">
        <v>2</v>
      </c>
      <c r="C6" s="224" t="s">
        <v>3</v>
      </c>
      <c r="D6" s="224" t="s">
        <v>4</v>
      </c>
      <c r="E6" s="225" t="s">
        <v>5</v>
      </c>
      <c r="F6" s="225" t="s">
        <v>6</v>
      </c>
      <c r="G6" s="226" t="s">
        <v>7</v>
      </c>
    </row>
    <row r="7" spans="2:7" ht="12.75">
      <c r="B7" s="292"/>
      <c r="C7" s="227" t="s">
        <v>8</v>
      </c>
      <c r="D7" s="227" t="s">
        <v>9</v>
      </c>
      <c r="E7" s="228" t="s">
        <v>10</v>
      </c>
      <c r="F7" s="228" t="s">
        <v>11</v>
      </c>
      <c r="G7" s="229" t="s">
        <v>12</v>
      </c>
    </row>
    <row r="8" spans="2:7" ht="12.75">
      <c r="B8" s="293"/>
      <c r="C8" s="230" t="s">
        <v>13</v>
      </c>
      <c r="D8" s="230" t="s">
        <v>14</v>
      </c>
      <c r="E8" s="231" t="s">
        <v>15</v>
      </c>
      <c r="F8" s="231" t="s">
        <v>16</v>
      </c>
      <c r="G8" s="232" t="s">
        <v>17</v>
      </c>
    </row>
    <row r="9" spans="2:7" ht="12.75">
      <c r="B9" s="296"/>
      <c r="C9" s="234"/>
      <c r="D9" s="234"/>
      <c r="E9" s="236"/>
      <c r="F9" s="237"/>
      <c r="G9" s="238"/>
    </row>
    <row r="10" spans="2:7" ht="12.75">
      <c r="B10" s="18" t="s">
        <v>18</v>
      </c>
      <c r="C10" s="311">
        <v>593</v>
      </c>
      <c r="D10" s="311">
        <v>841311092</v>
      </c>
      <c r="E10" s="312">
        <f aca="true" t="shared" si="0" ref="E10:E15">D10/C10</f>
        <v>1418737.0860033727</v>
      </c>
      <c r="F10" s="311">
        <v>73.90567072899117</v>
      </c>
      <c r="G10" s="265">
        <v>1.7845719438464287</v>
      </c>
    </row>
    <row r="11" spans="2:7" ht="12.75">
      <c r="B11" s="18" t="s">
        <v>19</v>
      </c>
      <c r="C11" s="311">
        <v>478</v>
      </c>
      <c r="D11" s="311">
        <v>424410264</v>
      </c>
      <c r="E11" s="312">
        <f t="shared" si="0"/>
        <v>887887.5815899582</v>
      </c>
      <c r="F11" s="311">
        <v>54.24058374563722</v>
      </c>
      <c r="G11" s="265">
        <v>2.1454807295376805</v>
      </c>
    </row>
    <row r="12" spans="2:7" ht="12.75">
      <c r="B12" s="18" t="s">
        <v>20</v>
      </c>
      <c r="C12" s="311">
        <v>2002</v>
      </c>
      <c r="D12" s="311">
        <v>3495518926</v>
      </c>
      <c r="E12" s="312">
        <f t="shared" si="0"/>
        <v>1746013.4495504496</v>
      </c>
      <c r="F12" s="311">
        <v>58.71965715341688</v>
      </c>
      <c r="G12" s="265">
        <v>1.9632854330338674</v>
      </c>
    </row>
    <row r="13" spans="2:7" ht="12.75">
      <c r="B13" s="18" t="s">
        <v>21</v>
      </c>
      <c r="C13" s="311">
        <v>336</v>
      </c>
      <c r="D13" s="311">
        <v>343525279</v>
      </c>
      <c r="E13" s="312">
        <f t="shared" si="0"/>
        <v>1022396.6636904762</v>
      </c>
      <c r="F13" s="311">
        <v>40.74057069319781</v>
      </c>
      <c r="G13" s="265">
        <v>1.8762691770348572</v>
      </c>
    </row>
    <row r="14" spans="2:7" ht="12.75">
      <c r="B14" s="18" t="s">
        <v>22</v>
      </c>
      <c r="C14" s="311">
        <v>97</v>
      </c>
      <c r="D14" s="311">
        <v>48294855</v>
      </c>
      <c r="E14" s="312">
        <f t="shared" si="0"/>
        <v>497885.1030927835</v>
      </c>
      <c r="F14" s="311">
        <v>28.12678195223901</v>
      </c>
      <c r="G14" s="265">
        <v>1.8363098901528956</v>
      </c>
    </row>
    <row r="15" spans="2:7" ht="12.75">
      <c r="B15" s="18" t="s">
        <v>23</v>
      </c>
      <c r="C15" s="311">
        <v>288</v>
      </c>
      <c r="D15" s="311">
        <v>284238688</v>
      </c>
      <c r="E15" s="312">
        <f t="shared" si="0"/>
        <v>986939.8888888889</v>
      </c>
      <c r="F15" s="311">
        <v>53.785510450991104</v>
      </c>
      <c r="G15" s="265">
        <v>1.99</v>
      </c>
    </row>
    <row r="16" spans="2:7" ht="12.75">
      <c r="B16" s="19" t="s">
        <v>24</v>
      </c>
      <c r="C16" s="311">
        <v>0</v>
      </c>
      <c r="D16" s="311">
        <v>0</v>
      </c>
      <c r="E16" s="313">
        <v>0</v>
      </c>
      <c r="F16" s="311">
        <v>0</v>
      </c>
      <c r="G16" s="314">
        <v>0</v>
      </c>
    </row>
    <row r="17" spans="2:7" ht="12.75">
      <c r="B17" s="19" t="s">
        <v>55</v>
      </c>
      <c r="C17" s="311">
        <v>300</v>
      </c>
      <c r="D17" s="311">
        <v>338022482</v>
      </c>
      <c r="E17" s="312">
        <f>D17/C17</f>
        <v>1126741.6066666667</v>
      </c>
      <c r="F17" s="311">
        <v>50.525046946433584</v>
      </c>
      <c r="G17" s="303">
        <v>1.932173458036437</v>
      </c>
    </row>
    <row r="18" spans="2:7" ht="12.75">
      <c r="B18" s="19" t="s">
        <v>25</v>
      </c>
      <c r="C18" s="311">
        <v>0</v>
      </c>
      <c r="D18" s="311">
        <v>0</v>
      </c>
      <c r="E18" s="313">
        <v>0</v>
      </c>
      <c r="F18" s="311">
        <v>0</v>
      </c>
      <c r="G18" s="314">
        <v>0</v>
      </c>
    </row>
    <row r="19" spans="2:7" ht="12.75">
      <c r="B19" s="18" t="s">
        <v>26</v>
      </c>
      <c r="C19" s="311">
        <v>0</v>
      </c>
      <c r="D19" s="311">
        <v>0</v>
      </c>
      <c r="E19" s="313">
        <v>0</v>
      </c>
      <c r="F19" s="311">
        <v>0</v>
      </c>
      <c r="G19" s="314">
        <v>0</v>
      </c>
    </row>
    <row r="20" spans="2:7" ht="12.75">
      <c r="B20" s="18" t="s">
        <v>27</v>
      </c>
      <c r="C20" s="311">
        <v>1441</v>
      </c>
      <c r="D20" s="311">
        <v>1281068084</v>
      </c>
      <c r="E20" s="312">
        <f>D20/C20</f>
        <v>889013.2435808466</v>
      </c>
      <c r="F20" s="311">
        <v>51.0556605826736</v>
      </c>
      <c r="G20" s="303">
        <v>2.336853622059326</v>
      </c>
    </row>
    <row r="21" spans="2:7" ht="12.75">
      <c r="B21" s="18" t="s">
        <v>28</v>
      </c>
      <c r="C21" s="311">
        <v>376</v>
      </c>
      <c r="D21" s="311">
        <v>207242455</v>
      </c>
      <c r="E21" s="312">
        <f>D21/C21</f>
        <v>551176.7420212766</v>
      </c>
      <c r="F21" s="311">
        <v>52.375295187465326</v>
      </c>
      <c r="G21" s="303">
        <v>1.9505608590672219</v>
      </c>
    </row>
    <row r="22" spans="2:7" ht="12.75">
      <c r="B22" s="19" t="s">
        <v>29</v>
      </c>
      <c r="C22" s="311">
        <v>603</v>
      </c>
      <c r="D22" s="311">
        <v>1956475846</v>
      </c>
      <c r="E22" s="312">
        <f>D22/C22</f>
        <v>3244570.225538972</v>
      </c>
      <c r="F22" s="311">
        <v>49.94434822120467</v>
      </c>
      <c r="G22" s="303">
        <v>1.2410137286918492</v>
      </c>
    </row>
    <row r="23" spans="2:7" ht="12.75">
      <c r="B23" s="19" t="s">
        <v>30</v>
      </c>
      <c r="C23" s="311">
        <v>611</v>
      </c>
      <c r="D23" s="311">
        <v>752623390</v>
      </c>
      <c r="E23" s="312">
        <f>D23/C23</f>
        <v>1231789.5090016366</v>
      </c>
      <c r="F23" s="311">
        <v>52.020268346961686</v>
      </c>
      <c r="G23" s="303">
        <v>2.2818043000895862</v>
      </c>
    </row>
    <row r="24" spans="2:7" ht="12.75">
      <c r="B24" s="18" t="s">
        <v>31</v>
      </c>
      <c r="C24" s="311">
        <v>19</v>
      </c>
      <c r="D24" s="311">
        <v>107350129</v>
      </c>
      <c r="E24" s="312">
        <f>D24/C24</f>
        <v>5650006.7894736845</v>
      </c>
      <c r="F24" s="311">
        <v>25.568015647191256</v>
      </c>
      <c r="G24" s="303">
        <v>1.5597453827931589</v>
      </c>
    </row>
    <row r="25" spans="2:7" ht="12.75">
      <c r="B25" s="18" t="s">
        <v>32</v>
      </c>
      <c r="C25" s="315">
        <v>0</v>
      </c>
      <c r="D25" s="315">
        <v>0</v>
      </c>
      <c r="E25" s="316">
        <v>0</v>
      </c>
      <c r="F25" s="315">
        <v>0</v>
      </c>
      <c r="G25" s="317">
        <v>0</v>
      </c>
    </row>
    <row r="26" spans="2:7" ht="12.75">
      <c r="B26" s="18" t="s">
        <v>33</v>
      </c>
      <c r="C26" s="315">
        <v>0</v>
      </c>
      <c r="D26" s="315">
        <v>0</v>
      </c>
      <c r="E26" s="316">
        <v>0</v>
      </c>
      <c r="F26" s="315">
        <v>0</v>
      </c>
      <c r="G26" s="317">
        <v>0</v>
      </c>
    </row>
    <row r="27" spans="2:7" ht="12.75">
      <c r="B27" s="18" t="s">
        <v>34</v>
      </c>
      <c r="C27" s="311">
        <v>360</v>
      </c>
      <c r="D27" s="311">
        <v>246415441</v>
      </c>
      <c r="E27" s="312">
        <f>D27/C27</f>
        <v>684487.3361111111</v>
      </c>
      <c r="F27" s="311">
        <v>55.86818108123346</v>
      </c>
      <c r="G27" s="265">
        <v>1.7729918126356377</v>
      </c>
    </row>
    <row r="28" spans="2:7" ht="13.5" thickBot="1">
      <c r="B28" s="14"/>
      <c r="C28" s="318"/>
      <c r="D28" s="318"/>
      <c r="E28" s="319"/>
      <c r="F28" s="320"/>
      <c r="G28" s="321"/>
    </row>
    <row r="29" spans="2:7" ht="13.5" thickBot="1">
      <c r="B29" s="5" t="s">
        <v>35</v>
      </c>
      <c r="C29" s="322">
        <f>SUM(C10:C27)</f>
        <v>7504</v>
      </c>
      <c r="D29" s="322">
        <f>SUM(D10:D27)</f>
        <v>10326496931</v>
      </c>
      <c r="E29" s="322">
        <f>D29/C29</f>
        <v>1376132.3202292111</v>
      </c>
      <c r="F29" s="322">
        <f>((F10*D10)+(F11*D11)+(F12*D12)+(F13*D13)+(F14*D14)+(F15*D15)+(F16*D16)+(D17*F17)+(D18*F18)+(D19*F19)+(D20*F20)+(D21*F21)+(D22*F22)+(D23*F23)+(D24*F24)+(D25*F25)+(D26*F26)+(D27*F27))/D29</f>
        <v>54.9859427766289</v>
      </c>
      <c r="G29" s="323">
        <f>((G10*D10)+(G11*D11)+(G12*D12)+(G13*D13)+(G14*D14)+(G15*D15)+(G16*D16)+(D17*G17)+(D18*G18)+(D19*G19)+(D20*G20)+(D21*G21)+(D22*G22)+(D23*G23)+(D24*G24)+(D25*G25)+(D26*G26)+(D27*G27))/D29</f>
        <v>1.8761658202181661</v>
      </c>
    </row>
    <row r="30" spans="2:7" ht="12.75">
      <c r="B30" s="221"/>
      <c r="C30" s="9"/>
      <c r="D30" s="9"/>
      <c r="E30" s="9"/>
      <c r="F30" s="9"/>
      <c r="G30" s="6"/>
    </row>
    <row r="31" spans="2:7" ht="15" thickBot="1">
      <c r="B31" s="10" t="s">
        <v>36</v>
      </c>
      <c r="C31" s="11"/>
      <c r="D31" s="11"/>
      <c r="E31" s="11"/>
      <c r="F31" s="11"/>
      <c r="G31" s="12"/>
    </row>
    <row r="32" spans="2:7" ht="12.75">
      <c r="B32" s="291" t="s">
        <v>2</v>
      </c>
      <c r="C32" s="224" t="s">
        <v>3</v>
      </c>
      <c r="D32" s="224" t="s">
        <v>4</v>
      </c>
      <c r="E32" s="225" t="s">
        <v>5</v>
      </c>
      <c r="F32" s="225" t="s">
        <v>6</v>
      </c>
      <c r="G32" s="226" t="s">
        <v>7</v>
      </c>
    </row>
    <row r="33" spans="2:7" ht="12.75">
      <c r="B33" s="292"/>
      <c r="C33" s="227" t="s">
        <v>8</v>
      </c>
      <c r="D33" s="227" t="s">
        <v>9</v>
      </c>
      <c r="E33" s="228" t="s">
        <v>10</v>
      </c>
      <c r="F33" s="228" t="s">
        <v>11</v>
      </c>
      <c r="G33" s="229" t="s">
        <v>12</v>
      </c>
    </row>
    <row r="34" spans="2:7" ht="12.75">
      <c r="B34" s="293"/>
      <c r="C34" s="230" t="s">
        <v>13</v>
      </c>
      <c r="D34" s="230" t="s">
        <v>14</v>
      </c>
      <c r="E34" s="231" t="s">
        <v>15</v>
      </c>
      <c r="F34" s="231" t="s">
        <v>16</v>
      </c>
      <c r="G34" s="232" t="s">
        <v>17</v>
      </c>
    </row>
    <row r="35" spans="2:7" ht="12.75">
      <c r="B35" s="256"/>
      <c r="C35" s="257"/>
      <c r="D35" s="257"/>
      <c r="E35" s="258"/>
      <c r="F35" s="257"/>
      <c r="G35" s="260"/>
    </row>
    <row r="36" spans="2:7" ht="12.75">
      <c r="B36" s="261" t="s">
        <v>20</v>
      </c>
      <c r="C36" s="262">
        <v>25</v>
      </c>
      <c r="D36" s="262">
        <v>122526401</v>
      </c>
      <c r="E36" s="312">
        <f>D36/C36</f>
        <v>4901056.04</v>
      </c>
      <c r="F36" s="262">
        <v>245.67334659572674</v>
      </c>
      <c r="G36" s="265">
        <v>5.319</v>
      </c>
    </row>
    <row r="37" spans="2:7" ht="12.75">
      <c r="B37" s="261" t="s">
        <v>38</v>
      </c>
      <c r="C37" s="262">
        <v>2</v>
      </c>
      <c r="D37" s="262">
        <v>15225474</v>
      </c>
      <c r="E37" s="312">
        <f>D37/C37</f>
        <v>7612737</v>
      </c>
      <c r="F37" s="264">
        <v>240</v>
      </c>
      <c r="G37" s="265">
        <v>4.875</v>
      </c>
    </row>
    <row r="38" spans="2:7" ht="12.75">
      <c r="B38" s="261" t="s">
        <v>18</v>
      </c>
      <c r="C38" s="262">
        <v>14</v>
      </c>
      <c r="D38" s="262">
        <v>60200309</v>
      </c>
      <c r="E38" s="312">
        <f>D38/C38</f>
        <v>4300022.071428572</v>
      </c>
      <c r="F38" s="262">
        <v>240</v>
      </c>
      <c r="G38" s="265">
        <v>7.0011</v>
      </c>
    </row>
    <row r="39" spans="2:7" ht="12.75">
      <c r="B39" s="266" t="s">
        <v>29</v>
      </c>
      <c r="C39" s="311">
        <v>0</v>
      </c>
      <c r="D39" s="311">
        <v>0</v>
      </c>
      <c r="E39" s="313">
        <v>0</v>
      </c>
      <c r="F39" s="311">
        <v>0</v>
      </c>
      <c r="G39" s="314">
        <v>0</v>
      </c>
    </row>
    <row r="40" spans="2:7" ht="12.75">
      <c r="B40" s="261" t="s">
        <v>31</v>
      </c>
      <c r="C40" s="276">
        <v>12</v>
      </c>
      <c r="D40" s="324">
        <v>54949924</v>
      </c>
      <c r="E40" s="312">
        <f>D40/C40</f>
        <v>4579160.333333333</v>
      </c>
      <c r="F40" s="262">
        <v>317.6446370335289</v>
      </c>
      <c r="G40" s="265">
        <v>6.6123</v>
      </c>
    </row>
    <row r="41" spans="2:7" ht="13.5" thickBot="1">
      <c r="B41" s="266"/>
      <c r="C41" s="327"/>
      <c r="D41" s="327"/>
      <c r="E41" s="325"/>
      <c r="F41" s="328"/>
      <c r="G41" s="326"/>
    </row>
    <row r="42" spans="2:7" ht="13.5" thickBot="1">
      <c r="B42" s="307" t="s">
        <v>35</v>
      </c>
      <c r="C42" s="308">
        <f>SUM(C36:C40)</f>
        <v>53</v>
      </c>
      <c r="D42" s="308">
        <f>SUM(D36:D40)</f>
        <v>252902108</v>
      </c>
      <c r="E42" s="308">
        <f>D42/C42</f>
        <v>4771737.886792453</v>
      </c>
      <c r="F42" s="309">
        <f>((D36*F36)+(D37*F37)+(D38*F38)+(D39*F39)+(D40*F40))/D42</f>
        <v>259.61906005148836</v>
      </c>
      <c r="G42" s="310">
        <f>((D36*G36)+(D37*G37)+(D38*G38)+(D39*G39)+(D40*G40))/D42</f>
        <v>5.973678473546373</v>
      </c>
    </row>
    <row r="43" spans="2:7" ht="4.5" customHeight="1">
      <c r="B43" s="11"/>
      <c r="C43" s="9"/>
      <c r="D43" s="9"/>
      <c r="E43" s="11"/>
      <c r="F43" s="11"/>
      <c r="G43" s="11"/>
    </row>
    <row r="44" spans="2:7" ht="12.75">
      <c r="B44" s="4" t="s">
        <v>39</v>
      </c>
      <c r="C44" s="24"/>
      <c r="D44" s="24"/>
      <c r="E44" s="25"/>
      <c r="F44" s="24"/>
      <c r="G44" s="24"/>
    </row>
    <row r="45" spans="2:7" ht="12.75">
      <c r="B45" s="4" t="s">
        <v>40</v>
      </c>
      <c r="C45" s="24"/>
      <c r="D45" s="24"/>
      <c r="E45" s="24"/>
      <c r="F45" s="24"/>
      <c r="G45" s="24"/>
    </row>
    <row r="46" spans="2:7" ht="12.75">
      <c r="B46" s="4" t="s">
        <v>41</v>
      </c>
      <c r="C46" s="24"/>
      <c r="D46" s="24"/>
      <c r="E46" s="24"/>
      <c r="F46" s="24"/>
      <c r="G46" s="26"/>
    </row>
    <row r="47" spans="2:7" ht="12.75">
      <c r="B47" s="4" t="s">
        <v>42</v>
      </c>
      <c r="C47" s="24"/>
      <c r="D47" s="24"/>
      <c r="E47" s="24"/>
      <c r="F47" s="24"/>
      <c r="G47" s="24"/>
    </row>
    <row r="48" spans="2:7" ht="12.75">
      <c r="B48" s="4" t="s">
        <v>43</v>
      </c>
      <c r="C48" s="24"/>
      <c r="D48" s="24"/>
      <c r="E48" s="24"/>
      <c r="F48" s="24"/>
      <c r="G48" s="24"/>
    </row>
    <row r="49" spans="2:7" ht="33" customHeight="1">
      <c r="B49" s="294" t="s">
        <v>63</v>
      </c>
      <c r="C49" s="294"/>
      <c r="D49" s="294"/>
      <c r="E49" s="294"/>
      <c r="F49" s="294"/>
      <c r="G49" s="294"/>
    </row>
    <row r="50" spans="3:7" ht="12.75">
      <c r="C50" s="15"/>
      <c r="D50" s="15"/>
      <c r="E50" s="15"/>
      <c r="F50" s="15"/>
      <c r="G50" s="15"/>
    </row>
  </sheetData>
  <sheetProtection/>
  <mergeCells count="3">
    <mergeCell ref="B49:G49"/>
    <mergeCell ref="B6:B8"/>
    <mergeCell ref="B32:B34"/>
  </mergeCells>
  <printOptions/>
  <pageMargins left="0.7" right="0.7" top="0.75" bottom="0.75" header="0.3" footer="0.3"/>
  <pageSetup orientation="portrait" paperSize="9"/>
  <ignoredErrors>
    <ignoredError sqref="C8:G8 C34:G34" numberStoredAsText="1"/>
    <ignoredError sqref="E10:E27 C29:G29 E36:E40 C42:E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54"/>
  <sheetViews>
    <sheetView showGridLines="0" zoomScalePageLayoutView="0" workbookViewId="0" topLeftCell="A1">
      <selection activeCell="C18" sqref="C18"/>
    </sheetView>
  </sheetViews>
  <sheetFormatPr defaultColWidth="11.421875" defaultRowHeight="12.75"/>
  <cols>
    <col min="1" max="1" width="0.9921875" style="0" customWidth="1"/>
    <col min="2" max="2" width="43.8515625" style="0" customWidth="1"/>
    <col min="3" max="7" width="14.7109375" style="0" customWidth="1"/>
  </cols>
  <sheetData>
    <row r="1" ht="4.5" customHeight="1"/>
    <row r="2" spans="2:8" ht="15.75">
      <c r="B2" s="33" t="s">
        <v>0</v>
      </c>
      <c r="C2" s="34"/>
      <c r="D2" s="34"/>
      <c r="E2" s="34"/>
      <c r="F2" s="34"/>
      <c r="G2" s="34"/>
      <c r="H2" s="20"/>
    </row>
    <row r="3" spans="2:8" ht="15.75">
      <c r="B3" s="35" t="s">
        <v>44</v>
      </c>
      <c r="C3" s="34"/>
      <c r="D3" s="34"/>
      <c r="E3" s="34"/>
      <c r="F3" s="34"/>
      <c r="G3" s="34"/>
      <c r="H3" s="20"/>
    </row>
    <row r="4" spans="2:8" ht="5.25" customHeight="1">
      <c r="B4" s="36"/>
      <c r="C4" s="37"/>
      <c r="D4" s="37"/>
      <c r="E4" s="37"/>
      <c r="F4" s="37"/>
      <c r="G4" s="37"/>
      <c r="H4" s="20"/>
    </row>
    <row r="5" spans="2:8" ht="15" thickBot="1">
      <c r="B5" s="38" t="s">
        <v>1</v>
      </c>
      <c r="C5" s="38"/>
      <c r="D5" s="38"/>
      <c r="E5" s="38"/>
      <c r="F5" s="38"/>
      <c r="G5" s="38"/>
      <c r="H5" s="20"/>
    </row>
    <row r="6" spans="2:8" ht="14.25">
      <c r="B6" s="279" t="s">
        <v>2</v>
      </c>
      <c r="C6" s="39" t="s">
        <v>3</v>
      </c>
      <c r="D6" s="39" t="s">
        <v>4</v>
      </c>
      <c r="E6" s="40" t="s">
        <v>5</v>
      </c>
      <c r="F6" s="40" t="s">
        <v>6</v>
      </c>
      <c r="G6" s="41" t="s">
        <v>7</v>
      </c>
      <c r="H6" s="20"/>
    </row>
    <row r="7" spans="2:8" ht="14.25">
      <c r="B7" s="280"/>
      <c r="C7" s="42" t="s">
        <v>8</v>
      </c>
      <c r="D7" s="42" t="s">
        <v>9</v>
      </c>
      <c r="E7" s="43" t="s">
        <v>10</v>
      </c>
      <c r="F7" s="43" t="s">
        <v>11</v>
      </c>
      <c r="G7" s="44" t="s">
        <v>12</v>
      </c>
      <c r="H7" s="20"/>
    </row>
    <row r="8" spans="2:8" ht="14.25">
      <c r="B8" s="281"/>
      <c r="C8" s="45" t="s">
        <v>13</v>
      </c>
      <c r="D8" s="45" t="s">
        <v>14</v>
      </c>
      <c r="E8" s="46" t="s">
        <v>15</v>
      </c>
      <c r="F8" s="46" t="s">
        <v>16</v>
      </c>
      <c r="G8" s="47" t="s">
        <v>17</v>
      </c>
      <c r="H8" s="20"/>
    </row>
    <row r="9" spans="2:8" ht="14.25">
      <c r="B9" s="48"/>
      <c r="C9" s="49"/>
      <c r="D9" s="50"/>
      <c r="E9" s="51"/>
      <c r="F9" s="52"/>
      <c r="G9" s="53"/>
      <c r="H9" s="20"/>
    </row>
    <row r="10" spans="2:8" ht="14.25">
      <c r="B10" s="54" t="s">
        <v>18</v>
      </c>
      <c r="C10" s="55">
        <v>1353</v>
      </c>
      <c r="D10" s="56">
        <v>1461142343</v>
      </c>
      <c r="E10" s="56">
        <f aca="true" t="shared" si="0" ref="E10:E25">D10/C10</f>
        <v>1079927.8218773096</v>
      </c>
      <c r="F10" s="57">
        <v>73</v>
      </c>
      <c r="G10" s="58">
        <v>2.067807370072226</v>
      </c>
      <c r="H10" s="20"/>
    </row>
    <row r="11" spans="2:8" ht="14.25">
      <c r="B11" s="54" t="s">
        <v>19</v>
      </c>
      <c r="C11" s="55">
        <v>134</v>
      </c>
      <c r="D11" s="56">
        <v>81977949</v>
      </c>
      <c r="E11" s="56">
        <f t="shared" si="0"/>
        <v>611775.7388059702</v>
      </c>
      <c r="F11" s="57">
        <v>48</v>
      </c>
      <c r="G11" s="58">
        <v>2.1749179110348322</v>
      </c>
      <c r="H11" s="20"/>
    </row>
    <row r="12" spans="2:8" ht="14.25">
      <c r="B12" s="54" t="s">
        <v>20</v>
      </c>
      <c r="C12" s="55">
        <v>1486</v>
      </c>
      <c r="D12" s="55">
        <v>2168120657</v>
      </c>
      <c r="E12" s="56">
        <f t="shared" si="0"/>
        <v>1459031.3977119785</v>
      </c>
      <c r="F12" s="57">
        <v>47</v>
      </c>
      <c r="G12" s="58">
        <v>2.2300297173175267</v>
      </c>
      <c r="H12" s="20"/>
    </row>
    <row r="13" spans="2:8" ht="14.25">
      <c r="B13" s="54" t="s">
        <v>21</v>
      </c>
      <c r="C13" s="55">
        <v>142</v>
      </c>
      <c r="D13" s="55">
        <v>122922523</v>
      </c>
      <c r="E13" s="56">
        <f t="shared" si="0"/>
        <v>865651.5704225352</v>
      </c>
      <c r="F13" s="57">
        <v>41</v>
      </c>
      <c r="G13" s="58">
        <v>2.029936373336561</v>
      </c>
      <c r="H13" s="20"/>
    </row>
    <row r="14" spans="2:8" ht="14.25">
      <c r="B14" s="54" t="s">
        <v>22</v>
      </c>
      <c r="C14" s="55">
        <v>43</v>
      </c>
      <c r="D14" s="55">
        <v>19793557</v>
      </c>
      <c r="E14" s="56">
        <f>D14/C14</f>
        <v>460315.27906976745</v>
      </c>
      <c r="F14" s="57">
        <v>24</v>
      </c>
      <c r="G14" s="58">
        <v>2.3272030519830267</v>
      </c>
      <c r="H14" s="20"/>
    </row>
    <row r="15" spans="2:8" ht="14.25">
      <c r="B15" s="59" t="s">
        <v>23</v>
      </c>
      <c r="C15" s="55">
        <v>34</v>
      </c>
      <c r="D15" s="55">
        <v>24225204</v>
      </c>
      <c r="E15" s="56">
        <f t="shared" si="0"/>
        <v>712506</v>
      </c>
      <c r="F15" s="57">
        <v>46</v>
      </c>
      <c r="G15" s="58">
        <v>1.99</v>
      </c>
      <c r="H15" s="20"/>
    </row>
    <row r="16" spans="2:8" ht="14.25">
      <c r="B16" s="60" t="s">
        <v>24</v>
      </c>
      <c r="C16" s="55">
        <v>821</v>
      </c>
      <c r="D16" s="55">
        <v>890625948</v>
      </c>
      <c r="E16" s="56">
        <f t="shared" si="0"/>
        <v>1084806.2704019488</v>
      </c>
      <c r="F16" s="57">
        <v>50</v>
      </c>
      <c r="G16" s="58">
        <v>1.9724493872482591</v>
      </c>
      <c r="H16" s="20"/>
    </row>
    <row r="17" spans="2:8" ht="14.25">
      <c r="B17" s="60" t="s">
        <v>25</v>
      </c>
      <c r="C17" s="55">
        <v>2</v>
      </c>
      <c r="D17" s="55">
        <v>1312123</v>
      </c>
      <c r="E17" s="56">
        <f t="shared" si="0"/>
        <v>656061.5</v>
      </c>
      <c r="F17" s="57">
        <v>48</v>
      </c>
      <c r="G17" s="58">
        <v>1.92</v>
      </c>
      <c r="H17" s="20"/>
    </row>
    <row r="18" spans="2:8" ht="14.25">
      <c r="B18" s="54" t="s">
        <v>26</v>
      </c>
      <c r="C18" s="55">
        <v>0</v>
      </c>
      <c r="D18" s="55">
        <v>0</v>
      </c>
      <c r="E18" s="56">
        <v>0</v>
      </c>
      <c r="F18" s="57">
        <v>0</v>
      </c>
      <c r="G18" s="58">
        <v>0</v>
      </c>
      <c r="H18" s="20"/>
    </row>
    <row r="19" spans="2:8" ht="14.25">
      <c r="B19" s="54" t="s">
        <v>27</v>
      </c>
      <c r="C19" s="55">
        <v>499</v>
      </c>
      <c r="D19" s="55">
        <v>351205076</v>
      </c>
      <c r="E19" s="56">
        <f t="shared" si="0"/>
        <v>703817.7875751503</v>
      </c>
      <c r="F19" s="57">
        <v>46</v>
      </c>
      <c r="G19" s="58">
        <v>2.7740295920438234</v>
      </c>
      <c r="H19" s="20"/>
    </row>
    <row r="20" spans="2:8" ht="14.25">
      <c r="B20" s="54" t="s">
        <v>28</v>
      </c>
      <c r="C20" s="55">
        <v>169</v>
      </c>
      <c r="D20" s="55">
        <v>91389710</v>
      </c>
      <c r="E20" s="56">
        <f t="shared" si="0"/>
        <v>540767.5147928994</v>
      </c>
      <c r="F20" s="57">
        <v>51</v>
      </c>
      <c r="G20" s="58">
        <v>1.98</v>
      </c>
      <c r="H20" s="20"/>
    </row>
    <row r="21" spans="2:8" ht="14.25">
      <c r="B21" s="60" t="s">
        <v>29</v>
      </c>
      <c r="C21" s="55">
        <v>253</v>
      </c>
      <c r="D21" s="55">
        <v>705759334</v>
      </c>
      <c r="E21" s="56">
        <f t="shared" si="0"/>
        <v>2789562.5849802373</v>
      </c>
      <c r="F21" s="57">
        <v>47</v>
      </c>
      <c r="G21" s="58">
        <v>1.583702697398544</v>
      </c>
      <c r="H21" s="20"/>
    </row>
    <row r="22" spans="2:8" ht="14.25">
      <c r="B22" s="60" t="s">
        <v>30</v>
      </c>
      <c r="C22" s="55">
        <v>397</v>
      </c>
      <c r="D22" s="55">
        <v>451462347</v>
      </c>
      <c r="E22" s="56">
        <f t="shared" si="0"/>
        <v>1137184.7531486147</v>
      </c>
      <c r="F22" s="57">
        <v>51</v>
      </c>
      <c r="G22" s="58">
        <v>2.6961346591546427</v>
      </c>
      <c r="H22" s="20"/>
    </row>
    <row r="23" spans="2:8" ht="14.25">
      <c r="B23" s="54" t="s">
        <v>31</v>
      </c>
      <c r="C23" s="55">
        <v>50</v>
      </c>
      <c r="D23" s="55">
        <v>225112672</v>
      </c>
      <c r="E23" s="56">
        <f t="shared" si="0"/>
        <v>4502253.44</v>
      </c>
      <c r="F23" s="57">
        <v>36</v>
      </c>
      <c r="G23" s="58">
        <v>0.991009632456408</v>
      </c>
      <c r="H23" s="20"/>
    </row>
    <row r="24" spans="2:8" ht="14.25">
      <c r="B24" s="54" t="s">
        <v>32</v>
      </c>
      <c r="C24" s="55">
        <v>0</v>
      </c>
      <c r="D24" s="56">
        <v>0</v>
      </c>
      <c r="E24" s="56">
        <v>0</v>
      </c>
      <c r="F24" s="57">
        <v>0</v>
      </c>
      <c r="G24" s="58">
        <v>0</v>
      </c>
      <c r="H24" s="20"/>
    </row>
    <row r="25" spans="2:8" ht="14.25">
      <c r="B25" s="59" t="s">
        <v>34</v>
      </c>
      <c r="C25" s="61">
        <v>776</v>
      </c>
      <c r="D25" s="62">
        <v>507844122</v>
      </c>
      <c r="E25" s="56">
        <f t="shared" si="0"/>
        <v>654438.3015463918</v>
      </c>
      <c r="F25" s="63">
        <v>59</v>
      </c>
      <c r="G25" s="64">
        <v>1.9456975263760166</v>
      </c>
      <c r="H25" s="20"/>
    </row>
    <row r="26" spans="2:8" ht="15" thickBot="1">
      <c r="B26" s="65"/>
      <c r="C26" s="66"/>
      <c r="D26" s="67"/>
      <c r="E26" s="68"/>
      <c r="F26" s="69"/>
      <c r="G26" s="70"/>
      <c r="H26" s="20"/>
    </row>
    <row r="27" spans="2:8" ht="15" thickBot="1">
      <c r="B27" s="103" t="s">
        <v>35</v>
      </c>
      <c r="C27" s="104">
        <f>SUM(C10:C25)</f>
        <v>6159</v>
      </c>
      <c r="D27" s="104">
        <f>SUM(D10:D25)</f>
        <v>7102893565</v>
      </c>
      <c r="E27" s="104">
        <f>D27/C27</f>
        <v>1153254.3537911999</v>
      </c>
      <c r="F27" s="106">
        <f>((F10*D10)+(F11*D11)+(F12*D12)+(F13*D13)+(F14*D14)+(F15*D15)+(F16*D16)+(D17*F17)+(D18*F18)+(D19*F19)+(D20*F20)+(D21*F21)+(D22*F22)+(D23*F23)+(D24*F24)+(D25*F25))/D27</f>
        <v>53.33065235928254</v>
      </c>
      <c r="G27" s="105">
        <f>((G10*D10)+(G11*D11)+(G12*D12)+(G13*D13)+(G14*D14)+(G15*D15)+(G16*D16)+(D17*G17)+(D18*G18)+(D19*G19)+(D20*G20)+(D21*G21)+(D22*G22)+(D23*G23)+(D24*G24)+(D25*G25))/D27</f>
        <v>2.0891459458536876</v>
      </c>
      <c r="H27" s="20"/>
    </row>
    <row r="28" spans="2:8" ht="14.25">
      <c r="B28" s="36"/>
      <c r="C28" s="37"/>
      <c r="D28" s="37"/>
      <c r="E28" s="37"/>
      <c r="F28" s="37"/>
      <c r="G28" s="71"/>
      <c r="H28" s="20"/>
    </row>
    <row r="29" spans="2:8" ht="15" thickBot="1">
      <c r="B29" s="38" t="s">
        <v>36</v>
      </c>
      <c r="C29" s="37"/>
      <c r="D29" s="37"/>
      <c r="E29" s="37"/>
      <c r="F29" s="37"/>
      <c r="G29" s="71"/>
      <c r="H29" s="20"/>
    </row>
    <row r="30" spans="2:8" ht="14.25">
      <c r="B30" s="282" t="s">
        <v>2</v>
      </c>
      <c r="C30" s="94" t="s">
        <v>3</v>
      </c>
      <c r="D30" s="94" t="s">
        <v>4</v>
      </c>
      <c r="E30" s="95" t="s">
        <v>5</v>
      </c>
      <c r="F30" s="95" t="s">
        <v>6</v>
      </c>
      <c r="G30" s="96" t="s">
        <v>7</v>
      </c>
      <c r="H30" s="20"/>
    </row>
    <row r="31" spans="2:8" ht="14.25">
      <c r="B31" s="283"/>
      <c r="C31" s="97" t="s">
        <v>8</v>
      </c>
      <c r="D31" s="97" t="s">
        <v>9</v>
      </c>
      <c r="E31" s="98" t="s">
        <v>10</v>
      </c>
      <c r="F31" s="98" t="s">
        <v>11</v>
      </c>
      <c r="G31" s="99" t="s">
        <v>37</v>
      </c>
      <c r="H31" s="20"/>
    </row>
    <row r="32" spans="2:8" ht="14.25">
      <c r="B32" s="284"/>
      <c r="C32" s="100" t="s">
        <v>13</v>
      </c>
      <c r="D32" s="100" t="s">
        <v>14</v>
      </c>
      <c r="E32" s="101" t="s">
        <v>15</v>
      </c>
      <c r="F32" s="101" t="s">
        <v>16</v>
      </c>
      <c r="G32" s="102" t="s">
        <v>17</v>
      </c>
      <c r="H32" s="20"/>
    </row>
    <row r="33" spans="2:8" ht="14.25">
      <c r="B33" s="72"/>
      <c r="C33" s="73"/>
      <c r="D33" s="74"/>
      <c r="E33" s="75"/>
      <c r="F33" s="73"/>
      <c r="G33" s="76"/>
      <c r="H33" s="20"/>
    </row>
    <row r="34" spans="2:8" ht="14.25">
      <c r="B34" s="54" t="s">
        <v>20</v>
      </c>
      <c r="C34" s="55">
        <v>28</v>
      </c>
      <c r="D34" s="77">
        <v>140840086</v>
      </c>
      <c r="E34" s="55">
        <f>D34/C34</f>
        <v>5030003.071428572</v>
      </c>
      <c r="F34" s="57">
        <v>285</v>
      </c>
      <c r="G34" s="58">
        <v>5.2549</v>
      </c>
      <c r="H34" s="20"/>
    </row>
    <row r="35" spans="2:8" ht="14.25">
      <c r="B35" s="54" t="s">
        <v>38</v>
      </c>
      <c r="C35" s="55">
        <v>0</v>
      </c>
      <c r="D35" s="77">
        <v>0</v>
      </c>
      <c r="E35" s="55">
        <v>0</v>
      </c>
      <c r="F35" s="57">
        <v>0</v>
      </c>
      <c r="G35" s="58">
        <v>0</v>
      </c>
      <c r="H35" s="20"/>
    </row>
    <row r="36" spans="2:8" ht="14.25">
      <c r="B36" s="54" t="s">
        <v>18</v>
      </c>
      <c r="C36" s="55">
        <v>0</v>
      </c>
      <c r="D36" s="77">
        <v>0</v>
      </c>
      <c r="E36" s="55">
        <v>0</v>
      </c>
      <c r="F36" s="57">
        <v>0</v>
      </c>
      <c r="G36" s="58">
        <v>0</v>
      </c>
      <c r="H36" s="20"/>
    </row>
    <row r="37" spans="2:8" ht="14.25">
      <c r="B37" s="60" t="s">
        <v>29</v>
      </c>
      <c r="C37" s="78">
        <v>1</v>
      </c>
      <c r="D37" s="79">
        <v>4366034</v>
      </c>
      <c r="E37" s="55">
        <f>D37/C37</f>
        <v>4366034</v>
      </c>
      <c r="F37" s="57">
        <v>360</v>
      </c>
      <c r="G37" s="58">
        <v>6.95</v>
      </c>
      <c r="H37" s="20"/>
    </row>
    <row r="38" spans="2:8" ht="14.25">
      <c r="B38" s="54" t="s">
        <v>31</v>
      </c>
      <c r="C38" s="78">
        <v>3</v>
      </c>
      <c r="D38" s="79">
        <v>8299691</v>
      </c>
      <c r="E38" s="55">
        <f>D38/C38</f>
        <v>2766563.6666666665</v>
      </c>
      <c r="F38" s="57">
        <v>360</v>
      </c>
      <c r="G38" s="58">
        <v>7.2759</v>
      </c>
      <c r="H38" s="20"/>
    </row>
    <row r="39" spans="2:8" ht="15" thickBot="1">
      <c r="B39" s="80"/>
      <c r="C39" s="82"/>
      <c r="D39" s="81"/>
      <c r="E39" s="82"/>
      <c r="F39" s="91"/>
      <c r="G39" s="83"/>
      <c r="H39" s="20"/>
    </row>
    <row r="40" spans="2:8" ht="15" thickBot="1">
      <c r="B40" s="89" t="s">
        <v>35</v>
      </c>
      <c r="C40" s="90">
        <f>SUM(C34:C39)</f>
        <v>32</v>
      </c>
      <c r="D40" s="90">
        <f>SUM(D34:D38)</f>
        <v>153505811</v>
      </c>
      <c r="E40" s="90">
        <f>D40/C40</f>
        <v>4797056.59375</v>
      </c>
      <c r="F40" s="92">
        <f>((D34*F34)+(D35*F35)+(D36*F36)+(D37*F37)+(D38*F38))/D40</f>
        <v>291.18823071785863</v>
      </c>
      <c r="G40" s="93">
        <f>((D34*G34)+(D35*G35)+(D36*G36)+(D37*G37)+(D38*G38))/D40</f>
        <v>5.412382896490478</v>
      </c>
      <c r="H40" s="20"/>
    </row>
    <row r="41" spans="2:8" ht="6" customHeight="1">
      <c r="B41" s="37"/>
      <c r="C41" s="84"/>
      <c r="D41" s="84"/>
      <c r="E41" s="37"/>
      <c r="F41" s="37"/>
      <c r="G41" s="37"/>
      <c r="H41" s="20"/>
    </row>
    <row r="42" spans="2:8" ht="14.25">
      <c r="B42" s="85" t="s">
        <v>39</v>
      </c>
      <c r="C42" s="86"/>
      <c r="D42" s="86"/>
      <c r="E42" s="87"/>
      <c r="F42" s="86"/>
      <c r="G42" s="37"/>
      <c r="H42" s="20"/>
    </row>
    <row r="43" spans="2:8" ht="14.25">
      <c r="B43" s="85" t="s">
        <v>40</v>
      </c>
      <c r="C43" s="86"/>
      <c r="D43" s="86"/>
      <c r="E43" s="86"/>
      <c r="F43" s="86"/>
      <c r="G43" s="37"/>
      <c r="H43" s="20"/>
    </row>
    <row r="44" spans="2:8" ht="14.25">
      <c r="B44" s="85" t="s">
        <v>41</v>
      </c>
      <c r="C44" s="86"/>
      <c r="D44" s="86"/>
      <c r="E44" s="86"/>
      <c r="F44" s="86"/>
      <c r="G44" s="88"/>
      <c r="H44" s="20"/>
    </row>
    <row r="45" spans="2:8" ht="14.25">
      <c r="B45" s="85" t="s">
        <v>42</v>
      </c>
      <c r="C45" s="86"/>
      <c r="D45" s="86"/>
      <c r="E45" s="86"/>
      <c r="F45" s="86"/>
      <c r="G45" s="37"/>
      <c r="H45" s="20"/>
    </row>
    <row r="46" spans="2:8" ht="14.25">
      <c r="B46" s="85" t="s">
        <v>43</v>
      </c>
      <c r="C46" s="86"/>
      <c r="D46" s="86"/>
      <c r="E46" s="86"/>
      <c r="F46" s="86"/>
      <c r="G46" s="37"/>
      <c r="H46" s="20"/>
    </row>
    <row r="47" ht="14.25">
      <c r="H47" s="20"/>
    </row>
    <row r="48" ht="14.25">
      <c r="H48" s="20"/>
    </row>
    <row r="49" ht="36" customHeight="1">
      <c r="H49" s="20"/>
    </row>
    <row r="50" ht="14.25">
      <c r="H50" s="20"/>
    </row>
    <row r="51" ht="14.25">
      <c r="H51" s="20"/>
    </row>
    <row r="52" ht="14.25">
      <c r="H52" s="20"/>
    </row>
    <row r="53" ht="14.25">
      <c r="H53" s="20"/>
    </row>
    <row r="54" ht="14.25">
      <c r="H54" s="20"/>
    </row>
  </sheetData>
  <sheetProtection/>
  <mergeCells count="2">
    <mergeCell ref="B6:B8"/>
    <mergeCell ref="B30:B32"/>
  </mergeCells>
  <printOptions/>
  <pageMargins left="0.7" right="0.7" top="0.75" bottom="0.75" header="0.3" footer="0.3"/>
  <pageSetup orientation="portrait" paperSize="9"/>
  <ignoredErrors>
    <ignoredError sqref="C8:G8 C32:G32" numberStoredAsText="1"/>
    <ignoredError sqref="E10:E25 C27:E27 E34:E38 C40:E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5625" style="0" customWidth="1"/>
    <col min="2" max="2" width="46.421875" style="0" customWidth="1"/>
    <col min="3" max="7" width="14.7109375" style="0" customWidth="1"/>
  </cols>
  <sheetData>
    <row r="1" ht="5.25" customHeight="1"/>
    <row r="2" spans="2:7" ht="15.75">
      <c r="B2" s="33" t="s">
        <v>0</v>
      </c>
      <c r="C2" s="34"/>
      <c r="D2" s="34"/>
      <c r="E2" s="34"/>
      <c r="F2" s="34"/>
      <c r="G2" s="34"/>
    </row>
    <row r="3" spans="2:7" ht="15.75">
      <c r="B3" s="35" t="s">
        <v>45</v>
      </c>
      <c r="C3" s="34"/>
      <c r="D3" s="34"/>
      <c r="E3" s="34"/>
      <c r="F3" s="34"/>
      <c r="G3" s="34"/>
    </row>
    <row r="4" spans="2:7" ht="6" customHeight="1">
      <c r="B4" s="36"/>
      <c r="C4" s="37"/>
      <c r="D4" s="37"/>
      <c r="E4" s="37"/>
      <c r="F4" s="37"/>
      <c r="G4" s="37"/>
    </row>
    <row r="5" spans="2:7" ht="15" thickBot="1">
      <c r="B5" s="38" t="s">
        <v>1</v>
      </c>
      <c r="C5" s="38"/>
      <c r="D5" s="38"/>
      <c r="E5" s="38"/>
      <c r="F5" s="38"/>
      <c r="G5" s="38"/>
    </row>
    <row r="6" spans="2:7" ht="12.75">
      <c r="B6" s="279" t="s">
        <v>2</v>
      </c>
      <c r="C6" s="39" t="s">
        <v>3</v>
      </c>
      <c r="D6" s="39" t="s">
        <v>4</v>
      </c>
      <c r="E6" s="40" t="s">
        <v>5</v>
      </c>
      <c r="F6" s="40" t="s">
        <v>6</v>
      </c>
      <c r="G6" s="41" t="s">
        <v>7</v>
      </c>
    </row>
    <row r="7" spans="2:7" ht="12.75">
      <c r="B7" s="280"/>
      <c r="C7" s="42" t="s">
        <v>8</v>
      </c>
      <c r="D7" s="42" t="s">
        <v>9</v>
      </c>
      <c r="E7" s="43" t="s">
        <v>10</v>
      </c>
      <c r="F7" s="43" t="s">
        <v>11</v>
      </c>
      <c r="G7" s="44" t="s">
        <v>12</v>
      </c>
    </row>
    <row r="8" spans="2:7" ht="12.75">
      <c r="B8" s="281"/>
      <c r="C8" s="45" t="s">
        <v>13</v>
      </c>
      <c r="D8" s="45" t="s">
        <v>14</v>
      </c>
      <c r="E8" s="46" t="s">
        <v>15</v>
      </c>
      <c r="F8" s="46" t="s">
        <v>16</v>
      </c>
      <c r="G8" s="47" t="s">
        <v>17</v>
      </c>
    </row>
    <row r="9" spans="2:7" ht="12.75">
      <c r="B9" s="48"/>
      <c r="C9" s="49"/>
      <c r="D9" s="50"/>
      <c r="E9" s="51"/>
      <c r="F9" s="52"/>
      <c r="G9" s="53"/>
    </row>
    <row r="10" spans="2:7" ht="12.75">
      <c r="B10" s="54" t="s">
        <v>18</v>
      </c>
      <c r="C10" s="55">
        <v>748</v>
      </c>
      <c r="D10" s="56">
        <v>813829197</v>
      </c>
      <c r="E10" s="56">
        <f aca="true" t="shared" si="0" ref="E10:E16">D10/C10</f>
        <v>1088006.9478609625</v>
      </c>
      <c r="F10" s="57">
        <v>71</v>
      </c>
      <c r="G10" s="58">
        <v>2.043546151687158</v>
      </c>
    </row>
    <row r="11" spans="2:7" ht="12.75">
      <c r="B11" s="54" t="s">
        <v>19</v>
      </c>
      <c r="C11" s="55">
        <v>259</v>
      </c>
      <c r="D11" s="56">
        <v>234502586</v>
      </c>
      <c r="E11" s="56">
        <f t="shared" si="0"/>
        <v>905415.3899613899</v>
      </c>
      <c r="F11" s="57">
        <v>54</v>
      </c>
      <c r="G11" s="58">
        <v>2.0939110322220498</v>
      </c>
    </row>
    <row r="12" spans="2:7" ht="12.75">
      <c r="B12" s="54" t="s">
        <v>20</v>
      </c>
      <c r="C12" s="55">
        <v>1692</v>
      </c>
      <c r="D12" s="55">
        <v>2874317567</v>
      </c>
      <c r="E12" s="56">
        <f t="shared" si="0"/>
        <v>1698769.2476359338</v>
      </c>
      <c r="F12" s="57">
        <v>48</v>
      </c>
      <c r="G12" s="58">
        <v>2.1369163949064784</v>
      </c>
    </row>
    <row r="13" spans="2:7" ht="12.75">
      <c r="B13" s="54" t="s">
        <v>21</v>
      </c>
      <c r="C13" s="55">
        <v>424</v>
      </c>
      <c r="D13" s="55">
        <v>442181235</v>
      </c>
      <c r="E13" s="56">
        <f t="shared" si="0"/>
        <v>1042880.2712264151</v>
      </c>
      <c r="F13" s="57">
        <v>43</v>
      </c>
      <c r="G13" s="58">
        <v>2.0414324198312035</v>
      </c>
    </row>
    <row r="14" spans="2:7" ht="12.75">
      <c r="B14" s="54" t="s">
        <v>22</v>
      </c>
      <c r="C14" s="55">
        <v>65</v>
      </c>
      <c r="D14" s="55">
        <v>40903832</v>
      </c>
      <c r="E14" s="56">
        <f t="shared" si="0"/>
        <v>629289.723076923</v>
      </c>
      <c r="F14" s="57">
        <v>29</v>
      </c>
      <c r="G14" s="58">
        <v>1.9995534484397453</v>
      </c>
    </row>
    <row r="15" spans="2:7" ht="12.75">
      <c r="B15" s="59" t="s">
        <v>23</v>
      </c>
      <c r="C15" s="55">
        <v>152</v>
      </c>
      <c r="D15" s="55">
        <v>108348914</v>
      </c>
      <c r="E15" s="56">
        <f t="shared" si="0"/>
        <v>712821.802631579</v>
      </c>
      <c r="F15" s="57">
        <v>43</v>
      </c>
      <c r="G15" s="58">
        <v>1.99</v>
      </c>
    </row>
    <row r="16" spans="2:7" ht="12.75">
      <c r="B16" s="60" t="s">
        <v>24</v>
      </c>
      <c r="C16" s="55">
        <v>814</v>
      </c>
      <c r="D16" s="55">
        <v>922769720</v>
      </c>
      <c r="E16" s="56">
        <f t="shared" si="0"/>
        <v>1133623.7346437348</v>
      </c>
      <c r="F16" s="57">
        <v>53</v>
      </c>
      <c r="G16" s="58">
        <v>1.9911890955307896</v>
      </c>
    </row>
    <row r="17" spans="2:7" ht="12.75">
      <c r="B17" s="60" t="s">
        <v>25</v>
      </c>
      <c r="C17" s="55">
        <v>0</v>
      </c>
      <c r="D17" s="55">
        <v>0</v>
      </c>
      <c r="E17" s="56">
        <v>0</v>
      </c>
      <c r="F17" s="57">
        <v>0</v>
      </c>
      <c r="G17" s="58">
        <v>0</v>
      </c>
    </row>
    <row r="18" spans="2:7" ht="12.75">
      <c r="B18" s="54" t="s">
        <v>26</v>
      </c>
      <c r="C18" s="55">
        <v>0</v>
      </c>
      <c r="D18" s="55">
        <v>0</v>
      </c>
      <c r="E18" s="56">
        <v>0</v>
      </c>
      <c r="F18" s="57">
        <v>0</v>
      </c>
      <c r="G18" s="58">
        <v>0</v>
      </c>
    </row>
    <row r="19" spans="2:7" ht="12.75">
      <c r="B19" s="54" t="s">
        <v>27</v>
      </c>
      <c r="C19" s="55">
        <v>706</v>
      </c>
      <c r="D19" s="55">
        <v>501154617</v>
      </c>
      <c r="E19" s="56">
        <f>D19/C19</f>
        <v>709850.7322946176</v>
      </c>
      <c r="F19" s="57">
        <v>45</v>
      </c>
      <c r="G19" s="58">
        <v>2.768132431073662</v>
      </c>
    </row>
    <row r="20" spans="2:7" ht="12.75">
      <c r="B20" s="54" t="s">
        <v>28</v>
      </c>
      <c r="C20" s="55">
        <v>144</v>
      </c>
      <c r="D20" s="55">
        <v>96951379</v>
      </c>
      <c r="E20" s="56">
        <f>D20/C20</f>
        <v>673273.4652777778</v>
      </c>
      <c r="F20" s="57">
        <v>49</v>
      </c>
      <c r="G20" s="58">
        <v>1.9679551914367304</v>
      </c>
    </row>
    <row r="21" spans="2:7" ht="12.75">
      <c r="B21" s="60" t="s">
        <v>29</v>
      </c>
      <c r="C21" s="55">
        <v>625</v>
      </c>
      <c r="D21" s="55">
        <v>1923282916</v>
      </c>
      <c r="E21" s="56">
        <f>D21/C21</f>
        <v>3077252.6656</v>
      </c>
      <c r="F21" s="57">
        <v>54</v>
      </c>
      <c r="G21" s="58">
        <v>1.5026166189322092</v>
      </c>
    </row>
    <row r="22" spans="2:7" ht="12.75">
      <c r="B22" s="60" t="s">
        <v>30</v>
      </c>
      <c r="C22" s="55">
        <v>552</v>
      </c>
      <c r="D22" s="55">
        <v>681357450</v>
      </c>
      <c r="E22" s="56">
        <f>D22/C22</f>
        <v>1234343.206521739</v>
      </c>
      <c r="F22" s="57">
        <v>50</v>
      </c>
      <c r="G22" s="58">
        <v>2.5871601341263677</v>
      </c>
    </row>
    <row r="23" spans="2:7" ht="12.75">
      <c r="B23" s="54" t="s">
        <v>31</v>
      </c>
      <c r="C23" s="55">
        <v>46</v>
      </c>
      <c r="D23" s="55">
        <v>206188177</v>
      </c>
      <c r="E23" s="56">
        <f>D23/C23</f>
        <v>4482351.673913044</v>
      </c>
      <c r="F23" s="57">
        <v>39</v>
      </c>
      <c r="G23" s="58">
        <v>0.967649915930922</v>
      </c>
    </row>
    <row r="24" spans="2:7" ht="12.75">
      <c r="B24" s="54" t="s">
        <v>32</v>
      </c>
      <c r="C24" s="55">
        <v>0</v>
      </c>
      <c r="D24" s="56">
        <v>0</v>
      </c>
      <c r="E24" s="56">
        <v>0</v>
      </c>
      <c r="F24" s="57">
        <v>0</v>
      </c>
      <c r="G24" s="58">
        <v>0</v>
      </c>
    </row>
    <row r="25" spans="2:7" ht="12.75">
      <c r="B25" s="59" t="s">
        <v>34</v>
      </c>
      <c r="C25" s="61">
        <v>375</v>
      </c>
      <c r="D25" s="62">
        <v>312559143</v>
      </c>
      <c r="E25" s="56">
        <f>D25/C25</f>
        <v>833491.048</v>
      </c>
      <c r="F25" s="63">
        <v>57</v>
      </c>
      <c r="G25" s="64">
        <v>1.806825943338346</v>
      </c>
    </row>
    <row r="26" spans="2:7" ht="13.5" thickBot="1">
      <c r="B26" s="65"/>
      <c r="C26" s="66"/>
      <c r="D26" s="67"/>
      <c r="E26" s="68"/>
      <c r="F26" s="69"/>
      <c r="G26" s="70"/>
    </row>
    <row r="27" spans="2:7" ht="13.5" thickBot="1">
      <c r="B27" s="103" t="s">
        <v>35</v>
      </c>
      <c r="C27" s="104">
        <f>SUM(C10:C25)</f>
        <v>6602</v>
      </c>
      <c r="D27" s="104">
        <f>SUM(D10:D25)</f>
        <v>9158346733</v>
      </c>
      <c r="E27" s="104">
        <f>D27/C27</f>
        <v>1387207.9268403514</v>
      </c>
      <c r="F27" s="106">
        <f>((F10*D10)+(F11*D11)+(F12*D12)+(F13*D13)+(F14*D14)+(F15*D15)+(F16*D16)+(D17*F17)+(D18*F18)+(D19*F19)+(D20*F20)+(D21*F21)+(D22*F22)+(D23*F23)+(D24*F24)+(D25*F25))/D27</f>
        <v>51.675592516136724</v>
      </c>
      <c r="G27" s="107">
        <f>((G10*D10)+(G11*D11)+(G12*D12)+(G13*D13)+(G14*D14)+(G15*D15)+(G16*D16)+(D17*G17)+(D18*G18)+(D19*G19)+(D20*G20)+(D21*G21)+(D22*G22)+(D23*G23)+(D24*G24)+(D25*G25))/D27</f>
        <v>2.001327505455345</v>
      </c>
    </row>
    <row r="28" spans="2:7" ht="12.75">
      <c r="B28" s="36"/>
      <c r="C28" s="37"/>
      <c r="D28" s="37"/>
      <c r="E28" s="37"/>
      <c r="F28" s="37"/>
      <c r="G28" s="71"/>
    </row>
    <row r="29" spans="2:7" ht="15" thickBot="1">
      <c r="B29" s="38" t="s">
        <v>36</v>
      </c>
      <c r="C29" s="37"/>
      <c r="D29" s="37"/>
      <c r="E29" s="37"/>
      <c r="F29" s="37"/>
      <c r="G29" s="71"/>
    </row>
    <row r="30" spans="2:7" ht="12.75">
      <c r="B30" s="282" t="s">
        <v>2</v>
      </c>
      <c r="C30" s="94" t="s">
        <v>3</v>
      </c>
      <c r="D30" s="94" t="s">
        <v>4</v>
      </c>
      <c r="E30" s="95" t="s">
        <v>5</v>
      </c>
      <c r="F30" s="95" t="s">
        <v>6</v>
      </c>
      <c r="G30" s="96" t="s">
        <v>7</v>
      </c>
    </row>
    <row r="31" spans="2:7" ht="12.75">
      <c r="B31" s="283"/>
      <c r="C31" s="97" t="s">
        <v>8</v>
      </c>
      <c r="D31" s="97" t="s">
        <v>9</v>
      </c>
      <c r="E31" s="98" t="s">
        <v>10</v>
      </c>
      <c r="F31" s="98" t="s">
        <v>11</v>
      </c>
      <c r="G31" s="99" t="s">
        <v>37</v>
      </c>
    </row>
    <row r="32" spans="2:7" ht="12.75">
      <c r="B32" s="284"/>
      <c r="C32" s="100" t="s">
        <v>13</v>
      </c>
      <c r="D32" s="100" t="s">
        <v>14</v>
      </c>
      <c r="E32" s="101" t="s">
        <v>15</v>
      </c>
      <c r="F32" s="101" t="s">
        <v>16</v>
      </c>
      <c r="G32" s="102" t="s">
        <v>17</v>
      </c>
    </row>
    <row r="33" spans="2:7" ht="12.75">
      <c r="B33" s="72"/>
      <c r="C33" s="73"/>
      <c r="D33" s="74"/>
      <c r="E33" s="75"/>
      <c r="F33" s="73"/>
      <c r="G33" s="76"/>
    </row>
    <row r="34" spans="2:7" ht="12.75">
      <c r="B34" s="54" t="s">
        <v>20</v>
      </c>
      <c r="C34" s="55">
        <v>26</v>
      </c>
      <c r="D34" s="77">
        <v>128476262</v>
      </c>
      <c r="E34" s="55">
        <f>D34/C34</f>
        <v>4941394.692307692</v>
      </c>
      <c r="F34" s="57">
        <v>271</v>
      </c>
      <c r="G34" s="58">
        <v>4.831</v>
      </c>
    </row>
    <row r="35" spans="2:7" ht="12.75">
      <c r="B35" s="54" t="s">
        <v>38</v>
      </c>
      <c r="C35" s="55">
        <v>2</v>
      </c>
      <c r="D35" s="77">
        <v>16116312</v>
      </c>
      <c r="E35" s="55">
        <f>D35/C35</f>
        <v>8058156</v>
      </c>
      <c r="F35" s="57">
        <v>258</v>
      </c>
      <c r="G35" s="58">
        <v>4.95</v>
      </c>
    </row>
    <row r="36" spans="2:7" ht="12.75">
      <c r="B36" s="54" t="s">
        <v>18</v>
      </c>
      <c r="C36" s="55">
        <v>4</v>
      </c>
      <c r="D36" s="77">
        <v>29387329</v>
      </c>
      <c r="E36" s="55">
        <f>D36/C36</f>
        <v>7346832.25</v>
      </c>
      <c r="F36" s="57">
        <v>240</v>
      </c>
      <c r="G36" s="58">
        <v>7.1416</v>
      </c>
    </row>
    <row r="37" spans="2:7" ht="12.75">
      <c r="B37" s="60" t="s">
        <v>29</v>
      </c>
      <c r="C37" s="78">
        <v>1</v>
      </c>
      <c r="D37" s="79">
        <v>6131379</v>
      </c>
      <c r="E37" s="55">
        <f>D37/C37</f>
        <v>6131379</v>
      </c>
      <c r="F37" s="57">
        <v>360</v>
      </c>
      <c r="G37" s="58">
        <v>6.5499</v>
      </c>
    </row>
    <row r="38" spans="2:7" ht="12.75">
      <c r="B38" s="54" t="s">
        <v>31</v>
      </c>
      <c r="C38" s="78">
        <v>4</v>
      </c>
      <c r="D38" s="79">
        <v>15984953</v>
      </c>
      <c r="E38" s="55">
        <f>D38/C38</f>
        <v>3996238.25</v>
      </c>
      <c r="F38" s="57">
        <v>360</v>
      </c>
      <c r="G38" s="58">
        <v>6.6123</v>
      </c>
    </row>
    <row r="39" spans="2:7" ht="13.5" thickBot="1">
      <c r="B39" s="80"/>
      <c r="C39" s="82"/>
      <c r="D39" s="81"/>
      <c r="E39" s="82"/>
      <c r="F39" s="91"/>
      <c r="G39" s="83"/>
    </row>
    <row r="40" spans="2:7" ht="13.5" thickBot="1">
      <c r="B40" s="89" t="s">
        <v>35</v>
      </c>
      <c r="C40" s="90">
        <f>SUM(C34:C38)</f>
        <v>37</v>
      </c>
      <c r="D40" s="90">
        <f>SUM(D34:D38)</f>
        <v>196096235</v>
      </c>
      <c r="E40" s="90">
        <f>D40/C40</f>
        <v>5299898.243243244</v>
      </c>
      <c r="F40" s="92">
        <f>((D34*F34)+(D35*F35)+(D36*F36)+(D37*F37)+(D38*F38))/D40</f>
        <v>275.32356232132656</v>
      </c>
      <c r="G40" s="93">
        <f>((D34*G34)+(D35*G35)+(D36*G36)+(D37*G37)+(D38*G38))/D40</f>
        <v>5.386000087877261</v>
      </c>
    </row>
    <row r="41" ht="4.5" customHeight="1"/>
    <row r="42" ht="12.75">
      <c r="B42" s="85" t="s">
        <v>39</v>
      </c>
    </row>
    <row r="43" ht="12.75">
      <c r="B43" s="85" t="s">
        <v>40</v>
      </c>
    </row>
    <row r="44" ht="12.75">
      <c r="B44" s="85" t="s">
        <v>41</v>
      </c>
    </row>
    <row r="45" ht="12.75">
      <c r="B45" s="85" t="s">
        <v>42</v>
      </c>
    </row>
    <row r="46" ht="12.75">
      <c r="B46" s="85" t="s">
        <v>43</v>
      </c>
    </row>
    <row r="49" ht="33.75" customHeight="1"/>
  </sheetData>
  <sheetProtection/>
  <mergeCells count="2">
    <mergeCell ref="B6:B8"/>
    <mergeCell ref="B30:B32"/>
  </mergeCells>
  <printOptions/>
  <pageMargins left="0.7" right="0.7" top="0.75" bottom="0.75" header="0.3" footer="0.3"/>
  <pageSetup orientation="portrait" paperSize="9"/>
  <ignoredErrors>
    <ignoredError sqref="C8:G8 C32:G32" numberStoredAsText="1"/>
    <ignoredError sqref="E10:E25 C27:E27 E34:E38 C40:E4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G4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7" width="14.7109375" style="0" customWidth="1"/>
  </cols>
  <sheetData>
    <row r="1" ht="4.5" customHeight="1"/>
    <row r="2" spans="2:7" ht="15.75">
      <c r="B2" s="33" t="s">
        <v>0</v>
      </c>
      <c r="C2" s="34"/>
      <c r="D2" s="34"/>
      <c r="E2" s="34"/>
      <c r="F2" s="34"/>
      <c r="G2" s="34"/>
    </row>
    <row r="3" spans="2:7" ht="15.75">
      <c r="B3" s="35" t="s">
        <v>46</v>
      </c>
      <c r="C3" s="34"/>
      <c r="D3" s="34"/>
      <c r="E3" s="34"/>
      <c r="F3" s="34"/>
      <c r="G3" s="34"/>
    </row>
    <row r="4" spans="2:7" ht="4.5" customHeight="1">
      <c r="B4" s="108"/>
      <c r="C4" s="37"/>
      <c r="D4" s="37"/>
      <c r="E4" s="37"/>
      <c r="F4" s="37"/>
      <c r="G4" s="37"/>
    </row>
    <row r="5" spans="2:7" ht="15" thickBot="1">
      <c r="B5" s="38" t="s">
        <v>1</v>
      </c>
      <c r="C5" s="38"/>
      <c r="D5" s="38"/>
      <c r="E5" s="38"/>
      <c r="F5" s="38"/>
      <c r="G5" s="38"/>
    </row>
    <row r="6" spans="2:7" ht="12.75">
      <c r="B6" s="285" t="s">
        <v>2</v>
      </c>
      <c r="C6" s="109" t="s">
        <v>3</v>
      </c>
      <c r="D6" s="109" t="s">
        <v>4</v>
      </c>
      <c r="E6" s="110" t="s">
        <v>5</v>
      </c>
      <c r="F6" s="110" t="s">
        <v>6</v>
      </c>
      <c r="G6" s="111" t="s">
        <v>7</v>
      </c>
    </row>
    <row r="7" spans="2:7" ht="12.75">
      <c r="B7" s="286"/>
      <c r="C7" s="112" t="s">
        <v>8</v>
      </c>
      <c r="D7" s="112" t="s">
        <v>9</v>
      </c>
      <c r="E7" s="113" t="s">
        <v>10</v>
      </c>
      <c r="F7" s="113" t="s">
        <v>11</v>
      </c>
      <c r="G7" s="114" t="s">
        <v>12</v>
      </c>
    </row>
    <row r="8" spans="2:7" ht="12.75">
      <c r="B8" s="287"/>
      <c r="C8" s="115" t="s">
        <v>13</v>
      </c>
      <c r="D8" s="115" t="s">
        <v>14</v>
      </c>
      <c r="E8" s="116" t="s">
        <v>15</v>
      </c>
      <c r="F8" s="116" t="s">
        <v>16</v>
      </c>
      <c r="G8" s="117" t="s">
        <v>17</v>
      </c>
    </row>
    <row r="9" spans="2:7" ht="12.75">
      <c r="B9" s="118"/>
      <c r="C9" s="119"/>
      <c r="D9" s="120"/>
      <c r="E9" s="121"/>
      <c r="F9" s="122"/>
      <c r="G9" s="123"/>
    </row>
    <row r="10" spans="2:7" ht="12.75">
      <c r="B10" s="54" t="s">
        <v>18</v>
      </c>
      <c r="C10" s="55">
        <v>1292</v>
      </c>
      <c r="D10" s="56">
        <v>1604331464</v>
      </c>
      <c r="E10" s="56">
        <f aca="true" t="shared" si="0" ref="E10:E25">D10/C10</f>
        <v>1241742.6191950464</v>
      </c>
      <c r="F10" s="57">
        <v>74</v>
      </c>
      <c r="G10" s="58">
        <v>1.9767895489955933</v>
      </c>
    </row>
    <row r="11" spans="2:7" ht="12.75">
      <c r="B11" s="54" t="s">
        <v>19</v>
      </c>
      <c r="C11" s="55">
        <v>502</v>
      </c>
      <c r="D11" s="56">
        <v>419597932</v>
      </c>
      <c r="E11" s="56">
        <f t="shared" si="0"/>
        <v>835852.454183267</v>
      </c>
      <c r="F11" s="57">
        <v>54</v>
      </c>
      <c r="G11" s="58">
        <v>2.1275424047847786</v>
      </c>
    </row>
    <row r="12" spans="2:7" ht="12.75">
      <c r="B12" s="54" t="s">
        <v>20</v>
      </c>
      <c r="C12" s="55">
        <v>1451</v>
      </c>
      <c r="D12" s="55">
        <v>2846643759</v>
      </c>
      <c r="E12" s="56">
        <f t="shared" si="0"/>
        <v>1961849.5926946932</v>
      </c>
      <c r="F12" s="57">
        <v>47</v>
      </c>
      <c r="G12" s="58">
        <v>2.0122542161553274</v>
      </c>
    </row>
    <row r="13" spans="2:7" ht="12.75">
      <c r="B13" s="54" t="s">
        <v>21</v>
      </c>
      <c r="C13" s="55">
        <v>218</v>
      </c>
      <c r="D13" s="55">
        <v>210597234</v>
      </c>
      <c r="E13" s="56">
        <f t="shared" si="0"/>
        <v>966042.3577981652</v>
      </c>
      <c r="F13" s="57">
        <v>41</v>
      </c>
      <c r="G13" s="58">
        <v>2.024634035981688</v>
      </c>
    </row>
    <row r="14" spans="2:7" ht="12.75">
      <c r="B14" s="54" t="s">
        <v>22</v>
      </c>
      <c r="C14" s="55">
        <v>40</v>
      </c>
      <c r="D14" s="55">
        <v>26462323</v>
      </c>
      <c r="E14" s="56">
        <f>D14/C14</f>
        <v>661558.075</v>
      </c>
      <c r="F14" s="57">
        <v>28</v>
      </c>
      <c r="G14" s="58">
        <v>1.8332318421175646</v>
      </c>
    </row>
    <row r="15" spans="2:7" ht="12.75">
      <c r="B15" s="59" t="s">
        <v>23</v>
      </c>
      <c r="C15" s="55">
        <v>55</v>
      </c>
      <c r="D15" s="55">
        <v>47419619</v>
      </c>
      <c r="E15" s="56">
        <f t="shared" si="0"/>
        <v>862174.8909090909</v>
      </c>
      <c r="F15" s="57">
        <v>47</v>
      </c>
      <c r="G15" s="58">
        <v>1.99</v>
      </c>
    </row>
    <row r="16" spans="2:7" ht="12.75">
      <c r="B16" s="60" t="s">
        <v>24</v>
      </c>
      <c r="C16" s="55">
        <v>923</v>
      </c>
      <c r="D16" s="55">
        <v>1054646599</v>
      </c>
      <c r="E16" s="56">
        <f t="shared" si="0"/>
        <v>1142629.0346695557</v>
      </c>
      <c r="F16" s="57">
        <v>53</v>
      </c>
      <c r="G16" s="58">
        <v>1.9884362506250304</v>
      </c>
    </row>
    <row r="17" spans="2:7" ht="12.75">
      <c r="B17" s="60" t="s">
        <v>25</v>
      </c>
      <c r="C17" s="55">
        <v>0</v>
      </c>
      <c r="D17" s="55">
        <v>0</v>
      </c>
      <c r="E17" s="56">
        <v>0</v>
      </c>
      <c r="F17" s="57">
        <v>0</v>
      </c>
      <c r="G17" s="58">
        <v>0</v>
      </c>
    </row>
    <row r="18" spans="2:7" ht="12.75">
      <c r="B18" s="54" t="s">
        <v>26</v>
      </c>
      <c r="C18" s="55">
        <v>0</v>
      </c>
      <c r="D18" s="55">
        <v>0</v>
      </c>
      <c r="E18" s="56">
        <v>0</v>
      </c>
      <c r="F18" s="57">
        <v>0</v>
      </c>
      <c r="G18" s="58">
        <v>0</v>
      </c>
    </row>
    <row r="19" spans="2:7" ht="12.75">
      <c r="B19" s="54" t="s">
        <v>27</v>
      </c>
      <c r="C19" s="55">
        <v>377</v>
      </c>
      <c r="D19" s="55">
        <v>271849553</v>
      </c>
      <c r="E19" s="56">
        <f t="shared" si="0"/>
        <v>721086.347480106</v>
      </c>
      <c r="F19" s="57">
        <v>46</v>
      </c>
      <c r="G19" s="58">
        <v>2.7710328657410006</v>
      </c>
    </row>
    <row r="20" spans="2:7" ht="12.75">
      <c r="B20" s="54" t="s">
        <v>28</v>
      </c>
      <c r="C20" s="55">
        <v>127</v>
      </c>
      <c r="D20" s="55">
        <v>83326917</v>
      </c>
      <c r="E20" s="56">
        <f t="shared" si="0"/>
        <v>656117.4566929134</v>
      </c>
      <c r="F20" s="57">
        <v>51</v>
      </c>
      <c r="G20" s="58">
        <v>1.9732074789230472</v>
      </c>
    </row>
    <row r="21" spans="2:7" ht="12.75">
      <c r="B21" s="60" t="s">
        <v>29</v>
      </c>
      <c r="C21" s="55">
        <v>647</v>
      </c>
      <c r="D21" s="55">
        <v>2428050064</v>
      </c>
      <c r="E21" s="56">
        <f t="shared" si="0"/>
        <v>3752782.170015456</v>
      </c>
      <c r="F21" s="57">
        <v>53</v>
      </c>
      <c r="G21" s="58">
        <v>1.3800593620049837</v>
      </c>
    </row>
    <row r="22" spans="2:7" ht="12.75">
      <c r="B22" s="60" t="s">
        <v>30</v>
      </c>
      <c r="C22" s="55">
        <v>391</v>
      </c>
      <c r="D22" s="55">
        <v>465951856</v>
      </c>
      <c r="E22" s="56">
        <f t="shared" si="0"/>
        <v>1191692.726342711</v>
      </c>
      <c r="F22" s="57">
        <v>51</v>
      </c>
      <c r="G22" s="58">
        <v>2.601053890855196</v>
      </c>
    </row>
    <row r="23" spans="2:7" ht="12.75">
      <c r="B23" s="54" t="s">
        <v>31</v>
      </c>
      <c r="C23" s="55">
        <v>50</v>
      </c>
      <c r="D23" s="55">
        <v>228762191</v>
      </c>
      <c r="E23" s="56">
        <f t="shared" si="0"/>
        <v>4575243.82</v>
      </c>
      <c r="F23" s="57">
        <v>40</v>
      </c>
      <c r="G23" s="58">
        <v>0.895589696376006</v>
      </c>
    </row>
    <row r="24" spans="2:7" ht="12.75">
      <c r="B24" s="54" t="s">
        <v>32</v>
      </c>
      <c r="C24" s="55">
        <v>0</v>
      </c>
      <c r="D24" s="56">
        <v>0</v>
      </c>
      <c r="E24" s="56">
        <v>0</v>
      </c>
      <c r="F24" s="57">
        <v>0</v>
      </c>
      <c r="G24" s="58">
        <v>0</v>
      </c>
    </row>
    <row r="25" spans="2:7" ht="12.75">
      <c r="B25" s="59" t="s">
        <v>34</v>
      </c>
      <c r="C25" s="61">
        <v>312</v>
      </c>
      <c r="D25" s="62">
        <v>229014404</v>
      </c>
      <c r="E25" s="56">
        <f t="shared" si="0"/>
        <v>734020.5256410256</v>
      </c>
      <c r="F25" s="63">
        <v>54</v>
      </c>
      <c r="G25" s="64">
        <v>1.8</v>
      </c>
    </row>
    <row r="26" spans="2:7" ht="13.5" thickBot="1">
      <c r="B26" s="65"/>
      <c r="C26" s="66"/>
      <c r="D26" s="67"/>
      <c r="E26" s="68"/>
      <c r="F26" s="69"/>
      <c r="G26" s="70"/>
    </row>
    <row r="27" spans="2:7" ht="13.5" thickBot="1">
      <c r="B27" s="124" t="s">
        <v>35</v>
      </c>
      <c r="C27" s="125">
        <f>SUM(C10:C25)</f>
        <v>6385</v>
      </c>
      <c r="D27" s="125">
        <f>SUM(D10:D25)</f>
        <v>9916653915</v>
      </c>
      <c r="E27" s="125">
        <f>D27/C27</f>
        <v>1553117.2928739232</v>
      </c>
      <c r="F27" s="126">
        <f>((F10*D10)+(F11*D11)+(F12*D12)+(F13*D13)+(F14*D14)+(F15*D15)+(F16*D16)+(D17*F17)+(D18*F18)+(D19*F19)+(D20*F20)+(D21*F21)+(D22*F22)+(D23*F23)+(D24*F24)+(D25*F25))/D27</f>
        <v>53.787670427540576</v>
      </c>
      <c r="G27" s="127">
        <f>((G10*D10)+(G11*D11)+(G12*D12)+(G13*D13)+(G14*D14)+(G15*D15)+(G16*D16)+(D17*G17)+(D18*G18)+(D19*G19)+(D20*G20)+(D21*G21)+(D22*G22)+(D23*G23)+(D24*G24)+(D25*G25))/D27</f>
        <v>1.8712272346725327</v>
      </c>
    </row>
    <row r="28" spans="2:7" ht="12.75">
      <c r="B28" s="108"/>
      <c r="C28" s="37"/>
      <c r="D28" s="37"/>
      <c r="E28" s="37"/>
      <c r="F28" s="37"/>
      <c r="G28" s="71"/>
    </row>
    <row r="29" spans="2:7" ht="15" thickBot="1">
      <c r="B29" s="38" t="s">
        <v>36</v>
      </c>
      <c r="C29" s="37"/>
      <c r="D29" s="37"/>
      <c r="E29" s="37"/>
      <c r="F29" s="37"/>
      <c r="G29" s="71"/>
    </row>
    <row r="30" spans="2:7" ht="12.75">
      <c r="B30" s="285" t="s">
        <v>2</v>
      </c>
      <c r="C30" s="109" t="s">
        <v>3</v>
      </c>
      <c r="D30" s="109" t="s">
        <v>4</v>
      </c>
      <c r="E30" s="110" t="s">
        <v>5</v>
      </c>
      <c r="F30" s="110" t="s">
        <v>6</v>
      </c>
      <c r="G30" s="111" t="s">
        <v>7</v>
      </c>
    </row>
    <row r="31" spans="2:7" ht="12.75">
      <c r="B31" s="286"/>
      <c r="C31" s="112" t="s">
        <v>8</v>
      </c>
      <c r="D31" s="112" t="s">
        <v>9</v>
      </c>
      <c r="E31" s="113" t="s">
        <v>10</v>
      </c>
      <c r="F31" s="113" t="s">
        <v>11</v>
      </c>
      <c r="G31" s="114" t="s">
        <v>12</v>
      </c>
    </row>
    <row r="32" spans="2:7" ht="12.75">
      <c r="B32" s="287"/>
      <c r="C32" s="115" t="s">
        <v>13</v>
      </c>
      <c r="D32" s="115" t="s">
        <v>14</v>
      </c>
      <c r="E32" s="116" t="s">
        <v>15</v>
      </c>
      <c r="F32" s="116" t="s">
        <v>16</v>
      </c>
      <c r="G32" s="117" t="s">
        <v>17</v>
      </c>
    </row>
    <row r="33" spans="2:7" ht="12.75">
      <c r="B33" s="128"/>
      <c r="C33" s="129"/>
      <c r="D33" s="130"/>
      <c r="E33" s="131"/>
      <c r="F33" s="129"/>
      <c r="G33" s="132"/>
    </row>
    <row r="34" spans="2:7" ht="12.75">
      <c r="B34" s="133" t="s">
        <v>20</v>
      </c>
      <c r="C34" s="134">
        <v>31</v>
      </c>
      <c r="D34" s="135">
        <v>150892667</v>
      </c>
      <c r="E34" s="134">
        <f>D34/C34</f>
        <v>4867505.387096774</v>
      </c>
      <c r="F34" s="136">
        <v>265</v>
      </c>
      <c r="G34" s="137">
        <v>4.9321</v>
      </c>
    </row>
    <row r="35" spans="2:7" ht="12.75">
      <c r="B35" s="133" t="s">
        <v>38</v>
      </c>
      <c r="C35" s="134">
        <v>0</v>
      </c>
      <c r="D35" s="135">
        <v>0</v>
      </c>
      <c r="E35" s="134">
        <v>0</v>
      </c>
      <c r="F35" s="136">
        <v>0</v>
      </c>
      <c r="G35" s="137">
        <v>0</v>
      </c>
    </row>
    <row r="36" spans="2:7" ht="12.75">
      <c r="B36" s="133" t="s">
        <v>18</v>
      </c>
      <c r="C36" s="134">
        <v>2</v>
      </c>
      <c r="D36" s="135">
        <v>7550928</v>
      </c>
      <c r="E36" s="134">
        <f>D36/C36</f>
        <v>3775464</v>
      </c>
      <c r="F36" s="136">
        <v>240</v>
      </c>
      <c r="G36" s="137">
        <v>7.1097</v>
      </c>
    </row>
    <row r="37" spans="2:7" ht="12.75">
      <c r="B37" s="138" t="s">
        <v>29</v>
      </c>
      <c r="C37" s="139">
        <v>1</v>
      </c>
      <c r="D37" s="140">
        <v>6185811</v>
      </c>
      <c r="E37" s="134">
        <f>D37/C37</f>
        <v>6185811</v>
      </c>
      <c r="F37" s="136">
        <v>300</v>
      </c>
      <c r="G37" s="137">
        <v>6.5995</v>
      </c>
    </row>
    <row r="38" spans="2:7" ht="12.75">
      <c r="B38" s="133" t="s">
        <v>31</v>
      </c>
      <c r="C38" s="139">
        <v>1</v>
      </c>
      <c r="D38" s="140">
        <v>1383166</v>
      </c>
      <c r="E38" s="134">
        <f>D38/C38</f>
        <v>1383166</v>
      </c>
      <c r="F38" s="136">
        <v>228</v>
      </c>
      <c r="G38" s="137">
        <v>6.6123</v>
      </c>
    </row>
    <row r="39" spans="2:7" ht="13.5" thickBot="1">
      <c r="B39" s="141"/>
      <c r="C39" s="143"/>
      <c r="D39" s="142"/>
      <c r="E39" s="143"/>
      <c r="F39" s="339"/>
      <c r="G39" s="144"/>
    </row>
    <row r="40" spans="2:7" ht="13.5" thickBot="1">
      <c r="B40" s="340" t="s">
        <v>35</v>
      </c>
      <c r="C40" s="341">
        <f>SUM(C34:C38)</f>
        <v>35</v>
      </c>
      <c r="D40" s="341">
        <f>SUM(D34:D38)</f>
        <v>166012572</v>
      </c>
      <c r="E40" s="341">
        <f>D40/C40</f>
        <v>4743216.342857143</v>
      </c>
      <c r="F40" s="342">
        <f>((D34*F34)+(D35*F35)+(D36*F36)+(D37*F37)+(D38*F38))/D40</f>
        <v>264.85876396758675</v>
      </c>
      <c r="G40" s="343">
        <f>((D34*G34)+(D35*G35)+(D36*G36)+(D37*G37)+(D38*G38))/D40</f>
        <v>5.107274188539167</v>
      </c>
    </row>
    <row r="41" spans="2:7" ht="5.25" customHeight="1">
      <c r="B41" s="37"/>
      <c r="C41" s="84"/>
      <c r="D41" s="84"/>
      <c r="E41" s="37"/>
      <c r="F41" s="37"/>
      <c r="G41" s="37"/>
    </row>
    <row r="42" spans="2:7" ht="12.75">
      <c r="B42" s="85" t="s">
        <v>39</v>
      </c>
      <c r="C42" s="86"/>
      <c r="D42" s="86"/>
      <c r="E42" s="87"/>
      <c r="F42" s="86"/>
      <c r="G42" s="37"/>
    </row>
    <row r="43" spans="2:7" ht="12.75">
      <c r="B43" s="85" t="s">
        <v>40</v>
      </c>
      <c r="C43" s="86"/>
      <c r="D43" s="86"/>
      <c r="E43" s="86"/>
      <c r="F43" s="86"/>
      <c r="G43" s="37"/>
    </row>
    <row r="44" spans="2:7" ht="12.75">
      <c r="B44" s="85" t="s">
        <v>41</v>
      </c>
      <c r="C44" s="86"/>
      <c r="D44" s="86"/>
      <c r="E44" s="86"/>
      <c r="F44" s="86"/>
      <c r="G44" s="88"/>
    </row>
    <row r="45" spans="2:7" ht="12.75">
      <c r="B45" s="85" t="s">
        <v>42</v>
      </c>
      <c r="C45" s="86"/>
      <c r="D45" s="86"/>
      <c r="E45" s="86"/>
      <c r="F45" s="86"/>
      <c r="G45" s="37"/>
    </row>
    <row r="46" spans="2:7" ht="12.75">
      <c r="B46" s="85" t="s">
        <v>43</v>
      </c>
      <c r="C46" s="86"/>
      <c r="D46" s="86"/>
      <c r="E46" s="86"/>
      <c r="F46" s="86"/>
      <c r="G46" s="37"/>
    </row>
    <row r="49" ht="32.25" customHeight="1"/>
  </sheetData>
  <sheetProtection/>
  <mergeCells count="2">
    <mergeCell ref="B6:B8"/>
    <mergeCell ref="B30:B32"/>
  </mergeCells>
  <printOptions/>
  <pageMargins left="0.7" right="0.7" top="0.75" bottom="0.75" header="0.3" footer="0.3"/>
  <pageSetup orientation="portrait" paperSize="9"/>
  <ignoredErrors>
    <ignoredError sqref="C8:G8 C32:G32" numberStoredAsText="1"/>
    <ignoredError sqref="E10:E25 C27:E27 E34:E38 C40:E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4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7.28125" style="0" customWidth="1"/>
    <col min="3" max="7" width="14.7109375" style="0" customWidth="1"/>
  </cols>
  <sheetData>
    <row r="1" ht="3.75" customHeight="1"/>
    <row r="2" spans="2:7" ht="15.75">
      <c r="B2" s="33" t="s">
        <v>0</v>
      </c>
      <c r="C2" s="34"/>
      <c r="D2" s="34"/>
      <c r="E2" s="34"/>
      <c r="F2" s="34"/>
      <c r="G2" s="34"/>
    </row>
    <row r="3" spans="2:7" ht="15.75">
      <c r="B3" s="35" t="s">
        <v>47</v>
      </c>
      <c r="C3" s="34"/>
      <c r="D3" s="34"/>
      <c r="E3" s="34"/>
      <c r="F3" s="34"/>
      <c r="G3" s="34"/>
    </row>
    <row r="4" spans="2:7" ht="4.5" customHeight="1">
      <c r="B4" s="108"/>
      <c r="C4" s="37"/>
      <c r="D4" s="37"/>
      <c r="E4" s="37"/>
      <c r="F4" s="37"/>
      <c r="G4" s="37"/>
    </row>
    <row r="5" spans="2:7" ht="15" thickBot="1">
      <c r="B5" s="38" t="s">
        <v>1</v>
      </c>
      <c r="C5" s="38"/>
      <c r="D5" s="38"/>
      <c r="E5" s="38"/>
      <c r="F5" s="38"/>
      <c r="G5" s="38"/>
    </row>
    <row r="6" spans="2:7" ht="12.75">
      <c r="B6" s="285" t="s">
        <v>2</v>
      </c>
      <c r="C6" s="109" t="s">
        <v>3</v>
      </c>
      <c r="D6" s="109" t="s">
        <v>4</v>
      </c>
      <c r="E6" s="110" t="s">
        <v>5</v>
      </c>
      <c r="F6" s="110" t="s">
        <v>6</v>
      </c>
      <c r="G6" s="111" t="s">
        <v>7</v>
      </c>
    </row>
    <row r="7" spans="2:7" ht="12.75">
      <c r="B7" s="286"/>
      <c r="C7" s="112" t="s">
        <v>8</v>
      </c>
      <c r="D7" s="112" t="s">
        <v>9</v>
      </c>
      <c r="E7" s="113" t="s">
        <v>10</v>
      </c>
      <c r="F7" s="113" t="s">
        <v>11</v>
      </c>
      <c r="G7" s="114" t="s">
        <v>12</v>
      </c>
    </row>
    <row r="8" spans="2:7" ht="12.75">
      <c r="B8" s="287"/>
      <c r="C8" s="115" t="s">
        <v>13</v>
      </c>
      <c r="D8" s="115" t="s">
        <v>14</v>
      </c>
      <c r="E8" s="116" t="s">
        <v>15</v>
      </c>
      <c r="F8" s="116" t="s">
        <v>16</v>
      </c>
      <c r="G8" s="117" t="s">
        <v>17</v>
      </c>
    </row>
    <row r="9" spans="2:7" ht="12.75">
      <c r="B9" s="118"/>
      <c r="C9" s="119"/>
      <c r="D9" s="120"/>
      <c r="E9" s="121"/>
      <c r="F9" s="122"/>
      <c r="G9" s="123"/>
    </row>
    <row r="10" spans="2:7" ht="12.75">
      <c r="B10" s="54" t="s">
        <v>18</v>
      </c>
      <c r="C10" s="55">
        <v>886</v>
      </c>
      <c r="D10" s="56">
        <v>1056413419</v>
      </c>
      <c r="E10" s="56">
        <f aca="true" t="shared" si="0" ref="E10:E25">D10/C10</f>
        <v>1192340.2020316026</v>
      </c>
      <c r="F10" s="57">
        <v>74</v>
      </c>
      <c r="G10" s="58">
        <v>1.992164234047845</v>
      </c>
    </row>
    <row r="11" spans="2:7" ht="12.75">
      <c r="B11" s="54" t="s">
        <v>19</v>
      </c>
      <c r="C11" s="55">
        <v>337</v>
      </c>
      <c r="D11" s="56">
        <v>314656947</v>
      </c>
      <c r="E11" s="56">
        <f t="shared" si="0"/>
        <v>933700.1394658753</v>
      </c>
      <c r="F11" s="57">
        <v>53</v>
      </c>
      <c r="G11" s="58">
        <v>2.112782503734138</v>
      </c>
    </row>
    <row r="12" spans="2:7" ht="12.75">
      <c r="B12" s="54" t="s">
        <v>20</v>
      </c>
      <c r="C12" s="55">
        <v>1372</v>
      </c>
      <c r="D12" s="55">
        <v>2911219475</v>
      </c>
      <c r="E12" s="56">
        <f t="shared" si="0"/>
        <v>2121880.083819242</v>
      </c>
      <c r="F12" s="57">
        <v>48</v>
      </c>
      <c r="G12" s="58">
        <v>1.9103892929645918</v>
      </c>
    </row>
    <row r="13" spans="2:7" ht="12.75">
      <c r="B13" s="54" t="s">
        <v>21</v>
      </c>
      <c r="C13" s="55">
        <v>152</v>
      </c>
      <c r="D13" s="55">
        <v>150230291</v>
      </c>
      <c r="E13" s="56">
        <f t="shared" si="0"/>
        <v>988357.177631579</v>
      </c>
      <c r="F13" s="57">
        <v>43</v>
      </c>
      <c r="G13" s="58">
        <v>1.9995881783255016</v>
      </c>
    </row>
    <row r="14" spans="2:7" ht="12.75">
      <c r="B14" s="54" t="s">
        <v>22</v>
      </c>
      <c r="C14" s="55">
        <v>60</v>
      </c>
      <c r="D14" s="55">
        <v>37609119</v>
      </c>
      <c r="E14" s="56">
        <f>D14/C14</f>
        <v>626818.65</v>
      </c>
      <c r="F14" s="57">
        <v>28</v>
      </c>
      <c r="G14" s="58">
        <v>1.8386296201195247</v>
      </c>
    </row>
    <row r="15" spans="2:7" ht="12.75">
      <c r="B15" s="59" t="s">
        <v>23</v>
      </c>
      <c r="C15" s="55">
        <v>40</v>
      </c>
      <c r="D15" s="55">
        <v>36698078</v>
      </c>
      <c r="E15" s="56">
        <f t="shared" si="0"/>
        <v>917451.95</v>
      </c>
      <c r="F15" s="57">
        <v>54</v>
      </c>
      <c r="G15" s="58">
        <v>1.99</v>
      </c>
    </row>
    <row r="16" spans="2:7" ht="12.75">
      <c r="B16" s="60" t="s">
        <v>24</v>
      </c>
      <c r="C16" s="55">
        <v>416</v>
      </c>
      <c r="D16" s="55">
        <v>486303908</v>
      </c>
      <c r="E16" s="56">
        <f t="shared" si="0"/>
        <v>1168999.7788461538</v>
      </c>
      <c r="F16" s="57">
        <v>50</v>
      </c>
      <c r="G16" s="58">
        <v>1.96375756998852</v>
      </c>
    </row>
    <row r="17" spans="2:7" ht="12.75">
      <c r="B17" s="60" t="s">
        <v>25</v>
      </c>
      <c r="C17" s="55">
        <v>0</v>
      </c>
      <c r="D17" s="55">
        <v>0</v>
      </c>
      <c r="E17" s="56">
        <v>0</v>
      </c>
      <c r="F17" s="57">
        <v>0</v>
      </c>
      <c r="G17" s="58">
        <v>0</v>
      </c>
    </row>
    <row r="18" spans="2:7" ht="12.75">
      <c r="B18" s="54" t="s">
        <v>26</v>
      </c>
      <c r="C18" s="55">
        <v>0</v>
      </c>
      <c r="D18" s="55">
        <v>0</v>
      </c>
      <c r="E18" s="56">
        <v>0</v>
      </c>
      <c r="F18" s="57">
        <v>0</v>
      </c>
      <c r="G18" s="58">
        <v>0</v>
      </c>
    </row>
    <row r="19" spans="2:7" ht="12.75">
      <c r="B19" s="54" t="s">
        <v>27</v>
      </c>
      <c r="C19" s="55">
        <v>327</v>
      </c>
      <c r="D19" s="55">
        <v>227399288</v>
      </c>
      <c r="E19" s="56">
        <f t="shared" si="0"/>
        <v>695410.6666666666</v>
      </c>
      <c r="F19" s="57">
        <v>45</v>
      </c>
      <c r="G19" s="58">
        <v>2.6790939930295647</v>
      </c>
    </row>
    <row r="20" spans="2:7" ht="12.75">
      <c r="B20" s="54" t="s">
        <v>28</v>
      </c>
      <c r="C20" s="55">
        <v>94</v>
      </c>
      <c r="D20" s="55">
        <v>59906301</v>
      </c>
      <c r="E20" s="56">
        <f t="shared" si="0"/>
        <v>637301.0744680851</v>
      </c>
      <c r="F20" s="57">
        <v>49</v>
      </c>
      <c r="G20" s="58">
        <v>1.9766614610372955</v>
      </c>
    </row>
    <row r="21" spans="2:7" ht="12.75">
      <c r="B21" s="60" t="s">
        <v>29</v>
      </c>
      <c r="C21" s="55">
        <v>474</v>
      </c>
      <c r="D21" s="55">
        <v>1877418642</v>
      </c>
      <c r="E21" s="56">
        <f t="shared" si="0"/>
        <v>3960798.8227848103</v>
      </c>
      <c r="F21" s="57">
        <v>51</v>
      </c>
      <c r="G21" s="58">
        <v>1.361762861151988</v>
      </c>
    </row>
    <row r="22" spans="2:7" ht="12.75">
      <c r="B22" s="60" t="s">
        <v>30</v>
      </c>
      <c r="C22" s="55">
        <v>313</v>
      </c>
      <c r="D22" s="55">
        <v>398333244</v>
      </c>
      <c r="E22" s="56">
        <f t="shared" si="0"/>
        <v>1272630.1725239616</v>
      </c>
      <c r="F22" s="57">
        <v>53</v>
      </c>
      <c r="G22" s="58">
        <v>2.515767834532033</v>
      </c>
    </row>
    <row r="23" spans="2:7" ht="12.75">
      <c r="B23" s="54" t="s">
        <v>31</v>
      </c>
      <c r="C23" s="55">
        <v>36</v>
      </c>
      <c r="D23" s="55">
        <v>162236317</v>
      </c>
      <c r="E23" s="56">
        <f t="shared" si="0"/>
        <v>4506564.361111111</v>
      </c>
      <c r="F23" s="57">
        <v>40</v>
      </c>
      <c r="G23" s="58">
        <v>0.820345422289141</v>
      </c>
    </row>
    <row r="24" spans="2:7" ht="12.75">
      <c r="B24" s="54" t="s">
        <v>32</v>
      </c>
      <c r="C24" s="55">
        <v>0</v>
      </c>
      <c r="D24" s="56">
        <v>0</v>
      </c>
      <c r="E24" s="56">
        <v>0</v>
      </c>
      <c r="F24" s="57">
        <v>0</v>
      </c>
      <c r="G24" s="58">
        <v>0</v>
      </c>
    </row>
    <row r="25" spans="2:7" ht="12.75">
      <c r="B25" s="59" t="s">
        <v>34</v>
      </c>
      <c r="C25" s="61">
        <v>160</v>
      </c>
      <c r="D25" s="62">
        <v>112257434</v>
      </c>
      <c r="E25" s="56">
        <f t="shared" si="0"/>
        <v>701608.9625</v>
      </c>
      <c r="F25" s="63">
        <v>53</v>
      </c>
      <c r="G25" s="64">
        <v>1.8</v>
      </c>
    </row>
    <row r="26" spans="2:7" ht="13.5" thickBot="1">
      <c r="B26" s="65"/>
      <c r="C26" s="66"/>
      <c r="D26" s="67"/>
      <c r="E26" s="68"/>
      <c r="F26" s="69"/>
      <c r="G26" s="70"/>
    </row>
    <row r="27" spans="2:7" ht="13.5" thickBot="1">
      <c r="B27" s="145" t="s">
        <v>35</v>
      </c>
      <c r="C27" s="146">
        <f>SUM(C10:C25)</f>
        <v>4667</v>
      </c>
      <c r="D27" s="146">
        <f>SUM(D10:D25)</f>
        <v>7830682463</v>
      </c>
      <c r="E27" s="146">
        <f>D27/C27</f>
        <v>1677883.5361045639</v>
      </c>
      <c r="F27" s="147">
        <f>((F10*D10)+(F11*D11)+(F12*D12)+(F13*D13)+(F14*D14)+(F15*D15)+(F16*D16)+(D17*F17)+(D18*F18)+(D19*F19)+(D20*F20)+(D21*F21)+(D22*F22)+(D23*F23)+(D24*F24)+(D25*F25))/D27</f>
        <v>52.46889826785203</v>
      </c>
      <c r="G27" s="148">
        <f>((G10*D10)+(G11*D11)+(G12*D12)+(G13*D13)+(G14*D14)+(G15*D15)+(G16*D16)+(D17*G17)+(D18*G18)+(D19*G19)+(D20*G20)+(D21*G21)+(D22*G22)+(D23*G23)+(D24*G24)+(D25*G25))/D27</f>
        <v>1.8325322349110302</v>
      </c>
    </row>
    <row r="28" spans="2:7" ht="12.75">
      <c r="B28" s="108"/>
      <c r="C28" s="84"/>
      <c r="D28" s="84"/>
      <c r="E28" s="84"/>
      <c r="F28" s="84"/>
      <c r="G28" s="149"/>
    </row>
    <row r="29" spans="2:7" ht="15" thickBot="1">
      <c r="B29" s="38" t="s">
        <v>36</v>
      </c>
      <c r="C29" s="37"/>
      <c r="D29" s="37"/>
      <c r="E29" s="37"/>
      <c r="F29" s="37"/>
      <c r="G29" s="71"/>
    </row>
    <row r="30" spans="2:7" ht="12.75">
      <c r="B30" s="285" t="s">
        <v>2</v>
      </c>
      <c r="C30" s="109" t="s">
        <v>3</v>
      </c>
      <c r="D30" s="109" t="s">
        <v>4</v>
      </c>
      <c r="E30" s="110" t="s">
        <v>5</v>
      </c>
      <c r="F30" s="110" t="s">
        <v>6</v>
      </c>
      <c r="G30" s="111" t="s">
        <v>7</v>
      </c>
    </row>
    <row r="31" spans="2:7" ht="12.75">
      <c r="B31" s="286"/>
      <c r="C31" s="112" t="s">
        <v>8</v>
      </c>
      <c r="D31" s="112" t="s">
        <v>9</v>
      </c>
      <c r="E31" s="113" t="s">
        <v>10</v>
      </c>
      <c r="F31" s="113" t="s">
        <v>11</v>
      </c>
      <c r="G31" s="114" t="s">
        <v>12</v>
      </c>
    </row>
    <row r="32" spans="2:7" ht="12.75">
      <c r="B32" s="287"/>
      <c r="C32" s="115" t="s">
        <v>13</v>
      </c>
      <c r="D32" s="115" t="s">
        <v>14</v>
      </c>
      <c r="E32" s="116" t="s">
        <v>15</v>
      </c>
      <c r="F32" s="116" t="s">
        <v>16</v>
      </c>
      <c r="G32" s="117" t="s">
        <v>17</v>
      </c>
    </row>
    <row r="33" spans="2:7" ht="12.75">
      <c r="B33" s="128"/>
      <c r="C33" s="129"/>
      <c r="D33" s="130"/>
      <c r="E33" s="131"/>
      <c r="F33" s="129"/>
      <c r="G33" s="132"/>
    </row>
    <row r="34" spans="2:7" ht="12.75">
      <c r="B34" s="133" t="s">
        <v>20</v>
      </c>
      <c r="C34" s="134">
        <v>35</v>
      </c>
      <c r="D34" s="135">
        <v>189831475</v>
      </c>
      <c r="E34" s="134">
        <f>D34/C34</f>
        <v>5423756.428571428</v>
      </c>
      <c r="F34" s="136">
        <v>266</v>
      </c>
      <c r="G34" s="137">
        <v>5.0325</v>
      </c>
    </row>
    <row r="35" spans="2:7" ht="12.75">
      <c r="B35" s="133" t="s">
        <v>38</v>
      </c>
      <c r="C35" s="134">
        <v>0</v>
      </c>
      <c r="D35" s="135">
        <v>0</v>
      </c>
      <c r="E35" s="134">
        <v>0</v>
      </c>
      <c r="F35" s="136">
        <v>0</v>
      </c>
      <c r="G35" s="137">
        <v>0</v>
      </c>
    </row>
    <row r="36" spans="2:7" ht="12.75">
      <c r="B36" s="133" t="s">
        <v>18</v>
      </c>
      <c r="C36" s="134">
        <v>1</v>
      </c>
      <c r="D36" s="135">
        <v>4284992</v>
      </c>
      <c r="E36" s="134">
        <f>D36/C36</f>
        <v>4284992</v>
      </c>
      <c r="F36" s="136">
        <v>240</v>
      </c>
      <c r="G36" s="137">
        <v>7.1352</v>
      </c>
    </row>
    <row r="37" spans="2:7" ht="12.75">
      <c r="B37" s="138" t="s">
        <v>29</v>
      </c>
      <c r="C37" s="139">
        <v>0</v>
      </c>
      <c r="D37" s="140">
        <v>0</v>
      </c>
      <c r="E37" s="134">
        <v>0</v>
      </c>
      <c r="F37" s="136">
        <v>0</v>
      </c>
      <c r="G37" s="137">
        <v>0</v>
      </c>
    </row>
    <row r="38" spans="2:7" ht="12.75">
      <c r="B38" s="133" t="s">
        <v>31</v>
      </c>
      <c r="C38" s="139">
        <v>3</v>
      </c>
      <c r="D38" s="140">
        <v>12363528</v>
      </c>
      <c r="E38" s="134">
        <f>D38/C38</f>
        <v>4121176</v>
      </c>
      <c r="F38" s="136">
        <v>286</v>
      </c>
      <c r="G38" s="137">
        <v>6.7779</v>
      </c>
    </row>
    <row r="39" spans="2:7" ht="13.5" thickBot="1">
      <c r="B39" s="138"/>
      <c r="C39" s="151"/>
      <c r="D39" s="150"/>
      <c r="E39" s="151"/>
      <c r="F39" s="334"/>
      <c r="G39" s="152"/>
    </row>
    <row r="40" spans="2:7" ht="13.5" thickBot="1">
      <c r="B40" s="335" t="s">
        <v>35</v>
      </c>
      <c r="C40" s="336">
        <f>SUM(C34:C38)</f>
        <v>39</v>
      </c>
      <c r="D40" s="336">
        <f>SUM(D34:D38)</f>
        <v>206479995</v>
      </c>
      <c r="E40" s="336">
        <f>D40/C40</f>
        <v>5294358.846153846</v>
      </c>
      <c r="F40" s="337">
        <f>((D34*F34)+(D35*F35)+(D36*F36)+(D37*F37)+(D38*F38))/D40</f>
        <v>266.6579851379791</v>
      </c>
      <c r="G40" s="338">
        <f>((D34*G34)+(D35*G35)+(D36*G36)+(D37*G37)+(D38*G38))/D40</f>
        <v>5.180646819015567</v>
      </c>
    </row>
    <row r="41" spans="2:7" ht="6" customHeight="1">
      <c r="B41" s="37"/>
      <c r="C41" s="84"/>
      <c r="D41" s="84"/>
      <c r="E41" s="37"/>
      <c r="F41" s="37"/>
      <c r="G41" s="37"/>
    </row>
    <row r="42" spans="2:7" ht="12.75">
      <c r="B42" s="85" t="s">
        <v>39</v>
      </c>
      <c r="C42" s="86"/>
      <c r="D42" s="86"/>
      <c r="E42" s="87"/>
      <c r="F42" s="86"/>
      <c r="G42" s="37"/>
    </row>
    <row r="43" spans="2:7" ht="12.75">
      <c r="B43" s="85" t="s">
        <v>40</v>
      </c>
      <c r="C43" s="86"/>
      <c r="D43" s="86"/>
      <c r="E43" s="86"/>
      <c r="F43" s="86"/>
      <c r="G43" s="37"/>
    </row>
    <row r="44" spans="2:7" ht="12.75">
      <c r="B44" s="85" t="s">
        <v>41</v>
      </c>
      <c r="C44" s="86"/>
      <c r="D44" s="86"/>
      <c r="E44" s="86"/>
      <c r="F44" s="86"/>
      <c r="G44" s="88"/>
    </row>
    <row r="45" spans="2:7" ht="12.75">
      <c r="B45" s="85" t="s">
        <v>42</v>
      </c>
      <c r="C45" s="86"/>
      <c r="D45" s="86"/>
      <c r="E45" s="86"/>
      <c r="F45" s="86"/>
      <c r="G45" s="37"/>
    </row>
    <row r="46" spans="2:7" ht="12.75">
      <c r="B46" s="85" t="s">
        <v>43</v>
      </c>
      <c r="C46" s="86"/>
      <c r="D46" s="86"/>
      <c r="E46" s="86"/>
      <c r="F46" s="86"/>
      <c r="G46" s="37"/>
    </row>
    <row r="49" ht="36.75" customHeight="1"/>
  </sheetData>
  <sheetProtection/>
  <mergeCells count="2">
    <mergeCell ref="B6:B8"/>
    <mergeCell ref="B30:B32"/>
  </mergeCells>
  <printOptions/>
  <pageMargins left="0.7" right="0.7" top="0.75" bottom="0.75" header="0.3" footer="0.3"/>
  <pageSetup orientation="portrait" paperSize="9"/>
  <ignoredErrors>
    <ignoredError sqref="C8:G8 C32:G32" numberStoredAsText="1"/>
    <ignoredError sqref="E10:E25 C27:E27 E34:E38 C40:E4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G4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85546875" style="0" customWidth="1"/>
    <col min="2" max="2" width="45.8515625" style="0" customWidth="1"/>
    <col min="3" max="7" width="14.7109375" style="0" customWidth="1"/>
  </cols>
  <sheetData>
    <row r="1" ht="3" customHeight="1"/>
    <row r="2" spans="2:7" ht="15.75">
      <c r="B2" s="33" t="s">
        <v>0</v>
      </c>
      <c r="C2" s="34"/>
      <c r="D2" s="34"/>
      <c r="E2" s="34"/>
      <c r="F2" s="34"/>
      <c r="G2" s="34"/>
    </row>
    <row r="3" spans="2:7" ht="15.75">
      <c r="B3" s="35" t="s">
        <v>48</v>
      </c>
      <c r="C3" s="34"/>
      <c r="D3" s="34"/>
      <c r="E3" s="34"/>
      <c r="F3" s="34"/>
      <c r="G3" s="34"/>
    </row>
    <row r="4" spans="2:7" ht="3" customHeight="1">
      <c r="B4" s="108"/>
      <c r="C4" s="37"/>
      <c r="D4" s="37"/>
      <c r="E4" s="37"/>
      <c r="F4" s="37"/>
      <c r="G4" s="37"/>
    </row>
    <row r="5" spans="2:7" ht="15" thickBot="1">
      <c r="B5" s="38" t="s">
        <v>1</v>
      </c>
      <c r="C5" s="38"/>
      <c r="D5" s="38"/>
      <c r="E5" s="38"/>
      <c r="F5" s="38"/>
      <c r="G5" s="38"/>
    </row>
    <row r="6" spans="2:7" ht="12.75">
      <c r="B6" s="285" t="s">
        <v>2</v>
      </c>
      <c r="C6" s="109" t="s">
        <v>3</v>
      </c>
      <c r="D6" s="109" t="s">
        <v>4</v>
      </c>
      <c r="E6" s="110" t="s">
        <v>5</v>
      </c>
      <c r="F6" s="110" t="s">
        <v>6</v>
      </c>
      <c r="G6" s="111" t="s">
        <v>7</v>
      </c>
    </row>
    <row r="7" spans="2:7" ht="12.75">
      <c r="B7" s="286"/>
      <c r="C7" s="112" t="s">
        <v>8</v>
      </c>
      <c r="D7" s="112" t="s">
        <v>9</v>
      </c>
      <c r="E7" s="113" t="s">
        <v>10</v>
      </c>
      <c r="F7" s="113" t="s">
        <v>11</v>
      </c>
      <c r="G7" s="114" t="s">
        <v>12</v>
      </c>
    </row>
    <row r="8" spans="2:7" ht="12.75">
      <c r="B8" s="287"/>
      <c r="C8" s="115" t="s">
        <v>13</v>
      </c>
      <c r="D8" s="115" t="s">
        <v>14</v>
      </c>
      <c r="E8" s="116" t="s">
        <v>15</v>
      </c>
      <c r="F8" s="116" t="s">
        <v>16</v>
      </c>
      <c r="G8" s="117" t="s">
        <v>17</v>
      </c>
    </row>
    <row r="9" spans="2:7" ht="12.75">
      <c r="B9" s="118"/>
      <c r="C9" s="119"/>
      <c r="D9" s="120"/>
      <c r="E9" s="121"/>
      <c r="F9" s="122"/>
      <c r="G9" s="123"/>
    </row>
    <row r="10" spans="2:7" ht="12.75">
      <c r="B10" s="54" t="s">
        <v>18</v>
      </c>
      <c r="C10" s="55">
        <v>534</v>
      </c>
      <c r="D10" s="56">
        <v>583329570</v>
      </c>
      <c r="E10" s="56">
        <f aca="true" t="shared" si="0" ref="E10:E25">D10/C10</f>
        <v>1092377.4719101123</v>
      </c>
      <c r="F10" s="57">
        <v>70</v>
      </c>
      <c r="G10" s="58">
        <v>1.9779553793407045</v>
      </c>
    </row>
    <row r="11" spans="2:7" ht="12.75">
      <c r="B11" s="54" t="s">
        <v>19</v>
      </c>
      <c r="C11" s="55">
        <v>175</v>
      </c>
      <c r="D11" s="56">
        <v>147884783</v>
      </c>
      <c r="E11" s="56">
        <f t="shared" si="0"/>
        <v>845055.9028571428</v>
      </c>
      <c r="F11" s="57">
        <v>53</v>
      </c>
      <c r="G11" s="58">
        <v>2.0988267499435693</v>
      </c>
    </row>
    <row r="12" spans="2:7" ht="12.75">
      <c r="B12" s="54" t="s">
        <v>20</v>
      </c>
      <c r="C12" s="55">
        <v>1407</v>
      </c>
      <c r="D12" s="55">
        <v>2691723393</v>
      </c>
      <c r="E12" s="56">
        <f t="shared" si="0"/>
        <v>1913094.0959488272</v>
      </c>
      <c r="F12" s="57">
        <v>47</v>
      </c>
      <c r="G12" s="58">
        <v>1.9023708528062713</v>
      </c>
    </row>
    <row r="13" spans="2:7" ht="12.75">
      <c r="B13" s="54" t="s">
        <v>21</v>
      </c>
      <c r="C13" s="55">
        <v>154</v>
      </c>
      <c r="D13" s="55">
        <v>141035505</v>
      </c>
      <c r="E13" s="56">
        <f t="shared" si="0"/>
        <v>915814.9675324676</v>
      </c>
      <c r="F13" s="57">
        <v>42</v>
      </c>
      <c r="G13" s="58">
        <v>2.0423192761992803</v>
      </c>
    </row>
    <row r="14" spans="2:7" ht="12.75">
      <c r="B14" s="54" t="s">
        <v>22</v>
      </c>
      <c r="C14" s="55">
        <v>31</v>
      </c>
      <c r="D14" s="55">
        <v>16153021</v>
      </c>
      <c r="E14" s="56">
        <f>D14/C14</f>
        <v>521065.1935483871</v>
      </c>
      <c r="F14" s="57">
        <v>25</v>
      </c>
      <c r="G14" s="58">
        <v>1.8287842218492751</v>
      </c>
    </row>
    <row r="15" spans="2:7" ht="12.75">
      <c r="B15" s="59" t="s">
        <v>23</v>
      </c>
      <c r="C15" s="55">
        <v>54</v>
      </c>
      <c r="D15" s="55">
        <v>44616215</v>
      </c>
      <c r="E15" s="56">
        <f t="shared" si="0"/>
        <v>826226.2037037037</v>
      </c>
      <c r="F15" s="57">
        <v>47</v>
      </c>
      <c r="G15" s="58">
        <v>1.99</v>
      </c>
    </row>
    <row r="16" spans="2:7" ht="12.75">
      <c r="B16" s="60" t="s">
        <v>24</v>
      </c>
      <c r="C16" s="55">
        <v>437</v>
      </c>
      <c r="D16" s="55">
        <v>453777722</v>
      </c>
      <c r="E16" s="56">
        <f t="shared" si="0"/>
        <v>1038392.9565217391</v>
      </c>
      <c r="F16" s="57">
        <v>49</v>
      </c>
      <c r="G16" s="58">
        <v>1.9736258562953428</v>
      </c>
    </row>
    <row r="17" spans="2:7" ht="12.75">
      <c r="B17" s="60" t="s">
        <v>25</v>
      </c>
      <c r="C17" s="55">
        <v>0</v>
      </c>
      <c r="D17" s="55">
        <v>0</v>
      </c>
      <c r="E17" s="56">
        <v>0</v>
      </c>
      <c r="F17" s="57">
        <v>0</v>
      </c>
      <c r="G17" s="58">
        <v>0</v>
      </c>
    </row>
    <row r="18" spans="2:7" ht="12.75">
      <c r="B18" s="54" t="s">
        <v>26</v>
      </c>
      <c r="C18" s="55">
        <v>0</v>
      </c>
      <c r="D18" s="55">
        <v>0</v>
      </c>
      <c r="E18" s="56">
        <v>0</v>
      </c>
      <c r="F18" s="57">
        <v>0</v>
      </c>
      <c r="G18" s="58">
        <v>0</v>
      </c>
    </row>
    <row r="19" spans="2:7" ht="12.75">
      <c r="B19" s="54" t="s">
        <v>27</v>
      </c>
      <c r="C19" s="55">
        <v>770</v>
      </c>
      <c r="D19" s="55">
        <v>592567149</v>
      </c>
      <c r="E19" s="56">
        <f t="shared" si="0"/>
        <v>769567.725974026</v>
      </c>
      <c r="F19" s="57">
        <v>46</v>
      </c>
      <c r="G19" s="58">
        <v>2.0651968334140642</v>
      </c>
    </row>
    <row r="20" spans="2:7" ht="12.75">
      <c r="B20" s="54" t="s">
        <v>28</v>
      </c>
      <c r="C20" s="55">
        <v>107</v>
      </c>
      <c r="D20" s="55">
        <v>61550020</v>
      </c>
      <c r="E20" s="56">
        <f t="shared" si="0"/>
        <v>575233.8317757009</v>
      </c>
      <c r="F20" s="57">
        <v>49</v>
      </c>
      <c r="G20" s="58">
        <v>1.9716815572115167</v>
      </c>
    </row>
    <row r="21" spans="2:7" ht="12.75">
      <c r="B21" s="60" t="s">
        <v>29</v>
      </c>
      <c r="C21" s="55">
        <v>705</v>
      </c>
      <c r="D21" s="55">
        <v>2580232160</v>
      </c>
      <c r="E21" s="56">
        <f t="shared" si="0"/>
        <v>3659903.7730496456</v>
      </c>
      <c r="F21" s="57">
        <v>53</v>
      </c>
      <c r="G21" s="58">
        <v>1.3369645352804223</v>
      </c>
    </row>
    <row r="22" spans="2:7" ht="12.75">
      <c r="B22" s="60" t="s">
        <v>30</v>
      </c>
      <c r="C22" s="55">
        <v>548</v>
      </c>
      <c r="D22" s="55">
        <v>720738294</v>
      </c>
      <c r="E22" s="56">
        <f t="shared" si="0"/>
        <v>1315215.8649635036</v>
      </c>
      <c r="F22" s="57">
        <v>54</v>
      </c>
      <c r="G22" s="58">
        <v>2.40878291725679</v>
      </c>
    </row>
    <row r="23" spans="2:7" ht="12.75">
      <c r="B23" s="54" t="s">
        <v>31</v>
      </c>
      <c r="C23" s="55">
        <v>6</v>
      </c>
      <c r="D23" s="55">
        <v>17715850</v>
      </c>
      <c r="E23" s="56">
        <f t="shared" si="0"/>
        <v>2952641.6666666665</v>
      </c>
      <c r="F23" s="57">
        <v>43</v>
      </c>
      <c r="G23" s="58">
        <v>1.41113110180996</v>
      </c>
    </row>
    <row r="24" spans="2:7" ht="12.75">
      <c r="B24" s="54" t="s">
        <v>32</v>
      </c>
      <c r="C24" s="55">
        <v>0</v>
      </c>
      <c r="D24" s="56">
        <v>0</v>
      </c>
      <c r="E24" s="56">
        <v>0</v>
      </c>
      <c r="F24" s="57">
        <v>0</v>
      </c>
      <c r="G24" s="58">
        <v>0</v>
      </c>
    </row>
    <row r="25" spans="2:7" ht="12.75">
      <c r="B25" s="59" t="s">
        <v>34</v>
      </c>
      <c r="C25" s="61">
        <v>142</v>
      </c>
      <c r="D25" s="62">
        <v>81395316</v>
      </c>
      <c r="E25" s="56">
        <f t="shared" si="0"/>
        <v>573206.4507042253</v>
      </c>
      <c r="F25" s="63">
        <v>54</v>
      </c>
      <c r="G25" s="64">
        <v>1.8</v>
      </c>
    </row>
    <row r="26" spans="2:7" ht="13.5" thickBot="1">
      <c r="B26" s="65"/>
      <c r="C26" s="66"/>
      <c r="D26" s="67"/>
      <c r="E26" s="68"/>
      <c r="F26" s="69"/>
      <c r="G26" s="70"/>
    </row>
    <row r="27" spans="2:7" ht="13.5" thickBot="1">
      <c r="B27" s="145" t="s">
        <v>35</v>
      </c>
      <c r="C27" s="146">
        <f>SUM(C10:C25)</f>
        <v>5070</v>
      </c>
      <c r="D27" s="146">
        <f>SUM(D10:D25)</f>
        <v>8132718998</v>
      </c>
      <c r="E27" s="146">
        <f>D27/C27</f>
        <v>1604086.5873767259</v>
      </c>
      <c r="F27" s="147">
        <f>((F10*D10)+(F11*D11)+(F12*D12)+(F13*D13)+(F14*D14)+(F15*D15)+(F16*D16)+(D17*F17)+(D18*F18)+(D19*F19)+(D20*F20)+(D21*F21)+(D22*F22)+(D23*F23)+(D24*F24)+(D25*F25))/D27</f>
        <v>51.267563897699546</v>
      </c>
      <c r="G27" s="148">
        <f>((G10*D10)+(G11*D11)+(G12*D12)+(G13*D13)+(G14*D14)+(G15*D15)+(G16*D16)+(D17*G17)+(D18*G18)+(D19*G19)+(D20*G20)+(D21*G21)+(D22*G22)+(D23*G23)+(D24*G24)+(D25*G25))/D27</f>
        <v>1.7938909408867787</v>
      </c>
    </row>
    <row r="28" spans="2:7" ht="12.75">
      <c r="B28" s="108"/>
      <c r="C28" s="84"/>
      <c r="D28" s="84"/>
      <c r="E28" s="84"/>
      <c r="F28" s="84"/>
      <c r="G28" s="149"/>
    </row>
    <row r="29" spans="2:7" ht="15" thickBot="1">
      <c r="B29" s="38" t="s">
        <v>36</v>
      </c>
      <c r="C29" s="37"/>
      <c r="D29" s="37"/>
      <c r="E29" s="37"/>
      <c r="F29" s="37"/>
      <c r="G29" s="71"/>
    </row>
    <row r="30" spans="2:7" ht="12.75">
      <c r="B30" s="285" t="s">
        <v>2</v>
      </c>
      <c r="C30" s="109" t="s">
        <v>3</v>
      </c>
      <c r="D30" s="109" t="s">
        <v>4</v>
      </c>
      <c r="E30" s="110" t="s">
        <v>5</v>
      </c>
      <c r="F30" s="110" t="s">
        <v>6</v>
      </c>
      <c r="G30" s="111" t="s">
        <v>7</v>
      </c>
    </row>
    <row r="31" spans="2:7" ht="12.75">
      <c r="B31" s="286"/>
      <c r="C31" s="112" t="s">
        <v>8</v>
      </c>
      <c r="D31" s="112" t="s">
        <v>9</v>
      </c>
      <c r="E31" s="113" t="s">
        <v>10</v>
      </c>
      <c r="F31" s="113" t="s">
        <v>11</v>
      </c>
      <c r="G31" s="114" t="s">
        <v>12</v>
      </c>
    </row>
    <row r="32" spans="2:7" ht="12.75">
      <c r="B32" s="287"/>
      <c r="C32" s="115" t="s">
        <v>13</v>
      </c>
      <c r="D32" s="115" t="s">
        <v>14</v>
      </c>
      <c r="E32" s="116" t="s">
        <v>15</v>
      </c>
      <c r="F32" s="116" t="s">
        <v>16</v>
      </c>
      <c r="G32" s="117" t="s">
        <v>17</v>
      </c>
    </row>
    <row r="33" spans="2:7" ht="12.75">
      <c r="B33" s="128"/>
      <c r="C33" s="129"/>
      <c r="D33" s="130"/>
      <c r="E33" s="131"/>
      <c r="F33" s="129"/>
      <c r="G33" s="132"/>
    </row>
    <row r="34" spans="2:7" ht="12.75">
      <c r="B34" s="133" t="s">
        <v>20</v>
      </c>
      <c r="C34" s="134">
        <v>30</v>
      </c>
      <c r="D34" s="135">
        <v>139235569</v>
      </c>
      <c r="E34" s="134">
        <f>D34/C34</f>
        <v>4641185.633333334</v>
      </c>
      <c r="F34" s="136">
        <v>240</v>
      </c>
      <c r="G34" s="137">
        <v>5.1223</v>
      </c>
    </row>
    <row r="35" spans="2:7" ht="12.75">
      <c r="B35" s="133" t="s">
        <v>38</v>
      </c>
      <c r="C35" s="134">
        <v>3</v>
      </c>
      <c r="D35" s="135">
        <v>16049662</v>
      </c>
      <c r="E35" s="134">
        <f>D35/C35</f>
        <v>5349887.333333333</v>
      </c>
      <c r="F35" s="136">
        <v>254</v>
      </c>
      <c r="G35" s="137">
        <v>4.7763</v>
      </c>
    </row>
    <row r="36" spans="2:7" ht="12.75">
      <c r="B36" s="133" t="s">
        <v>18</v>
      </c>
      <c r="C36" s="134">
        <v>4</v>
      </c>
      <c r="D36" s="135">
        <v>25538803</v>
      </c>
      <c r="E36" s="134">
        <f>D36/C36</f>
        <v>6384700.75</v>
      </c>
      <c r="F36" s="136">
        <v>240</v>
      </c>
      <c r="G36" s="137">
        <v>7.1979</v>
      </c>
    </row>
    <row r="37" spans="2:7" ht="12.75">
      <c r="B37" s="138" t="s">
        <v>29</v>
      </c>
      <c r="C37" s="139">
        <v>0</v>
      </c>
      <c r="D37" s="140">
        <v>0</v>
      </c>
      <c r="E37" s="134">
        <v>0</v>
      </c>
      <c r="F37" s="136">
        <v>0</v>
      </c>
      <c r="G37" s="137">
        <v>0</v>
      </c>
    </row>
    <row r="38" spans="2:7" ht="12.75">
      <c r="B38" s="133" t="s">
        <v>31</v>
      </c>
      <c r="C38" s="139">
        <v>1</v>
      </c>
      <c r="D38" s="140">
        <v>925568</v>
      </c>
      <c r="E38" s="134">
        <f>D38/C38</f>
        <v>925568</v>
      </c>
      <c r="F38" s="136">
        <v>300</v>
      </c>
      <c r="G38" s="137">
        <v>6.6123</v>
      </c>
    </row>
    <row r="39" spans="2:7" ht="13.5" thickBot="1">
      <c r="B39" s="138"/>
      <c r="C39" s="151"/>
      <c r="D39" s="150"/>
      <c r="E39" s="151"/>
      <c r="F39" s="334"/>
      <c r="G39" s="152"/>
    </row>
    <row r="40" spans="2:7" ht="13.5" thickBot="1">
      <c r="B40" s="335" t="s">
        <v>35</v>
      </c>
      <c r="C40" s="336">
        <f>SUM(C34:C38)</f>
        <v>38</v>
      </c>
      <c r="D40" s="336">
        <f>SUM(D34:D38)</f>
        <v>181749602</v>
      </c>
      <c r="E40" s="336">
        <f>D40/C40</f>
        <v>4782884.263157895</v>
      </c>
      <c r="F40" s="337">
        <f>((D34*F34)+(D35*F35)+(D36*F36)+(D37*F37)+(D38*F38))/D40</f>
        <v>241.54184298021187</v>
      </c>
      <c r="G40" s="338">
        <f>((D34*G34)+(D35*G35)+(D36*G36)+(D37*G37)+(D38*G38))/D40</f>
        <v>5.390989737074638</v>
      </c>
    </row>
    <row r="41" spans="2:7" ht="3.75" customHeight="1">
      <c r="B41" s="37"/>
      <c r="C41" s="84"/>
      <c r="D41" s="84"/>
      <c r="E41" s="37"/>
      <c r="F41" s="37"/>
      <c r="G41" s="37"/>
    </row>
    <row r="42" spans="2:7" ht="12.75">
      <c r="B42" s="85" t="s">
        <v>39</v>
      </c>
      <c r="C42" s="86"/>
      <c r="D42" s="86"/>
      <c r="E42" s="87"/>
      <c r="F42" s="86"/>
      <c r="G42" s="37"/>
    </row>
    <row r="43" spans="2:7" ht="12.75">
      <c r="B43" s="85" t="s">
        <v>40</v>
      </c>
      <c r="C43" s="86"/>
      <c r="D43" s="86"/>
      <c r="E43" s="86"/>
      <c r="F43" s="86"/>
      <c r="G43" s="37"/>
    </row>
    <row r="44" spans="2:7" ht="12.75">
      <c r="B44" s="85" t="s">
        <v>41</v>
      </c>
      <c r="C44" s="86"/>
      <c r="D44" s="86"/>
      <c r="E44" s="86"/>
      <c r="F44" s="86"/>
      <c r="G44" s="88"/>
    </row>
    <row r="45" spans="2:7" ht="12.75">
      <c r="B45" s="85" t="s">
        <v>42</v>
      </c>
      <c r="C45" s="86"/>
      <c r="D45" s="86"/>
      <c r="E45" s="86"/>
      <c r="F45" s="86"/>
      <c r="G45" s="37"/>
    </row>
    <row r="46" spans="2:7" ht="12.75">
      <c r="B46" s="85" t="s">
        <v>43</v>
      </c>
      <c r="C46" s="86"/>
      <c r="D46" s="86"/>
      <c r="E46" s="86"/>
      <c r="F46" s="86"/>
      <c r="G46" s="37"/>
    </row>
  </sheetData>
  <sheetProtection/>
  <mergeCells count="2">
    <mergeCell ref="B6:B8"/>
    <mergeCell ref="B30:B32"/>
  </mergeCells>
  <printOptions/>
  <pageMargins left="0.7" right="0.7" top="0.75" bottom="0.75" header="0.3" footer="0.3"/>
  <pageSetup orientation="portrait" paperSize="9"/>
  <ignoredErrors>
    <ignoredError sqref="C8:G8 C32:G32" numberStoredAsText="1"/>
    <ignoredError sqref="E10:E25 C27:E27 E34:E38 C40:E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G48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4.28125" style="0" customWidth="1"/>
    <col min="3" max="7" width="14.7109375" style="0" customWidth="1"/>
  </cols>
  <sheetData>
    <row r="1" ht="4.5" customHeight="1"/>
    <row r="2" spans="2:7" ht="15.75">
      <c r="B2" s="153" t="s">
        <v>0</v>
      </c>
      <c r="C2" s="154"/>
      <c r="D2" s="154"/>
      <c r="E2" s="154"/>
      <c r="F2" s="154"/>
      <c r="G2" s="154"/>
    </row>
    <row r="3" spans="2:7" ht="15.75">
      <c r="B3" s="155" t="s">
        <v>49</v>
      </c>
      <c r="C3" s="154"/>
      <c r="D3" s="154"/>
      <c r="E3" s="154"/>
      <c r="F3" s="154"/>
      <c r="G3" s="154"/>
    </row>
    <row r="4" spans="2:7" ht="3.75" customHeight="1">
      <c r="B4" s="156"/>
      <c r="C4" s="157"/>
      <c r="D4" s="157"/>
      <c r="E4" s="157"/>
      <c r="F4" s="157"/>
      <c r="G4" s="157"/>
    </row>
    <row r="5" spans="2:7" ht="15" thickBot="1">
      <c r="B5" s="158" t="s">
        <v>1</v>
      </c>
      <c r="C5" s="158"/>
      <c r="D5" s="158"/>
      <c r="E5" s="158"/>
      <c r="F5" s="158"/>
      <c r="G5" s="158"/>
    </row>
    <row r="6" spans="2:7" ht="12.75">
      <c r="B6" s="288" t="s">
        <v>2</v>
      </c>
      <c r="C6" s="159" t="s">
        <v>3</v>
      </c>
      <c r="D6" s="159" t="s">
        <v>4</v>
      </c>
      <c r="E6" s="160" t="s">
        <v>5</v>
      </c>
      <c r="F6" s="160" t="s">
        <v>6</v>
      </c>
      <c r="G6" s="161" t="s">
        <v>7</v>
      </c>
    </row>
    <row r="7" spans="2:7" ht="12.75">
      <c r="B7" s="289"/>
      <c r="C7" s="162" t="s">
        <v>8</v>
      </c>
      <c r="D7" s="162" t="s">
        <v>9</v>
      </c>
      <c r="E7" s="163" t="s">
        <v>10</v>
      </c>
      <c r="F7" s="163" t="s">
        <v>11</v>
      </c>
      <c r="G7" s="164" t="s">
        <v>12</v>
      </c>
    </row>
    <row r="8" spans="2:7" ht="12.75">
      <c r="B8" s="290"/>
      <c r="C8" s="165" t="s">
        <v>13</v>
      </c>
      <c r="D8" s="165" t="s">
        <v>14</v>
      </c>
      <c r="E8" s="166" t="s">
        <v>15</v>
      </c>
      <c r="F8" s="166" t="s">
        <v>16</v>
      </c>
      <c r="G8" s="167" t="s">
        <v>17</v>
      </c>
    </row>
    <row r="9" spans="2:7" ht="12.75">
      <c r="B9" s="168"/>
      <c r="C9" s="169"/>
      <c r="D9" s="170"/>
      <c r="E9" s="171"/>
      <c r="F9" s="172"/>
      <c r="G9" s="173"/>
    </row>
    <row r="10" spans="2:7" ht="12.75">
      <c r="B10" s="174" t="s">
        <v>18</v>
      </c>
      <c r="C10" s="175">
        <v>557</v>
      </c>
      <c r="D10" s="176">
        <v>640883127</v>
      </c>
      <c r="E10" s="176">
        <f aca="true" t="shared" si="0" ref="E10:E26">D10/C10</f>
        <v>1150598.0736086175</v>
      </c>
      <c r="F10" s="177">
        <v>70</v>
      </c>
      <c r="G10" s="178">
        <v>1.9617725713193905</v>
      </c>
    </row>
    <row r="11" spans="2:7" ht="12.75">
      <c r="B11" s="174" t="s">
        <v>19</v>
      </c>
      <c r="C11" s="175">
        <v>345</v>
      </c>
      <c r="D11" s="176">
        <v>328465010.3299999</v>
      </c>
      <c r="E11" s="176">
        <f t="shared" si="0"/>
        <v>952072.4937101447</v>
      </c>
      <c r="F11" s="179">
        <v>53</v>
      </c>
      <c r="G11" s="178">
        <v>2.142737533448074</v>
      </c>
    </row>
    <row r="12" spans="2:7" ht="12.75">
      <c r="B12" s="174" t="s">
        <v>20</v>
      </c>
      <c r="C12" s="175">
        <v>1926</v>
      </c>
      <c r="D12" s="175">
        <v>3538506211</v>
      </c>
      <c r="E12" s="176">
        <f t="shared" si="0"/>
        <v>1837230.6391484942</v>
      </c>
      <c r="F12" s="179">
        <v>48</v>
      </c>
      <c r="G12" s="178">
        <v>1.972103369630058</v>
      </c>
    </row>
    <row r="13" spans="2:7" ht="12.75">
      <c r="B13" s="174" t="s">
        <v>21</v>
      </c>
      <c r="C13" s="175">
        <v>163</v>
      </c>
      <c r="D13" s="175">
        <v>124512868</v>
      </c>
      <c r="E13" s="176">
        <f t="shared" si="0"/>
        <v>763882.6257668711</v>
      </c>
      <c r="F13" s="179">
        <v>40</v>
      </c>
      <c r="G13" s="178">
        <v>2.031539674758757</v>
      </c>
    </row>
    <row r="14" spans="2:7" ht="12.75">
      <c r="B14" s="174" t="s">
        <v>22</v>
      </c>
      <c r="C14" s="175">
        <v>24</v>
      </c>
      <c r="D14" s="175">
        <v>10854917</v>
      </c>
      <c r="E14" s="176">
        <f>D14/C14</f>
        <v>452288.2083333333</v>
      </c>
      <c r="F14" s="179">
        <v>23</v>
      </c>
      <c r="G14" s="178">
        <v>1.8022540384233243</v>
      </c>
    </row>
    <row r="15" spans="2:7" ht="12.75">
      <c r="B15" s="180" t="s">
        <v>23</v>
      </c>
      <c r="C15" s="175">
        <v>276</v>
      </c>
      <c r="D15" s="175">
        <v>218650923</v>
      </c>
      <c r="E15" s="176">
        <f t="shared" si="0"/>
        <v>792213.4891304348</v>
      </c>
      <c r="F15" s="179">
        <v>46</v>
      </c>
      <c r="G15" s="178">
        <v>1.99</v>
      </c>
    </row>
    <row r="16" spans="2:7" ht="12.75">
      <c r="B16" s="181" t="s">
        <v>24</v>
      </c>
      <c r="C16" s="175">
        <v>418</v>
      </c>
      <c r="D16" s="175">
        <v>413995856</v>
      </c>
      <c r="E16" s="176">
        <f t="shared" si="0"/>
        <v>990420.7081339713</v>
      </c>
      <c r="F16" s="177">
        <v>49</v>
      </c>
      <c r="G16" s="178">
        <v>1.9751468098028497</v>
      </c>
    </row>
    <row r="17" spans="2:7" ht="12.75">
      <c r="B17" s="181" t="s">
        <v>25</v>
      </c>
      <c r="C17" s="175">
        <v>1</v>
      </c>
      <c r="D17" s="175">
        <v>341687</v>
      </c>
      <c r="E17" s="176">
        <f t="shared" si="0"/>
        <v>341687</v>
      </c>
      <c r="F17" s="177">
        <v>50</v>
      </c>
      <c r="G17" s="178">
        <v>1.92</v>
      </c>
    </row>
    <row r="18" spans="2:7" ht="12.75">
      <c r="B18" s="174" t="s">
        <v>26</v>
      </c>
      <c r="C18" s="175">
        <v>0</v>
      </c>
      <c r="D18" s="175">
        <v>0</v>
      </c>
      <c r="E18" s="176">
        <v>0</v>
      </c>
      <c r="F18" s="177">
        <v>0</v>
      </c>
      <c r="G18" s="178">
        <v>0</v>
      </c>
    </row>
    <row r="19" spans="2:7" ht="12.75">
      <c r="B19" s="174" t="s">
        <v>27</v>
      </c>
      <c r="C19" s="175">
        <v>566</v>
      </c>
      <c r="D19" s="175">
        <v>415485844</v>
      </c>
      <c r="E19" s="176">
        <f t="shared" si="0"/>
        <v>734073.929328622</v>
      </c>
      <c r="F19" s="177">
        <v>41</v>
      </c>
      <c r="G19" s="178">
        <v>2.2861504203257526</v>
      </c>
    </row>
    <row r="20" spans="2:7" ht="12.75">
      <c r="B20" s="174" t="s">
        <v>28</v>
      </c>
      <c r="C20" s="175">
        <v>255</v>
      </c>
      <c r="D20" s="175">
        <v>137765502</v>
      </c>
      <c r="E20" s="176">
        <f t="shared" si="0"/>
        <v>540256.8705882353</v>
      </c>
      <c r="F20" s="177">
        <v>48</v>
      </c>
      <c r="G20" s="178">
        <v>1.9726184254749057</v>
      </c>
    </row>
    <row r="21" spans="2:7" ht="12.75">
      <c r="B21" s="181" t="s">
        <v>29</v>
      </c>
      <c r="C21" s="175">
        <v>685</v>
      </c>
      <c r="D21" s="175">
        <v>2895529265</v>
      </c>
      <c r="E21" s="176">
        <f t="shared" si="0"/>
        <v>4227050.0218978105</v>
      </c>
      <c r="F21" s="177">
        <v>51</v>
      </c>
      <c r="G21" s="178">
        <v>1.2786589707391545</v>
      </c>
    </row>
    <row r="22" spans="2:7" ht="12.75">
      <c r="B22" s="181" t="s">
        <v>30</v>
      </c>
      <c r="C22" s="175">
        <v>650</v>
      </c>
      <c r="D22" s="175">
        <v>825429773</v>
      </c>
      <c r="E22" s="176">
        <f t="shared" si="0"/>
        <v>1269891.9584615384</v>
      </c>
      <c r="F22" s="177">
        <v>54</v>
      </c>
      <c r="G22" s="178">
        <v>2.418358277306769</v>
      </c>
    </row>
    <row r="23" spans="2:7" ht="12.75">
      <c r="B23" s="174" t="s">
        <v>31</v>
      </c>
      <c r="C23" s="175">
        <v>66</v>
      </c>
      <c r="D23" s="175">
        <v>300420363</v>
      </c>
      <c r="E23" s="176">
        <f t="shared" si="0"/>
        <v>4551823.681818182</v>
      </c>
      <c r="F23" s="177">
        <v>40</v>
      </c>
      <c r="G23" s="178">
        <v>0.9505869799178694</v>
      </c>
    </row>
    <row r="24" spans="2:7" ht="12.75">
      <c r="B24" s="174" t="s">
        <v>32</v>
      </c>
      <c r="C24" s="175">
        <v>0</v>
      </c>
      <c r="D24" s="176">
        <v>0</v>
      </c>
      <c r="E24" s="176">
        <v>0</v>
      </c>
      <c r="F24" s="177">
        <v>0</v>
      </c>
      <c r="G24" s="178">
        <v>0</v>
      </c>
    </row>
    <row r="25" spans="2:7" ht="12.75">
      <c r="B25" s="180" t="s">
        <v>50</v>
      </c>
      <c r="C25" s="175">
        <v>262</v>
      </c>
      <c r="D25" s="176">
        <v>1591177405</v>
      </c>
      <c r="E25" s="176">
        <f t="shared" si="0"/>
        <v>6073196.202290077</v>
      </c>
      <c r="F25" s="177">
        <v>52</v>
      </c>
      <c r="G25" s="178">
        <v>0.6803307889040825</v>
      </c>
    </row>
    <row r="26" spans="2:7" ht="12.75">
      <c r="B26" s="180" t="s">
        <v>34</v>
      </c>
      <c r="C26" s="182">
        <v>171</v>
      </c>
      <c r="D26" s="183">
        <v>131064791</v>
      </c>
      <c r="E26" s="176">
        <f t="shared" si="0"/>
        <v>766460.7660818713</v>
      </c>
      <c r="F26" s="184">
        <v>53</v>
      </c>
      <c r="G26" s="185">
        <v>1.8</v>
      </c>
    </row>
    <row r="27" spans="2:7" ht="13.5" thickBot="1">
      <c r="B27" s="186"/>
      <c r="C27" s="187"/>
      <c r="D27" s="188"/>
      <c r="E27" s="189"/>
      <c r="F27" s="190"/>
      <c r="G27" s="191"/>
    </row>
    <row r="28" spans="2:7" ht="13.5" thickBot="1">
      <c r="B28" s="192" t="s">
        <v>35</v>
      </c>
      <c r="C28" s="193">
        <f>SUM(C10:C26)</f>
        <v>6365</v>
      </c>
      <c r="D28" s="193">
        <f>SUM(D10:D26)</f>
        <v>11573083542.33</v>
      </c>
      <c r="E28" s="193">
        <f>D28/C28</f>
        <v>1818237.7914108406</v>
      </c>
      <c r="F28" s="194">
        <f>((F10*D10)+(F11*D11)+(F12*D12)+(F13*D13)+(F14*D14)+(F15*D15)+(F16*D16)+(D17*F17)+(D18*F18)+(D19*F19)+(D20*F20)+(D21*F21)+(D22*F22)+(D23*F23)+(D24*F24)+(D25*F25)+(D26*F26))/D28</f>
        <v>50.57486187217573</v>
      </c>
      <c r="G28" s="195">
        <f>((G10*D10)+(G11*D11)+(G12*D12)+(G13*D13)+(G14*D14)+(G15*D15)+(G16*D16)+(D17*G17)+(D18*G18)+(D19*G19)+(D20*G20)+(D21*G21)+(D22*G22)+(D23*G23)+(D24*G24)+(D25*G25)+(D26*G26))/D28</f>
        <v>1.6408411729597978</v>
      </c>
    </row>
    <row r="29" spans="2:7" ht="12.75">
      <c r="B29" s="156"/>
      <c r="C29" s="196"/>
      <c r="D29" s="196"/>
      <c r="E29" s="196"/>
      <c r="F29" s="196"/>
      <c r="G29" s="197"/>
    </row>
    <row r="30" spans="2:7" ht="15" thickBot="1">
      <c r="B30" s="158" t="s">
        <v>36</v>
      </c>
      <c r="C30" s="157"/>
      <c r="D30" s="157"/>
      <c r="E30" s="157"/>
      <c r="F30" s="157"/>
      <c r="G30" s="198"/>
    </row>
    <row r="31" spans="2:7" ht="12.75">
      <c r="B31" s="288" t="s">
        <v>2</v>
      </c>
      <c r="C31" s="159" t="s">
        <v>3</v>
      </c>
      <c r="D31" s="159" t="s">
        <v>4</v>
      </c>
      <c r="E31" s="160" t="s">
        <v>5</v>
      </c>
      <c r="F31" s="160" t="s">
        <v>6</v>
      </c>
      <c r="G31" s="161" t="s">
        <v>7</v>
      </c>
    </row>
    <row r="32" spans="2:7" ht="12.75">
      <c r="B32" s="289"/>
      <c r="C32" s="162" t="s">
        <v>8</v>
      </c>
      <c r="D32" s="162" t="s">
        <v>9</v>
      </c>
      <c r="E32" s="163" t="s">
        <v>10</v>
      </c>
      <c r="F32" s="163" t="s">
        <v>11</v>
      </c>
      <c r="G32" s="164" t="s">
        <v>12</v>
      </c>
    </row>
    <row r="33" spans="2:7" ht="12.75">
      <c r="B33" s="290"/>
      <c r="C33" s="165" t="s">
        <v>13</v>
      </c>
      <c r="D33" s="165" t="s">
        <v>14</v>
      </c>
      <c r="E33" s="166" t="s">
        <v>15</v>
      </c>
      <c r="F33" s="166" t="s">
        <v>16</v>
      </c>
      <c r="G33" s="167" t="s">
        <v>17</v>
      </c>
    </row>
    <row r="34" spans="2:7" ht="12.75">
      <c r="B34" s="199"/>
      <c r="C34" s="200"/>
      <c r="D34" s="201"/>
      <c r="E34" s="202"/>
      <c r="F34" s="200"/>
      <c r="G34" s="203"/>
    </row>
    <row r="35" spans="2:7" ht="12.75">
      <c r="B35" s="204" t="s">
        <v>20</v>
      </c>
      <c r="C35" s="205">
        <v>29</v>
      </c>
      <c r="D35" s="206">
        <v>162979831</v>
      </c>
      <c r="E35" s="205">
        <f>D35/C35</f>
        <v>5619994.172413793</v>
      </c>
      <c r="F35" s="207">
        <v>269</v>
      </c>
      <c r="G35" s="208">
        <v>5.3052</v>
      </c>
    </row>
    <row r="36" spans="2:7" ht="12.75">
      <c r="B36" s="204" t="s">
        <v>38</v>
      </c>
      <c r="C36" s="205">
        <v>2</v>
      </c>
      <c r="D36" s="206">
        <v>16210065</v>
      </c>
      <c r="E36" s="205">
        <f>D36/C36</f>
        <v>8105032.5</v>
      </c>
      <c r="F36" s="207">
        <v>262</v>
      </c>
      <c r="G36" s="208">
        <v>4.891435552540967</v>
      </c>
    </row>
    <row r="37" spans="2:7" ht="12.75">
      <c r="B37" s="204" t="s">
        <v>18</v>
      </c>
      <c r="C37" s="205">
        <v>4</v>
      </c>
      <c r="D37" s="206">
        <v>18275960</v>
      </c>
      <c r="E37" s="205">
        <f>D37/C37</f>
        <v>4568990</v>
      </c>
      <c r="F37" s="207">
        <v>240</v>
      </c>
      <c r="G37" s="208">
        <v>6.8449</v>
      </c>
    </row>
    <row r="38" spans="2:7" ht="12.75">
      <c r="B38" s="209" t="s">
        <v>29</v>
      </c>
      <c r="C38" s="210">
        <v>0</v>
      </c>
      <c r="D38" s="211">
        <v>0</v>
      </c>
      <c r="E38" s="205">
        <v>0</v>
      </c>
      <c r="F38" s="207">
        <v>0</v>
      </c>
      <c r="G38" s="208">
        <v>0</v>
      </c>
    </row>
    <row r="39" spans="2:7" ht="12.75">
      <c r="B39" s="204" t="s">
        <v>31</v>
      </c>
      <c r="C39" s="210">
        <v>30</v>
      </c>
      <c r="D39" s="211">
        <v>134681040</v>
      </c>
      <c r="E39" s="205">
        <f>D39/C39</f>
        <v>4489368</v>
      </c>
      <c r="F39" s="207">
        <v>327</v>
      </c>
      <c r="G39" s="208">
        <v>6.6123</v>
      </c>
    </row>
    <row r="40" spans="2:7" ht="13.5" thickBot="1">
      <c r="B40" s="209"/>
      <c r="C40" s="213"/>
      <c r="D40" s="212"/>
      <c r="E40" s="213"/>
      <c r="F40" s="329"/>
      <c r="G40" s="214"/>
    </row>
    <row r="41" spans="2:7" ht="13.5" thickBot="1">
      <c r="B41" s="330" t="s">
        <v>35</v>
      </c>
      <c r="C41" s="331">
        <f>SUM(C35:C39)</f>
        <v>65</v>
      </c>
      <c r="D41" s="331">
        <f>SUM(D35:D39)</f>
        <v>332146896</v>
      </c>
      <c r="E41" s="331">
        <f>D41/C41</f>
        <v>5109952.246153846</v>
      </c>
      <c r="F41" s="332">
        <f>((D35*F35)+(D36*F36)+(D37*F37)+(D38*F38)+(D39*F39))/D41</f>
        <v>290.580894210735</v>
      </c>
      <c r="G41" s="333">
        <f>((D35*G35)+(D36*G36)+(D37*G37)+(D38*G38)+(D39*G39))/D41</f>
        <v>5.899737949281333</v>
      </c>
    </row>
    <row r="42" spans="2:7" ht="6" customHeight="1">
      <c r="B42" s="157"/>
      <c r="C42" s="196"/>
      <c r="D42" s="196"/>
      <c r="E42" s="157"/>
      <c r="F42" s="157"/>
      <c r="G42" s="157"/>
    </row>
    <row r="43" spans="2:7" ht="12.75">
      <c r="B43" s="215" t="s">
        <v>39</v>
      </c>
      <c r="C43" s="216"/>
      <c r="D43" s="216"/>
      <c r="E43" s="217"/>
      <c r="F43" s="216"/>
      <c r="G43" s="157"/>
    </row>
    <row r="44" spans="2:7" ht="12.75">
      <c r="B44" s="215" t="s">
        <v>40</v>
      </c>
      <c r="C44" s="216"/>
      <c r="D44" s="216"/>
      <c r="E44" s="216"/>
      <c r="F44" s="216"/>
      <c r="G44" s="157"/>
    </row>
    <row r="45" spans="2:7" ht="12.75">
      <c r="B45" s="215" t="s">
        <v>41</v>
      </c>
      <c r="C45" s="216"/>
      <c r="D45" s="216"/>
      <c r="E45" s="216"/>
      <c r="F45" s="216"/>
      <c r="G45" s="218"/>
    </row>
    <row r="46" spans="2:7" ht="12.75">
      <c r="B46" s="215" t="s">
        <v>42</v>
      </c>
      <c r="C46" s="216"/>
      <c r="D46" s="216"/>
      <c r="E46" s="216"/>
      <c r="F46" s="216"/>
      <c r="G46" s="157"/>
    </row>
    <row r="47" spans="2:7" ht="12.75">
      <c r="B47" s="215" t="s">
        <v>43</v>
      </c>
      <c r="C47" s="216"/>
      <c r="D47" s="216"/>
      <c r="E47" s="216"/>
      <c r="F47" s="216"/>
      <c r="G47" s="157"/>
    </row>
    <row r="48" spans="2:7" ht="12.75">
      <c r="B48" s="215" t="s">
        <v>51</v>
      </c>
      <c r="C48" s="219"/>
      <c r="D48" s="219"/>
      <c r="E48" s="219"/>
      <c r="F48" s="219"/>
      <c r="G48" s="219"/>
    </row>
    <row r="49" ht="42.75" customHeight="1"/>
  </sheetData>
  <sheetProtection/>
  <mergeCells count="2">
    <mergeCell ref="B6:B8"/>
    <mergeCell ref="B31:B33"/>
  </mergeCells>
  <printOptions/>
  <pageMargins left="0.7" right="0.7" top="0.75" bottom="0.75" header="0.3" footer="0.3"/>
  <pageSetup orientation="portrait" paperSize="9"/>
  <ignoredErrors>
    <ignoredError sqref="C8:G8 C33:G33" numberStoredAsText="1"/>
    <ignoredError sqref="E10:E26 C28:E28 E35:E39 C41:E4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G48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7" width="14.7109375" style="0" customWidth="1"/>
  </cols>
  <sheetData>
    <row r="1" ht="5.25" customHeight="1"/>
    <row r="2" spans="2:7" ht="15.75">
      <c r="B2" s="3" t="s">
        <v>0</v>
      </c>
      <c r="C2" s="220"/>
      <c r="D2" s="220"/>
      <c r="E2" s="220"/>
      <c r="F2" s="220"/>
      <c r="G2" s="220"/>
    </row>
    <row r="3" spans="2:7" ht="15.75">
      <c r="B3" s="21" t="s">
        <v>52</v>
      </c>
      <c r="C3" s="220"/>
      <c r="D3" s="220"/>
      <c r="E3" s="220"/>
      <c r="F3" s="220"/>
      <c r="G3" s="220"/>
    </row>
    <row r="4" spans="2:7" ht="3" customHeight="1">
      <c r="B4" s="221"/>
      <c r="C4" s="222"/>
      <c r="D4" s="222"/>
      <c r="E4" s="222"/>
      <c r="F4" s="222"/>
      <c r="G4" s="222"/>
    </row>
    <row r="5" spans="2:7" ht="15" thickBot="1">
      <c r="B5" s="223" t="s">
        <v>1</v>
      </c>
      <c r="C5" s="223"/>
      <c r="D5" s="223"/>
      <c r="E5" s="223"/>
      <c r="F5" s="223"/>
      <c r="G5" s="223"/>
    </row>
    <row r="6" spans="2:7" ht="12.75">
      <c r="B6" s="291" t="s">
        <v>2</v>
      </c>
      <c r="C6" s="224" t="s">
        <v>3</v>
      </c>
      <c r="D6" s="224" t="s">
        <v>4</v>
      </c>
      <c r="E6" s="225" t="s">
        <v>5</v>
      </c>
      <c r="F6" s="225" t="s">
        <v>6</v>
      </c>
      <c r="G6" s="226" t="s">
        <v>7</v>
      </c>
    </row>
    <row r="7" spans="2:7" ht="12.75">
      <c r="B7" s="292"/>
      <c r="C7" s="227" t="s">
        <v>8</v>
      </c>
      <c r="D7" s="227" t="s">
        <v>9</v>
      </c>
      <c r="E7" s="228" t="s">
        <v>10</v>
      </c>
      <c r="F7" s="228" t="s">
        <v>11</v>
      </c>
      <c r="G7" s="229" t="s">
        <v>12</v>
      </c>
    </row>
    <row r="8" spans="2:7" ht="12.75">
      <c r="B8" s="293"/>
      <c r="C8" s="230" t="s">
        <v>13</v>
      </c>
      <c r="D8" s="230" t="s">
        <v>14</v>
      </c>
      <c r="E8" s="231" t="s">
        <v>15</v>
      </c>
      <c r="F8" s="231" t="s">
        <v>16</v>
      </c>
      <c r="G8" s="232" t="s">
        <v>17</v>
      </c>
    </row>
    <row r="9" spans="2:7" ht="12.75">
      <c r="B9" s="233"/>
      <c r="C9" s="234"/>
      <c r="D9" s="235"/>
      <c r="E9" s="236"/>
      <c r="F9" s="237"/>
      <c r="G9" s="238"/>
    </row>
    <row r="10" spans="2:7" ht="12.75">
      <c r="B10" s="7" t="s">
        <v>18</v>
      </c>
      <c r="C10" s="239">
        <v>414</v>
      </c>
      <c r="D10" s="240">
        <v>488411047</v>
      </c>
      <c r="E10" s="240">
        <f aca="true" t="shared" si="0" ref="E10:E26">D10/C10</f>
        <v>1179736.8285024154</v>
      </c>
      <c r="F10" s="241">
        <v>56</v>
      </c>
      <c r="G10" s="242">
        <v>1.970893719806765</v>
      </c>
    </row>
    <row r="11" spans="2:7" ht="12.75">
      <c r="B11" s="7" t="s">
        <v>19</v>
      </c>
      <c r="C11" s="239">
        <v>521</v>
      </c>
      <c r="D11" s="240">
        <v>551465420</v>
      </c>
      <c r="E11" s="240">
        <f t="shared" si="0"/>
        <v>1058474.8944337813</v>
      </c>
      <c r="F11" s="243">
        <v>52</v>
      </c>
      <c r="G11" s="242">
        <v>2.153435700575822</v>
      </c>
    </row>
    <row r="12" spans="2:7" ht="12.75">
      <c r="B12" s="7" t="s">
        <v>20</v>
      </c>
      <c r="C12" s="239">
        <v>1695</v>
      </c>
      <c r="D12" s="239">
        <v>3220179653</v>
      </c>
      <c r="E12" s="240">
        <f t="shared" si="0"/>
        <v>1899811.004719764</v>
      </c>
      <c r="F12" s="243">
        <v>44</v>
      </c>
      <c r="G12" s="242">
        <v>2.1631327433628034</v>
      </c>
    </row>
    <row r="13" spans="2:7" ht="12.75">
      <c r="B13" s="7" t="s">
        <v>21</v>
      </c>
      <c r="C13" s="239">
        <v>428</v>
      </c>
      <c r="D13" s="239">
        <v>404600945</v>
      </c>
      <c r="E13" s="240">
        <f t="shared" si="0"/>
        <v>945329.3107476636</v>
      </c>
      <c r="F13" s="243">
        <v>37</v>
      </c>
      <c r="G13" s="242">
        <v>2.059672897196265</v>
      </c>
    </row>
    <row r="14" spans="2:7" ht="12.75">
      <c r="B14" s="7" t="s">
        <v>22</v>
      </c>
      <c r="C14" s="239">
        <v>28</v>
      </c>
      <c r="D14" s="239">
        <v>12909889</v>
      </c>
      <c r="E14" s="240">
        <f>D14/C14</f>
        <v>461067.46428571426</v>
      </c>
      <c r="F14" s="243">
        <v>20</v>
      </c>
      <c r="G14" s="242">
        <v>1.795</v>
      </c>
    </row>
    <row r="15" spans="2:7" ht="12.75">
      <c r="B15" s="18" t="s">
        <v>23</v>
      </c>
      <c r="C15" s="239">
        <v>106</v>
      </c>
      <c r="D15" s="239">
        <v>78759579</v>
      </c>
      <c r="E15" s="240">
        <f t="shared" si="0"/>
        <v>743014.8962264151</v>
      </c>
      <c r="F15" s="243">
        <v>41</v>
      </c>
      <c r="G15" s="242">
        <v>1.99</v>
      </c>
    </row>
    <row r="16" spans="2:7" ht="12.75">
      <c r="B16" s="8" t="s">
        <v>24</v>
      </c>
      <c r="C16" s="239">
        <v>329</v>
      </c>
      <c r="D16" s="239">
        <v>345691541</v>
      </c>
      <c r="E16" s="240">
        <f t="shared" si="0"/>
        <v>1050734.1671732522</v>
      </c>
      <c r="F16" s="241">
        <v>41</v>
      </c>
      <c r="G16" s="242">
        <v>2.0059270516717302</v>
      </c>
    </row>
    <row r="17" spans="2:7" ht="12.75">
      <c r="B17" s="8" t="s">
        <v>25</v>
      </c>
      <c r="C17" s="239">
        <v>0</v>
      </c>
      <c r="D17" s="239">
        <v>0</v>
      </c>
      <c r="E17" s="240">
        <v>0</v>
      </c>
      <c r="F17" s="241">
        <v>0</v>
      </c>
      <c r="G17" s="242">
        <v>0</v>
      </c>
    </row>
    <row r="18" spans="2:7" ht="12.75">
      <c r="B18" s="7" t="s">
        <v>26</v>
      </c>
      <c r="C18" s="239">
        <v>0</v>
      </c>
      <c r="D18" s="239">
        <v>0</v>
      </c>
      <c r="E18" s="240">
        <v>0</v>
      </c>
      <c r="F18" s="241">
        <v>0</v>
      </c>
      <c r="G18" s="242">
        <v>0</v>
      </c>
    </row>
    <row r="19" spans="2:7" ht="12.75">
      <c r="B19" s="7" t="s">
        <v>27</v>
      </c>
      <c r="C19" s="239">
        <v>724</v>
      </c>
      <c r="D19" s="239">
        <v>565872574</v>
      </c>
      <c r="E19" s="240">
        <f t="shared" si="0"/>
        <v>781591.9530386741</v>
      </c>
      <c r="F19" s="241">
        <v>40</v>
      </c>
      <c r="G19" s="242">
        <v>2.31277624309392</v>
      </c>
    </row>
    <row r="20" spans="2:7" ht="12.75">
      <c r="B20" s="7" t="s">
        <v>28</v>
      </c>
      <c r="C20" s="239">
        <v>291</v>
      </c>
      <c r="D20" s="239">
        <v>181427478</v>
      </c>
      <c r="E20" s="240">
        <f t="shared" si="0"/>
        <v>623462.1237113402</v>
      </c>
      <c r="F20" s="241">
        <v>53</v>
      </c>
      <c r="G20" s="242">
        <v>1.972382196041991</v>
      </c>
    </row>
    <row r="21" spans="2:7" ht="12.75">
      <c r="B21" s="8" t="s">
        <v>29</v>
      </c>
      <c r="C21" s="239">
        <v>489</v>
      </c>
      <c r="D21" s="239">
        <v>1695061873</v>
      </c>
      <c r="E21" s="240">
        <f t="shared" si="0"/>
        <v>3466384.198364008</v>
      </c>
      <c r="F21" s="241">
        <v>52</v>
      </c>
      <c r="G21" s="242">
        <v>1.7194683026584852</v>
      </c>
    </row>
    <row r="22" spans="2:7" ht="12.75">
      <c r="B22" s="8" t="s">
        <v>30</v>
      </c>
      <c r="C22" s="239">
        <v>489</v>
      </c>
      <c r="D22" s="239">
        <v>607845024</v>
      </c>
      <c r="E22" s="240">
        <f t="shared" si="0"/>
        <v>1243036.8588957055</v>
      </c>
      <c r="F22" s="241">
        <v>50</v>
      </c>
      <c r="G22" s="242">
        <v>2.364867075664621</v>
      </c>
    </row>
    <row r="23" spans="2:7" ht="12.75">
      <c r="B23" s="7" t="s">
        <v>31</v>
      </c>
      <c r="C23" s="239">
        <v>29</v>
      </c>
      <c r="D23" s="239">
        <v>132033045</v>
      </c>
      <c r="E23" s="240">
        <f t="shared" si="0"/>
        <v>4552863.620689655</v>
      </c>
      <c r="F23" s="241">
        <v>37</v>
      </c>
      <c r="G23" s="242">
        <v>1.24</v>
      </c>
    </row>
    <row r="24" spans="2:7" ht="12.75">
      <c r="B24" s="7" t="s">
        <v>32</v>
      </c>
      <c r="C24" s="239">
        <v>0</v>
      </c>
      <c r="D24" s="240">
        <v>0</v>
      </c>
      <c r="E24" s="240">
        <v>0</v>
      </c>
      <c r="F24" s="241">
        <v>0</v>
      </c>
      <c r="G24" s="242">
        <v>0</v>
      </c>
    </row>
    <row r="25" spans="2:7" ht="12.75">
      <c r="B25" s="18" t="s">
        <v>50</v>
      </c>
      <c r="C25" s="239">
        <v>496</v>
      </c>
      <c r="D25" s="240">
        <v>1436463527</v>
      </c>
      <c r="E25" s="240">
        <f t="shared" si="0"/>
        <v>2896095.8205645164</v>
      </c>
      <c r="F25" s="241">
        <v>30</v>
      </c>
      <c r="G25" s="242">
        <v>0.48096774193548664</v>
      </c>
    </row>
    <row r="26" spans="2:7" ht="12.75">
      <c r="B26" s="18" t="s">
        <v>34</v>
      </c>
      <c r="C26" s="244">
        <v>167</v>
      </c>
      <c r="D26" s="245">
        <v>118862536</v>
      </c>
      <c r="E26" s="240">
        <f t="shared" si="0"/>
        <v>711751.7125748503</v>
      </c>
      <c r="F26" s="246">
        <v>52</v>
      </c>
      <c r="G26" s="247">
        <v>1.8105988023952038</v>
      </c>
    </row>
    <row r="27" spans="2:7" ht="13.5" thickBot="1">
      <c r="B27" s="248"/>
      <c r="C27" s="22"/>
      <c r="D27" s="249"/>
      <c r="E27" s="250"/>
      <c r="F27" s="23"/>
      <c r="G27" s="251"/>
    </row>
    <row r="28" spans="2:7" ht="13.5" thickBot="1">
      <c r="B28" s="5" t="s">
        <v>35</v>
      </c>
      <c r="C28" s="252">
        <f>SUM(C10:C26)</f>
        <v>6206</v>
      </c>
      <c r="D28" s="252">
        <f>SUM(D10:D26)</f>
        <v>9839584131</v>
      </c>
      <c r="E28" s="252">
        <f>D28/C28</f>
        <v>1585495.3482114084</v>
      </c>
      <c r="F28" s="252">
        <f>((F10*D10)+(F11*D11)+(F12*D12)+(F13*D13)+(F14*D14)+(F15*D15)+(F16*D16)+(D17*F17)+(D18*F18)+(D19*F19)+(D20*F20)+(D21*F21)+(D22*F22)+(D23*F23)+(D24*F24)+(D25*F25)+(D26*F26))/D28</f>
        <v>44.238867853631646</v>
      </c>
      <c r="G28" s="253">
        <f>((G10*D10)+(G11*D11)+(G12*D12)+(G13*D13)+(G14*D14)+(G15*D15)+(G16*D16)+(D17*G17)+(D18*G18)+(D19*G19)+(D20*G20)+(D21*G21)+(D22*G22)+(D23*G23)+(D24*G24)+(D25*G25)+(D26*G26))/D28</f>
        <v>1.8202999845607368</v>
      </c>
    </row>
    <row r="29" spans="2:7" ht="12.75">
      <c r="B29" s="221"/>
      <c r="C29" s="254"/>
      <c r="D29" s="254"/>
      <c r="E29" s="254"/>
      <c r="F29" s="254"/>
      <c r="G29" s="6"/>
    </row>
    <row r="30" spans="2:7" ht="15" thickBot="1">
      <c r="B30" s="223" t="s">
        <v>36</v>
      </c>
      <c r="C30" s="222"/>
      <c r="D30" s="222"/>
      <c r="E30" s="222"/>
      <c r="F30" s="222"/>
      <c r="G30" s="255"/>
    </row>
    <row r="31" spans="2:7" ht="12.75">
      <c r="B31" s="291" t="s">
        <v>2</v>
      </c>
      <c r="C31" s="224" t="s">
        <v>3</v>
      </c>
      <c r="D31" s="224" t="s">
        <v>4</v>
      </c>
      <c r="E31" s="225" t="s">
        <v>5</v>
      </c>
      <c r="F31" s="225" t="s">
        <v>6</v>
      </c>
      <c r="G31" s="226" t="s">
        <v>7</v>
      </c>
    </row>
    <row r="32" spans="2:7" ht="12.75">
      <c r="B32" s="292"/>
      <c r="C32" s="227" t="s">
        <v>8</v>
      </c>
      <c r="D32" s="227" t="s">
        <v>9</v>
      </c>
      <c r="E32" s="228" t="s">
        <v>10</v>
      </c>
      <c r="F32" s="228" t="s">
        <v>11</v>
      </c>
      <c r="G32" s="229" t="s">
        <v>12</v>
      </c>
    </row>
    <row r="33" spans="2:7" ht="12.75">
      <c r="B33" s="293"/>
      <c r="C33" s="230" t="s">
        <v>13</v>
      </c>
      <c r="D33" s="230" t="s">
        <v>14</v>
      </c>
      <c r="E33" s="231" t="s">
        <v>15</v>
      </c>
      <c r="F33" s="231" t="s">
        <v>16</v>
      </c>
      <c r="G33" s="232" t="s">
        <v>17</v>
      </c>
    </row>
    <row r="34" spans="2:7" ht="12.75">
      <c r="B34" s="256"/>
      <c r="C34" s="257"/>
      <c r="D34" s="258"/>
      <c r="E34" s="259"/>
      <c r="F34" s="257"/>
      <c r="G34" s="260"/>
    </row>
    <row r="35" spans="2:7" ht="12.75">
      <c r="B35" s="261" t="s">
        <v>20</v>
      </c>
      <c r="C35" s="262">
        <v>38</v>
      </c>
      <c r="D35" s="263">
        <v>161644242</v>
      </c>
      <c r="E35" s="262">
        <f>D35/C35</f>
        <v>4253795.842105263</v>
      </c>
      <c r="F35" s="264">
        <v>258</v>
      </c>
      <c r="G35" s="265">
        <v>5.3845</v>
      </c>
    </row>
    <row r="36" spans="2:7" ht="12.75">
      <c r="B36" s="261" t="s">
        <v>38</v>
      </c>
      <c r="C36" s="262">
        <v>2</v>
      </c>
      <c r="D36" s="263">
        <v>17887865</v>
      </c>
      <c r="E36" s="262">
        <f>D36/C36</f>
        <v>8943932.5</v>
      </c>
      <c r="F36" s="264">
        <v>283</v>
      </c>
      <c r="G36" s="265">
        <v>4.9780844751455815</v>
      </c>
    </row>
    <row r="37" spans="2:7" ht="12.75">
      <c r="B37" s="261" t="s">
        <v>18</v>
      </c>
      <c r="C37" s="262">
        <v>4</v>
      </c>
      <c r="D37" s="263">
        <v>29167112</v>
      </c>
      <c r="E37" s="262">
        <f>D37/C37</f>
        <v>7291778</v>
      </c>
      <c r="F37" s="264">
        <v>240</v>
      </c>
      <c r="G37" s="265">
        <v>6.9053</v>
      </c>
    </row>
    <row r="38" spans="2:7" ht="12.75">
      <c r="B38" s="266" t="s">
        <v>29</v>
      </c>
      <c r="C38" s="267">
        <v>0</v>
      </c>
      <c r="D38" s="268">
        <v>0</v>
      </c>
      <c r="E38" s="262">
        <v>0</v>
      </c>
      <c r="F38" s="264">
        <v>0</v>
      </c>
      <c r="G38" s="265">
        <v>0</v>
      </c>
    </row>
    <row r="39" spans="2:7" ht="12.75">
      <c r="B39" s="261" t="s">
        <v>31</v>
      </c>
      <c r="C39" s="267">
        <v>9</v>
      </c>
      <c r="D39" s="268">
        <v>39630793</v>
      </c>
      <c r="E39" s="262">
        <f>D39/C39</f>
        <v>4403421.444444444</v>
      </c>
      <c r="F39" s="264">
        <v>360</v>
      </c>
      <c r="G39" s="265">
        <v>6.6123</v>
      </c>
    </row>
    <row r="40" spans="2:7" ht="13.5" thickBot="1">
      <c r="B40" s="266"/>
      <c r="C40" s="270"/>
      <c r="D40" s="269"/>
      <c r="E40" s="270"/>
      <c r="F40" s="306"/>
      <c r="G40" s="271"/>
    </row>
    <row r="41" spans="2:7" ht="13.5" thickBot="1">
      <c r="B41" s="307" t="s">
        <v>35</v>
      </c>
      <c r="C41" s="308">
        <f>SUM(C35:C39)</f>
        <v>53</v>
      </c>
      <c r="D41" s="308">
        <f>SUM(D35:D39)</f>
        <v>248330012</v>
      </c>
      <c r="E41" s="308">
        <f>D41/C41</f>
        <v>4685471.924528302</v>
      </c>
      <c r="F41" s="309">
        <f>((D35*F35)+(D36*F36)+(D37*F37)+(D38*F38)+(D39*F39))/D41</f>
        <v>273.96476182266684</v>
      </c>
      <c r="G41" s="310">
        <f>((D35*G35)+(D36*G36)+(D37*G37)+(D38*G38)+(D39*G39))/D41</f>
        <v>5.729791029633985</v>
      </c>
    </row>
    <row r="42" spans="2:7" ht="5.25" customHeight="1">
      <c r="B42" s="222"/>
      <c r="C42" s="254"/>
      <c r="D42" s="254"/>
      <c r="E42" s="222"/>
      <c r="F42" s="222"/>
      <c r="G42" s="222"/>
    </row>
    <row r="43" spans="2:7" ht="12.75">
      <c r="B43" s="27" t="s">
        <v>39</v>
      </c>
      <c r="C43" s="272"/>
      <c r="D43" s="272"/>
      <c r="E43" s="273"/>
      <c r="F43" s="272"/>
      <c r="G43" s="222"/>
    </row>
    <row r="44" spans="2:7" ht="12.75">
      <c r="B44" s="27" t="s">
        <v>40</v>
      </c>
      <c r="C44" s="272"/>
      <c r="D44" s="272"/>
      <c r="E44" s="272"/>
      <c r="F44" s="272"/>
      <c r="G44" s="222"/>
    </row>
    <row r="45" spans="2:7" ht="12.75">
      <c r="B45" s="27" t="s">
        <v>41</v>
      </c>
      <c r="C45" s="272"/>
      <c r="D45" s="272"/>
      <c r="E45" s="272"/>
      <c r="F45" s="272"/>
      <c r="G45" s="274"/>
    </row>
    <row r="46" spans="2:7" ht="12.75">
      <c r="B46" s="27" t="s">
        <v>42</v>
      </c>
      <c r="C46" s="272"/>
      <c r="D46" s="272"/>
      <c r="E46" s="272"/>
      <c r="F46" s="272"/>
      <c r="G46" s="222"/>
    </row>
    <row r="47" spans="2:7" ht="12.75">
      <c r="B47" s="27" t="s">
        <v>43</v>
      </c>
      <c r="C47" s="272"/>
      <c r="D47" s="272"/>
      <c r="E47" s="272"/>
      <c r="F47" s="272"/>
      <c r="G47" s="222"/>
    </row>
    <row r="48" spans="2:7" ht="12.75">
      <c r="B48" s="27" t="s">
        <v>51</v>
      </c>
      <c r="C48" s="275"/>
      <c r="D48" s="275"/>
      <c r="E48" s="275"/>
      <c r="F48" s="275"/>
      <c r="G48" s="275"/>
    </row>
    <row r="49" ht="12.75" customHeight="1"/>
    <row r="50" ht="13.5" customHeight="1"/>
  </sheetData>
  <sheetProtection/>
  <mergeCells count="2">
    <mergeCell ref="B6:B8"/>
    <mergeCell ref="B31:B33"/>
  </mergeCells>
  <printOptions/>
  <pageMargins left="0.7" right="0.7" top="0.75" bottom="0.75" header="0.3" footer="0.3"/>
  <pageSetup horizontalDpi="600" verticalDpi="600" orientation="portrait" r:id="rId1"/>
  <ignoredErrors>
    <ignoredError sqref="C8:G8 C33:G33" numberStoredAsText="1"/>
    <ignoredError sqref="E10:E26 C28:G28 E35:E39 C41:E4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G48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8515625" style="0" customWidth="1"/>
    <col min="3" max="7" width="14.7109375" style="0" customWidth="1"/>
  </cols>
  <sheetData>
    <row r="1" ht="5.25" customHeight="1"/>
    <row r="2" spans="2:7" ht="15.75">
      <c r="B2" s="3" t="s">
        <v>0</v>
      </c>
      <c r="C2" s="220"/>
      <c r="D2" s="220"/>
      <c r="E2" s="220"/>
      <c r="F2" s="220"/>
      <c r="G2" s="220"/>
    </row>
    <row r="3" spans="2:7" ht="15.75">
      <c r="B3" s="21" t="s">
        <v>53</v>
      </c>
      <c r="C3" s="220"/>
      <c r="D3" s="220"/>
      <c r="E3" s="220"/>
      <c r="F3" s="220"/>
      <c r="G3" s="220"/>
    </row>
    <row r="4" spans="2:7" ht="4.5" customHeight="1">
      <c r="B4" s="221"/>
      <c r="C4" s="222"/>
      <c r="D4" s="222"/>
      <c r="E4" s="222"/>
      <c r="F4" s="222"/>
      <c r="G4" s="222"/>
    </row>
    <row r="5" spans="2:7" ht="15" thickBot="1">
      <c r="B5" s="223" t="s">
        <v>1</v>
      </c>
      <c r="C5" s="223"/>
      <c r="D5" s="223"/>
      <c r="E5" s="223"/>
      <c r="F5" s="223"/>
      <c r="G5" s="223"/>
    </row>
    <row r="6" spans="2:7" ht="12.75">
      <c r="B6" s="291" t="s">
        <v>2</v>
      </c>
      <c r="C6" s="224" t="s">
        <v>3</v>
      </c>
      <c r="D6" s="224" t="s">
        <v>4</v>
      </c>
      <c r="E6" s="225" t="s">
        <v>5</v>
      </c>
      <c r="F6" s="225" t="s">
        <v>6</v>
      </c>
      <c r="G6" s="226" t="s">
        <v>7</v>
      </c>
    </row>
    <row r="7" spans="2:7" ht="12.75">
      <c r="B7" s="292"/>
      <c r="C7" s="227" t="s">
        <v>8</v>
      </c>
      <c r="D7" s="227" t="s">
        <v>9</v>
      </c>
      <c r="E7" s="228" t="s">
        <v>10</v>
      </c>
      <c r="F7" s="228" t="s">
        <v>11</v>
      </c>
      <c r="G7" s="229" t="s">
        <v>12</v>
      </c>
    </row>
    <row r="8" spans="2:7" ht="12.75">
      <c r="B8" s="293"/>
      <c r="C8" s="230" t="s">
        <v>13</v>
      </c>
      <c r="D8" s="230" t="s">
        <v>14</v>
      </c>
      <c r="E8" s="231" t="s">
        <v>15</v>
      </c>
      <c r="F8" s="231" t="s">
        <v>16</v>
      </c>
      <c r="G8" s="232" t="s">
        <v>17</v>
      </c>
    </row>
    <row r="9" spans="2:7" ht="12.75">
      <c r="B9" s="233"/>
      <c r="C9" s="234"/>
      <c r="D9" s="235"/>
      <c r="E9" s="236"/>
      <c r="F9" s="237"/>
      <c r="G9" s="238"/>
    </row>
    <row r="10" spans="2:7" ht="12.75">
      <c r="B10" s="7" t="s">
        <v>18</v>
      </c>
      <c r="C10" s="239">
        <v>422</v>
      </c>
      <c r="D10" s="240">
        <v>569368205</v>
      </c>
      <c r="E10" s="240">
        <f>D10/C10</f>
        <v>1349213.7559241706</v>
      </c>
      <c r="F10" s="243">
        <v>73.82563570791594</v>
      </c>
      <c r="G10" s="242">
        <v>1.754354660917535</v>
      </c>
    </row>
    <row r="11" spans="2:7" ht="12.75">
      <c r="B11" s="7" t="s">
        <v>19</v>
      </c>
      <c r="C11" s="239">
        <v>367</v>
      </c>
      <c r="D11" s="240">
        <v>330791745</v>
      </c>
      <c r="E11" s="240">
        <f aca="true" t="shared" si="0" ref="E11:E17">D11/C11</f>
        <v>901339.9046321526</v>
      </c>
      <c r="F11" s="243">
        <v>53.954967606582805</v>
      </c>
      <c r="G11" s="242">
        <v>2.1490955283361153</v>
      </c>
    </row>
    <row r="12" spans="2:7" ht="12.75">
      <c r="B12" s="7" t="s">
        <v>20</v>
      </c>
      <c r="C12" s="239">
        <v>2486</v>
      </c>
      <c r="D12" s="240">
        <v>4594031811</v>
      </c>
      <c r="E12" s="240">
        <f t="shared" si="0"/>
        <v>1847961.3077232502</v>
      </c>
      <c r="F12" s="243">
        <v>63.73332395412096</v>
      </c>
      <c r="G12" s="242">
        <v>2.0640898448145313</v>
      </c>
    </row>
    <row r="13" spans="2:7" ht="12.75">
      <c r="B13" s="7" t="s">
        <v>21</v>
      </c>
      <c r="C13" s="239">
        <v>254</v>
      </c>
      <c r="D13" s="240">
        <v>243153353</v>
      </c>
      <c r="E13" s="240">
        <f t="shared" si="0"/>
        <v>957296.6653543307</v>
      </c>
      <c r="F13" s="243">
        <v>42.48708536624621</v>
      </c>
      <c r="G13" s="242">
        <v>1.9307723936260095</v>
      </c>
    </row>
    <row r="14" spans="2:7" ht="12.75">
      <c r="B14" s="7" t="s">
        <v>22</v>
      </c>
      <c r="C14" s="239">
        <v>74</v>
      </c>
      <c r="D14" s="240">
        <v>39355428</v>
      </c>
      <c r="E14" s="240">
        <f t="shared" si="0"/>
        <v>531830.1081081082</v>
      </c>
      <c r="F14" s="243">
        <v>24.598770670210982</v>
      </c>
      <c r="G14" s="242">
        <v>1.8196324781425324</v>
      </c>
    </row>
    <row r="15" spans="2:7" ht="12.75">
      <c r="B15" s="18" t="s">
        <v>23</v>
      </c>
      <c r="C15" s="239">
        <v>149</v>
      </c>
      <c r="D15" s="239">
        <v>119957713</v>
      </c>
      <c r="E15" s="240">
        <f t="shared" si="0"/>
        <v>805085.322147651</v>
      </c>
      <c r="F15" s="243">
        <v>44.23691321957764</v>
      </c>
      <c r="G15" s="242">
        <v>1.99</v>
      </c>
    </row>
    <row r="16" spans="2:7" ht="12.75">
      <c r="B16" s="8" t="s">
        <v>24</v>
      </c>
      <c r="C16" s="239">
        <v>303</v>
      </c>
      <c r="D16" s="240">
        <v>317497227</v>
      </c>
      <c r="E16" s="240">
        <f t="shared" si="0"/>
        <v>1047845.6336633663</v>
      </c>
      <c r="F16" s="243">
        <v>48.223690016669025</v>
      </c>
      <c r="G16" s="242">
        <v>1.9585696203576597</v>
      </c>
    </row>
    <row r="17" spans="2:7" ht="12.75">
      <c r="B17" s="8" t="s">
        <v>25</v>
      </c>
      <c r="C17" s="239">
        <v>1</v>
      </c>
      <c r="D17" s="240">
        <v>151000</v>
      </c>
      <c r="E17" s="240">
        <f t="shared" si="0"/>
        <v>151000</v>
      </c>
      <c r="F17" s="243">
        <v>14</v>
      </c>
      <c r="G17" s="242">
        <v>1.92</v>
      </c>
    </row>
    <row r="18" spans="2:7" ht="12.75">
      <c r="B18" s="7" t="s">
        <v>26</v>
      </c>
      <c r="C18" s="239">
        <v>0</v>
      </c>
      <c r="D18" s="239">
        <v>0</v>
      </c>
      <c r="E18" s="240">
        <v>0</v>
      </c>
      <c r="F18" s="241">
        <v>0</v>
      </c>
      <c r="G18" s="242">
        <v>0</v>
      </c>
    </row>
    <row r="19" spans="2:7" ht="12.75">
      <c r="B19" s="7" t="s">
        <v>27</v>
      </c>
      <c r="C19" s="239">
        <v>1027</v>
      </c>
      <c r="D19" s="240">
        <v>832778026</v>
      </c>
      <c r="E19" s="240">
        <f>D19/C19</f>
        <v>810884.1538461539</v>
      </c>
      <c r="F19" s="243">
        <v>49.1388619300577</v>
      </c>
      <c r="G19" s="242">
        <v>2.3633835163777492</v>
      </c>
    </row>
    <row r="20" spans="2:7" ht="12.75">
      <c r="B20" s="7" t="s">
        <v>28</v>
      </c>
      <c r="C20" s="239">
        <v>125</v>
      </c>
      <c r="D20" s="240">
        <v>83258771</v>
      </c>
      <c r="E20" s="240">
        <f>D20/C20</f>
        <v>666070.168</v>
      </c>
      <c r="F20" s="243">
        <v>52.01577856584023</v>
      </c>
      <c r="G20" s="242">
        <v>1.9697380181122301</v>
      </c>
    </row>
    <row r="21" spans="2:7" ht="12.75">
      <c r="B21" s="8" t="s">
        <v>29</v>
      </c>
      <c r="C21" s="239">
        <v>616</v>
      </c>
      <c r="D21" s="240">
        <v>2191547308</v>
      </c>
      <c r="E21" s="240">
        <f>D21/C21</f>
        <v>3557706.6688311687</v>
      </c>
      <c r="F21" s="243">
        <v>50.97894891575847</v>
      </c>
      <c r="G21" s="242">
        <v>1.2358471228949628</v>
      </c>
    </row>
    <row r="22" spans="2:7" ht="12.75">
      <c r="B22" s="8" t="s">
        <v>30</v>
      </c>
      <c r="C22" s="239">
        <v>559</v>
      </c>
      <c r="D22" s="240">
        <v>656988735</v>
      </c>
      <c r="E22" s="240">
        <f>D22/C22</f>
        <v>1175292.9069767443</v>
      </c>
      <c r="F22" s="243">
        <v>51.9255405680586</v>
      </c>
      <c r="G22" s="242">
        <v>2.280120863411761</v>
      </c>
    </row>
    <row r="23" spans="2:7" ht="12.75">
      <c r="B23" s="7" t="s">
        <v>31</v>
      </c>
      <c r="C23" s="239">
        <v>33</v>
      </c>
      <c r="D23" s="240">
        <v>145707179</v>
      </c>
      <c r="E23" s="240">
        <f>D23/C23</f>
        <v>4415369.060606061</v>
      </c>
      <c r="F23" s="243">
        <v>37.064134252437896</v>
      </c>
      <c r="G23" s="242">
        <v>1.2424650544500626</v>
      </c>
    </row>
    <row r="24" spans="2:7" ht="12.75">
      <c r="B24" s="7" t="s">
        <v>32</v>
      </c>
      <c r="C24" s="239">
        <v>0</v>
      </c>
      <c r="D24" s="240">
        <v>0</v>
      </c>
      <c r="E24" s="240">
        <v>0</v>
      </c>
      <c r="F24" s="241">
        <v>0</v>
      </c>
      <c r="G24" s="242">
        <v>0</v>
      </c>
    </row>
    <row r="25" spans="2:7" ht="12.75">
      <c r="B25" s="18" t="s">
        <v>50</v>
      </c>
      <c r="C25" s="239">
        <v>317</v>
      </c>
      <c r="D25" s="240">
        <v>1203007164</v>
      </c>
      <c r="E25" s="240">
        <f>D25/C25</f>
        <v>3794975.280757098</v>
      </c>
      <c r="F25" s="243">
        <v>44.631782679059754</v>
      </c>
      <c r="G25" s="242">
        <v>0.582514292741153</v>
      </c>
    </row>
    <row r="26" spans="2:7" ht="12.75">
      <c r="B26" s="18" t="s">
        <v>34</v>
      </c>
      <c r="C26" s="239">
        <v>414</v>
      </c>
      <c r="D26" s="240">
        <v>339057992</v>
      </c>
      <c r="E26" s="240">
        <f>D26/C26</f>
        <v>818980.6570048309</v>
      </c>
      <c r="F26" s="243">
        <v>55.236251558405975</v>
      </c>
      <c r="G26" s="242">
        <v>1.7275565661935501</v>
      </c>
    </row>
    <row r="27" spans="2:7" ht="13.5" thickBot="1">
      <c r="B27" s="248"/>
      <c r="C27" s="22"/>
      <c r="D27" s="249"/>
      <c r="E27" s="250"/>
      <c r="F27" s="23"/>
      <c r="G27" s="251"/>
    </row>
    <row r="28" spans="2:7" ht="13.5" thickBot="1">
      <c r="B28" s="5" t="s">
        <v>35</v>
      </c>
      <c r="C28" s="252">
        <f>SUM(C10:C26)</f>
        <v>7147</v>
      </c>
      <c r="D28" s="252">
        <f>SUM(D10:D26)</f>
        <v>11666651657</v>
      </c>
      <c r="E28" s="252">
        <f>D28/C28</f>
        <v>1632384.4489995802</v>
      </c>
      <c r="F28" s="252">
        <f>((F10*D10)+(F11*D11)+(F12*D12)+(F13*D13)+(F14*D14)+(F15*D15)+(F16*D16)+(D17*F17)+(D18*F18)+(D19*F19)+(D20*F20)+(D21*F21)+(D22*F22)+(D23*F23)+(D24*F24)+(D25*F25)+(D26*F26))/D28</f>
        <v>56.01472150331127</v>
      </c>
      <c r="G28" s="253">
        <f>((G10*D10)+(G11*D11)+(G12*D12)+(G13*D13)+(G14*D14)+(G15*D15)+(G16*D16)+(D17*G17)+(D18*G18)+(D19*G19)+(D20*G20)+(D21*G21)+(D22*G22)+(D23*G23)+(D24*G24)+(D25*G25)+(D26*G26))/D28</f>
        <v>1.7486039704630922</v>
      </c>
    </row>
    <row r="29" spans="2:7" ht="12.75">
      <c r="B29" s="221"/>
      <c r="C29" s="9"/>
      <c r="D29" s="9"/>
      <c r="E29" s="9"/>
      <c r="F29" s="9"/>
      <c r="G29" s="6"/>
    </row>
    <row r="30" spans="2:7" ht="15" thickBot="1">
      <c r="B30" s="10" t="s">
        <v>36</v>
      </c>
      <c r="C30" s="11"/>
      <c r="D30" s="11"/>
      <c r="E30" s="11"/>
      <c r="F30" s="11"/>
      <c r="G30" s="12"/>
    </row>
    <row r="31" spans="2:7" ht="12.75">
      <c r="B31" s="291" t="s">
        <v>2</v>
      </c>
      <c r="C31" s="224" t="s">
        <v>3</v>
      </c>
      <c r="D31" s="224" t="s">
        <v>4</v>
      </c>
      <c r="E31" s="225" t="s">
        <v>5</v>
      </c>
      <c r="F31" s="225" t="s">
        <v>6</v>
      </c>
      <c r="G31" s="226" t="s">
        <v>7</v>
      </c>
    </row>
    <row r="32" spans="2:7" ht="12.75">
      <c r="B32" s="292"/>
      <c r="C32" s="227" t="s">
        <v>8</v>
      </c>
      <c r="D32" s="227" t="s">
        <v>9</v>
      </c>
      <c r="E32" s="228" t="s">
        <v>10</v>
      </c>
      <c r="F32" s="228" t="s">
        <v>11</v>
      </c>
      <c r="G32" s="229" t="s">
        <v>12</v>
      </c>
    </row>
    <row r="33" spans="2:7" ht="12.75">
      <c r="B33" s="293"/>
      <c r="C33" s="230" t="s">
        <v>13</v>
      </c>
      <c r="D33" s="230" t="s">
        <v>14</v>
      </c>
      <c r="E33" s="231" t="s">
        <v>15</v>
      </c>
      <c r="F33" s="231" t="s">
        <v>16</v>
      </c>
      <c r="G33" s="232" t="s">
        <v>17</v>
      </c>
    </row>
    <row r="34" spans="2:7" ht="12.75">
      <c r="B34" s="256"/>
      <c r="C34" s="257"/>
      <c r="D34" s="258"/>
      <c r="E34" s="259"/>
      <c r="F34" s="257"/>
      <c r="G34" s="260"/>
    </row>
    <row r="35" spans="2:7" ht="12.75">
      <c r="B35" s="261" t="s">
        <v>20</v>
      </c>
      <c r="C35" s="262">
        <v>24</v>
      </c>
      <c r="D35" s="263">
        <v>87231395</v>
      </c>
      <c r="E35" s="262">
        <f>D35/C35</f>
        <v>3634641.4583333335</v>
      </c>
      <c r="F35" s="262">
        <v>249</v>
      </c>
      <c r="G35" s="265">
        <v>5.3089</v>
      </c>
    </row>
    <row r="36" spans="2:7" ht="12.75">
      <c r="B36" s="261" t="s">
        <v>38</v>
      </c>
      <c r="C36" s="262">
        <v>0</v>
      </c>
      <c r="D36" s="263">
        <v>0</v>
      </c>
      <c r="E36" s="262">
        <v>0</v>
      </c>
      <c r="F36" s="264">
        <v>0</v>
      </c>
      <c r="G36" s="265">
        <v>0</v>
      </c>
    </row>
    <row r="37" spans="2:7" ht="12.75">
      <c r="B37" s="261" t="s">
        <v>18</v>
      </c>
      <c r="C37" s="262">
        <v>5</v>
      </c>
      <c r="D37" s="263">
        <v>32232144</v>
      </c>
      <c r="E37" s="262">
        <f>D37/C37</f>
        <v>6446428.8</v>
      </c>
      <c r="F37" s="262">
        <v>240</v>
      </c>
      <c r="G37" s="265">
        <v>6.8161</v>
      </c>
    </row>
    <row r="38" spans="2:7" ht="12.75">
      <c r="B38" s="266" t="s">
        <v>29</v>
      </c>
      <c r="C38" s="276">
        <v>0</v>
      </c>
      <c r="D38" s="277">
        <v>0</v>
      </c>
      <c r="E38" s="262">
        <v>0</v>
      </c>
      <c r="F38" s="264">
        <v>0</v>
      </c>
      <c r="G38" s="265">
        <v>0</v>
      </c>
    </row>
    <row r="39" spans="2:7" ht="12.75">
      <c r="B39" s="261" t="s">
        <v>31</v>
      </c>
      <c r="C39" s="276">
        <v>10</v>
      </c>
      <c r="D39" s="277">
        <v>41651232</v>
      </c>
      <c r="E39" s="262">
        <f>D39/C39</f>
        <v>4165123.2</v>
      </c>
      <c r="F39" s="262">
        <v>335</v>
      </c>
      <c r="G39" s="265">
        <v>6.6123</v>
      </c>
    </row>
    <row r="40" spans="2:7" ht="13.5" thickBot="1">
      <c r="B40" s="266"/>
      <c r="C40" s="270"/>
      <c r="D40" s="269"/>
      <c r="E40" s="270"/>
      <c r="F40" s="306"/>
      <c r="G40" s="271"/>
    </row>
    <row r="41" spans="2:7" ht="13.5" thickBot="1">
      <c r="B41" s="307" t="s">
        <v>35</v>
      </c>
      <c r="C41" s="308">
        <f>SUM(C35:C39)</f>
        <v>39</v>
      </c>
      <c r="D41" s="308">
        <f>SUM(D35:D39)</f>
        <v>161114771</v>
      </c>
      <c r="E41" s="308">
        <f>D41/C41</f>
        <v>4131147.9743589745</v>
      </c>
      <c r="F41" s="309">
        <f>((D35*F35)+(D36*F36)+(D37*F37)+(D38*F38)+(D39*F39))/D41</f>
        <v>269.43212199333357</v>
      </c>
      <c r="G41" s="310">
        <f>((D35*G35)+(D36*G36)+(D37*G37)+(D38*G38)+(D39*G39))/D41</f>
        <v>5.947379653895918</v>
      </c>
    </row>
    <row r="42" spans="2:7" ht="3" customHeight="1">
      <c r="B42" s="222"/>
      <c r="C42" s="254"/>
      <c r="D42" s="254"/>
      <c r="E42" s="222"/>
      <c r="F42" s="222"/>
      <c r="G42" s="222"/>
    </row>
    <row r="43" spans="2:7" ht="12.75">
      <c r="B43" s="27" t="s">
        <v>39</v>
      </c>
      <c r="C43" s="272"/>
      <c r="D43" s="272"/>
      <c r="E43" s="273"/>
      <c r="F43" s="272"/>
      <c r="G43" s="222"/>
    </row>
    <row r="44" spans="2:7" ht="12.75">
      <c r="B44" s="27" t="s">
        <v>40</v>
      </c>
      <c r="C44" s="272"/>
      <c r="D44" s="272"/>
      <c r="E44" s="272"/>
      <c r="F44" s="272"/>
      <c r="G44" s="222"/>
    </row>
    <row r="45" spans="2:7" ht="12.75">
      <c r="B45" s="27" t="s">
        <v>41</v>
      </c>
      <c r="C45" s="272"/>
      <c r="D45" s="272"/>
      <c r="E45" s="272"/>
      <c r="F45" s="272"/>
      <c r="G45" s="274"/>
    </row>
    <row r="46" spans="2:7" ht="12.75">
      <c r="B46" s="27" t="s">
        <v>42</v>
      </c>
      <c r="C46" s="272"/>
      <c r="D46" s="272"/>
      <c r="E46" s="272"/>
      <c r="F46" s="272"/>
      <c r="G46" s="222"/>
    </row>
    <row r="47" spans="2:7" ht="12.75">
      <c r="B47" s="27" t="s">
        <v>43</v>
      </c>
      <c r="C47" s="272"/>
      <c r="D47" s="272"/>
      <c r="E47" s="272"/>
      <c r="F47" s="272"/>
      <c r="G47" s="222"/>
    </row>
    <row r="48" spans="2:7" ht="12.75">
      <c r="B48" s="27" t="s">
        <v>51</v>
      </c>
      <c r="C48" s="275"/>
      <c r="D48" s="275"/>
      <c r="E48" s="275"/>
      <c r="F48" s="275"/>
      <c r="G48" s="275"/>
    </row>
    <row r="49" ht="14.25" customHeight="1"/>
  </sheetData>
  <sheetProtection/>
  <mergeCells count="2">
    <mergeCell ref="B6:B8"/>
    <mergeCell ref="B31:B33"/>
  </mergeCells>
  <printOptions/>
  <pageMargins left="0.7" right="0.7" top="0.75" bottom="0.75" header="0.3" footer="0.3"/>
  <pageSetup orientation="portrait" paperSize="9"/>
  <ignoredErrors>
    <ignoredError sqref="C8:G8 C33:G33" numberStoredAsText="1"/>
    <ignoredError sqref="E10:E26 C28:G28 E35:E39 C41:E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dacortes</dc:creator>
  <cp:keywords/>
  <dc:description/>
  <cp:lastModifiedBy>Seda Espejo Salvador</cp:lastModifiedBy>
  <cp:lastPrinted>2010-11-15T19:39:49Z</cp:lastPrinted>
  <dcterms:created xsi:type="dcterms:W3CDTF">2009-09-10T19:54:31Z</dcterms:created>
  <dcterms:modified xsi:type="dcterms:W3CDTF">2013-07-09T17:06:55Z</dcterms:modified>
  <cp:category/>
  <cp:version/>
  <cp:contentType/>
  <cp:contentStatus/>
</cp:coreProperties>
</file>