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Marzo 2013" sheetId="1" r:id="rId1"/>
    <sheet name="Junio 2013" sheetId="4" r:id="rId2"/>
    <sheet name="Septiembre 2013" sheetId="5" r:id="rId3"/>
    <sheet name="Diciembre 2013" sheetId="6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G27" i="5" l="1"/>
  <c r="D27" i="5"/>
  <c r="G26" i="5"/>
  <c r="D26" i="5"/>
  <c r="E25" i="5"/>
  <c r="D25" i="5"/>
  <c r="G24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H27" i="5" s="1"/>
  <c r="E9" i="5"/>
  <c r="E27" i="5" s="1"/>
  <c r="H24" i="5" l="1"/>
  <c r="E26" i="5"/>
  <c r="H26" i="5"/>
  <c r="G27" i="4" l="1"/>
  <c r="D27" i="4"/>
  <c r="G26" i="4"/>
  <c r="D26" i="4"/>
  <c r="E25" i="4"/>
  <c r="D25" i="4"/>
  <c r="G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H27" i="4" s="1"/>
  <c r="E9" i="4"/>
  <c r="E27" i="4" s="1"/>
  <c r="H24" i="4" l="1"/>
  <c r="E26" i="4"/>
  <c r="H26" i="4"/>
</calcChain>
</file>

<file path=xl/sharedStrings.xml><?xml version="1.0" encoding="utf-8"?>
<sst xmlns="http://schemas.openxmlformats.org/spreadsheetml/2006/main" count="252" uniqueCount="71">
  <si>
    <t>Información de Endeudamiento y Patrimonio de las  Administradoras de Mutuos Hipotecarios al 31 de marzo de 2013</t>
  </si>
  <si>
    <t>NOMBRE CORTO</t>
  </si>
  <si>
    <t>RAZÓN SOCIAL</t>
  </si>
  <si>
    <t>RAZÓN ENDEUDAMIENTO</t>
  </si>
  <si>
    <t>PATRIMONIO</t>
  </si>
  <si>
    <t>Número de veces</t>
  </si>
  <si>
    <t>Cifras en UF</t>
  </si>
  <si>
    <t>A Diciembre 2012</t>
  </si>
  <si>
    <t>A Marzo 2013</t>
  </si>
  <si>
    <t>CRUZ DEL SUR PRINCIPAL</t>
  </si>
  <si>
    <t>HIPOTECARIA CRUZ DEL SUR PRINCIPAL S.A.</t>
  </si>
  <si>
    <t>HOGAR Y MUTUO</t>
  </si>
  <si>
    <t xml:space="preserve">ADMINISTRADORA DE MUTUOS HIPOTECARIOS HOGAR Y MUTUO S.A. </t>
  </si>
  <si>
    <t>M Y V MUTUOS</t>
  </si>
  <si>
    <t>ADMINISTRADORA DE MUTUOS HIPOTECARIOS M Y V S.A.</t>
  </si>
  <si>
    <t>BICE</t>
  </si>
  <si>
    <t xml:space="preserve">BICE HIPOTECARIA ADMINISTRADORA DE MUTUOS HIPOTECARIOS S.A.  </t>
  </si>
  <si>
    <t>CIMENTA</t>
  </si>
  <si>
    <t xml:space="preserve">CIMENTA MUTUO HIPOTECARIO S.A. </t>
  </si>
  <si>
    <t>CONTEMPORA</t>
  </si>
  <si>
    <t>CONTEMPORA CREDITOS HIPOTECARIOS S.A</t>
  </si>
  <si>
    <t>CONCRECES</t>
  </si>
  <si>
    <t>HIPOTECARIA CONCRECES S.A.</t>
  </si>
  <si>
    <t>LA CONSTRUCCIÓN</t>
  </si>
  <si>
    <t>HIPOTECARIA LA CONSTRUCCIÓN S.A.</t>
  </si>
  <si>
    <t>METLIFE</t>
  </si>
  <si>
    <t xml:space="preserve">METLIFE CHILE ADMINISTRADORA DE MUTUOS </t>
  </si>
  <si>
    <t>RENTA NACIONAL</t>
  </si>
  <si>
    <t xml:space="preserve">MUTUOS HIPOTECARIOS RENTA NACIONAL </t>
  </si>
  <si>
    <t>PENTA</t>
  </si>
  <si>
    <t>PENTA HIPOTECARIO ADMINISTRADORA DE MUTUOS HIPOTECARIOS S.A</t>
  </si>
  <si>
    <t>ACFIN</t>
  </si>
  <si>
    <t>AGENTE ADMINISTRADOR DE MUTUOS HIPOTECARIOS ACFIN S.A.</t>
  </si>
  <si>
    <t>CCAF LA ARAUCANA</t>
  </si>
  <si>
    <t>CAJA DE COMPENSACION DE ASIGNACION FAMILIAR LA ARAUCANA</t>
  </si>
  <si>
    <t>(3)</t>
  </si>
  <si>
    <t>CCAF LOS ANDES</t>
  </si>
  <si>
    <t>CAJA DE COMPENSACION DE ASIGNACION FAMILIAR DE LOS ANDES</t>
  </si>
  <si>
    <t>-</t>
  </si>
  <si>
    <t>CCAF LOS HEROES</t>
  </si>
  <si>
    <t>CAJA DE COMPENSACION DE ASIGNACION FAMILIAR DE LOS HEROES</t>
  </si>
  <si>
    <t>TOTAL MERCADO</t>
  </si>
  <si>
    <t>PROMEDIO MERCADO PONDERADO</t>
  </si>
  <si>
    <t>PROMEDIO MERCADO (simple)</t>
  </si>
  <si>
    <t>DESVIACIÓN ESTÁNDAR</t>
  </si>
  <si>
    <t>OBSERVACIONES GENERALES</t>
  </si>
  <si>
    <t>(1)Endeudamiento</t>
  </si>
  <si>
    <t>Razón de Endeudamiento: Cuociente entre el Pasivo Exigible y el Patrimonio.</t>
  </si>
  <si>
    <t>Limite máximo de endeudamiento&lt; = 10 veces</t>
  </si>
  <si>
    <t>(2) Patrimonio</t>
  </si>
  <si>
    <t>Patrimonio: El Patrimonio mínimo para el periodo debe ser superior a UF10.000</t>
  </si>
  <si>
    <t xml:space="preserve">(3) Las Cajas de Compensación de Asignación Familiar Los Andes, Los Héroes y La Araucana, no han presentado a la fecha  Estados Finacieros al 31.03.2013 (Plazo 60 días IFRS)  </t>
  </si>
  <si>
    <r>
      <t>Notas</t>
    </r>
    <r>
      <rPr>
        <sz val="10"/>
        <color indexed="56"/>
        <rFont val="Arial"/>
        <family val="2"/>
      </rPr>
      <t xml:space="preserve">: </t>
    </r>
  </si>
  <si>
    <t>* La Razón de Endeudamiento y Nivel Patrimonial es calculado por esta Superintendencia de acuerdo a la información financiera enviada por los Agentes Administradores de Mutuos Hipotecarios Endosables en su FECU.</t>
  </si>
  <si>
    <t>* Los Promedios de Mercado Simples y Ponderados, y la Desviación Estándar a Diciembre de 2012, son calculados considerando las 15 Administradoras vigentes.</t>
  </si>
  <si>
    <t>* Los Promedios de Mercado Simples y Ponderados, y la Desviación Estándar a Marzo de 2013, son calculados considerando las 12 Administradoras que han presentado FECU al 30 de Abril de 2013.</t>
  </si>
  <si>
    <t>Información de Endeudamiento y Patrimonio de las Administradoras de Mutuos Hipotecarios al 30 de Junio de 2013</t>
  </si>
  <si>
    <t>A Junio 2013</t>
  </si>
  <si>
    <t>(3) Se incorpora la información de los Estados Finacieros al 30.06.2013 de las Cajas de Compensación de Asignación Familiar Los Andes, Los Héroes y La Araucana, que cuentan con un plazo de 75 días para presentar sus EEFF al 30.06.2013 bajo IFRS.</t>
  </si>
  <si>
    <t>* Los Promedios de Mercado Simples y Ponderados, y la Desviación Estándar a Marzo de 2013, son calculados considerando las 15 Administradoras vigentes.</t>
  </si>
  <si>
    <t>* Los Promedios de Mercado Simples y Ponderados, y la Desviación Estándar a Junio de 2013, son calculados considerando las 15 Administradoras que han presentado FECU al 12 de Septiembre de 2013.</t>
  </si>
  <si>
    <t>Información de Endeudamiento y Patrimonio de las  Administradoras de Mutuos Hipotecarios al 30 de Septiembre de 2013</t>
  </si>
  <si>
    <t>A Septiembre 2013</t>
  </si>
  <si>
    <t>(3) Se incorpora la información de los Estados Finacieros al 30.09.2013 de las Cajas de Compensación de Asignación Familiar Los Andes, Los Héroes y La Araucana, debido que cuentan con un plazo de 60 días para presentar sus EEFF al 30.09.2013 bajo IFRS.</t>
  </si>
  <si>
    <t>* Los Promedios de Mercado Simples y Ponderados, y la Desviación Estándar a Junio de 2013, son calculados considerando las 15 Administradoras vigentes.</t>
  </si>
  <si>
    <t>* Los Promedios de Mercado Simples y Ponderados, y la Desviación Estándar a Septiembre de 2013, son calculados considerando las 15 Administradoras que han presentado FECU al 5 de Diciembre de 2013.</t>
  </si>
  <si>
    <t>Información de Endeudamiento y Patrimonio de las  Administradoras de Mutuos Hipotecarios al 31 de Diciembre de 2013</t>
  </si>
  <si>
    <t>A Diciembre 2013</t>
  </si>
  <si>
    <t>(3) Se ha incorporado la información de los Estados Finacieros al 31.12.2013 de las Cajas de Compensación de Asignación Familiar Los Andes, Los Héroes y La Araucana, debido que éstas cuentan con un plazo de 90 días para presentar sus EEFF al 31.12.2013 bajo IFRS.</t>
  </si>
  <si>
    <t>* Los Promedios de Mercado Simples y Ponderados, y la Desviación Estándar a Septiembre de 2013, son calculados considerando las 15 Administradoras vigentes.</t>
  </si>
  <si>
    <t>* Los Promedios de Mercado Simples y Ponderados, y la Desviación Estándar a Diciembre de 2013, son calculados considerando las 15 Administradoras que han presentado FECU al 8 de Abril de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</si>
</sst>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;\(#,##0\)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1"/>
      <color rgb="FF002060"/>
      <name val="Calibri"/>
      <family val="2"/>
      <scheme val="minor"/>
    </font>
    <font>
      <sz val="10"/>
      <color rgb="FF002060"/>
      <name val="Arial"/>
      <family val="2"/>
    </font>
    <font>
      <b/>
      <sz val="11"/>
      <color theme="1"/>
      <name val="Arial"/>
      <family val="2"/>
    </font>
    <font>
      <u/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236">
    <xf numFmtId="0" fontId="0" fillId="0" borderId="0" xfId="0"/>
    <xf numFmtId="49" fontId="0" fillId="0" borderId="0" xfId="0" applyNumberFormat="1"/>
    <xf numFmtId="165" fontId="8" fillId="0" borderId="0" xfId="2" applyNumberFormat="1" applyFont="1"/>
    <xf numFmtId="3" fontId="0" fillId="0" borderId="0" xfId="0" applyNumberFormat="1"/>
    <xf numFmtId="49" fontId="2" fillId="2" borderId="1" xfId="4" applyNumberFormat="1" applyFont="1" applyFill="1" applyBorder="1" applyAlignment="1">
      <alignment horizontal="center" vertical="center" wrapText="1"/>
    </xf>
    <xf numFmtId="49" fontId="2" fillId="2" borderId="2" xfId="4" applyNumberFormat="1" applyFont="1" applyFill="1" applyBorder="1" applyAlignment="1">
      <alignment horizontal="center" vertical="center" wrapText="1"/>
    </xf>
    <xf numFmtId="49" fontId="2" fillId="2" borderId="0" xfId="4" applyNumberFormat="1" applyFont="1" applyFill="1" applyBorder="1" applyAlignment="1">
      <alignment horizontal="center" vertical="center" wrapText="1"/>
    </xf>
    <xf numFmtId="49" fontId="2" fillId="2" borderId="3" xfId="4" applyNumberFormat="1" applyFont="1" applyFill="1" applyBorder="1" applyAlignment="1">
      <alignment horizontal="center" vertical="center" wrapText="1"/>
    </xf>
    <xf numFmtId="49" fontId="1" fillId="2" borderId="0" xfId="4" applyNumberFormat="1" applyFill="1" applyBorder="1" applyAlignment="1">
      <alignment horizontal="center"/>
    </xf>
    <xf numFmtId="49" fontId="1" fillId="2" borderId="3" xfId="4" applyNumberFormat="1" applyFill="1" applyBorder="1" applyAlignment="1">
      <alignment horizontal="center"/>
    </xf>
    <xf numFmtId="2" fontId="2" fillId="2" borderId="4" xfId="4" applyNumberFormat="1" applyFont="1" applyFill="1" applyBorder="1" applyAlignment="1">
      <alignment horizontal="center"/>
    </xf>
    <xf numFmtId="49" fontId="2" fillId="2" borderId="5" xfId="4" applyNumberFormat="1" applyFont="1" applyFill="1" applyBorder="1" applyAlignment="1">
      <alignment horizontal="center"/>
    </xf>
    <xf numFmtId="49" fontId="2" fillId="2" borderId="6" xfId="4" applyNumberFormat="1" applyFont="1" applyFill="1" applyBorder="1" applyAlignment="1">
      <alignment horizontal="center"/>
    </xf>
    <xf numFmtId="2" fontId="4" fillId="4" borderId="7" xfId="1" applyNumberFormat="1" applyFont="1" applyFill="1" applyBorder="1" applyAlignment="1" applyProtection="1">
      <alignment horizontal="left"/>
    </xf>
    <xf numFmtId="2" fontId="1" fillId="4" borderId="8" xfId="4" applyNumberFormat="1" applyFill="1" applyBorder="1"/>
    <xf numFmtId="4" fontId="9" fillId="3" borderId="3" xfId="4" applyNumberFormat="1" applyFont="1" applyFill="1" applyBorder="1" applyAlignment="1">
      <alignment horizontal="right"/>
    </xf>
    <xf numFmtId="49" fontId="9" fillId="3" borderId="3" xfId="4" applyNumberFormat="1" applyFont="1" applyFill="1" applyBorder="1"/>
    <xf numFmtId="3" fontId="9" fillId="3" borderId="3" xfId="4" applyNumberFormat="1" applyFont="1" applyFill="1" applyBorder="1"/>
    <xf numFmtId="4" fontId="9" fillId="3" borderId="3" xfId="3" applyNumberFormat="1" applyFont="1" applyFill="1" applyBorder="1" applyAlignment="1">
      <alignment horizontal="right"/>
    </xf>
    <xf numFmtId="49" fontId="9" fillId="3" borderId="3" xfId="3" applyNumberFormat="1" applyFont="1" applyFill="1" applyBorder="1" applyAlignment="1">
      <alignment horizontal="center"/>
    </xf>
    <xf numFmtId="2" fontId="5" fillId="4" borderId="8" xfId="4" applyNumberFormat="1" applyFont="1" applyFill="1" applyBorder="1"/>
    <xf numFmtId="49" fontId="9" fillId="3" borderId="3" xfId="3" applyNumberFormat="1" applyFont="1" applyFill="1" applyBorder="1" applyAlignment="1">
      <alignment horizontal="right"/>
    </xf>
    <xf numFmtId="2" fontId="1" fillId="0" borderId="4" xfId="4" applyNumberFormat="1" applyBorder="1"/>
    <xf numFmtId="49" fontId="2" fillId="2" borderId="4" xfId="4" applyNumberFormat="1" applyFont="1" applyFill="1" applyBorder="1" applyAlignment="1">
      <alignment horizontal="center"/>
    </xf>
    <xf numFmtId="165" fontId="2" fillId="2" borderId="4" xfId="2" applyNumberFormat="1" applyFont="1" applyFill="1" applyBorder="1" applyAlignment="1">
      <alignment horizontal="center"/>
    </xf>
    <xf numFmtId="3" fontId="2" fillId="2" borderId="9" xfId="4" applyNumberFormat="1" applyFont="1" applyFill="1" applyBorder="1" applyAlignment="1">
      <alignment horizontal="right"/>
    </xf>
    <xf numFmtId="165" fontId="0" fillId="0" borderId="0" xfId="0" applyNumberFormat="1"/>
    <xf numFmtId="2" fontId="1" fillId="3" borderId="0" xfId="4" applyNumberFormat="1" applyFill="1" applyBorder="1"/>
    <xf numFmtId="2" fontId="2" fillId="3" borderId="0" xfId="4" applyNumberFormat="1" applyFont="1" applyFill="1" applyBorder="1" applyAlignment="1">
      <alignment horizontal="right"/>
    </xf>
    <xf numFmtId="164" fontId="2" fillId="2" borderId="4" xfId="3" applyNumberFormat="1" applyFont="1" applyFill="1" applyBorder="1" applyAlignment="1"/>
    <xf numFmtId="49" fontId="2" fillId="2" borderId="0" xfId="3" applyNumberFormat="1" applyFont="1" applyFill="1" applyBorder="1" applyAlignment="1"/>
    <xf numFmtId="49" fontId="2" fillId="2" borderId="3" xfId="3" applyNumberFormat="1" applyFont="1" applyFill="1" applyBorder="1" applyAlignment="1"/>
    <xf numFmtId="164" fontId="2" fillId="2" borderId="4" xfId="4" applyNumberFormat="1" applyFont="1" applyFill="1" applyBorder="1" applyAlignment="1">
      <alignment horizontal="center"/>
    </xf>
    <xf numFmtId="49" fontId="2" fillId="2" borderId="9" xfId="4" applyNumberFormat="1" applyFont="1" applyFill="1" applyBorder="1" applyAlignment="1">
      <alignment horizontal="center"/>
    </xf>
    <xf numFmtId="165" fontId="2" fillId="2" borderId="10" xfId="2" applyNumberFormat="1" applyFont="1" applyFill="1" applyBorder="1" applyAlignment="1">
      <alignment horizontal="center"/>
    </xf>
    <xf numFmtId="0" fontId="1" fillId="0" borderId="0" xfId="4"/>
    <xf numFmtId="3" fontId="2" fillId="2" borderId="9" xfId="3" applyNumberFormat="1" applyFont="1" applyFill="1" applyBorder="1" applyAlignment="1">
      <alignment horizontal="right"/>
    </xf>
    <xf numFmtId="49" fontId="1" fillId="3" borderId="0" xfId="4" applyNumberFormat="1" applyFill="1" applyBorder="1"/>
    <xf numFmtId="165" fontId="1" fillId="3" borderId="0" xfId="2" applyNumberFormat="1" applyFont="1" applyFill="1" applyBorder="1"/>
    <xf numFmtId="3" fontId="1" fillId="3" borderId="0" xfId="4" applyNumberFormat="1" applyFill="1" applyBorder="1"/>
    <xf numFmtId="2" fontId="6" fillId="3" borderId="0" xfId="4" applyNumberFormat="1" applyFont="1" applyFill="1" applyBorder="1" applyAlignment="1">
      <alignment horizontal="left"/>
    </xf>
    <xf numFmtId="49" fontId="1" fillId="3" borderId="0" xfId="4" applyNumberFormat="1" applyFill="1" applyBorder="1" applyAlignment="1">
      <alignment horizontal="center"/>
    </xf>
    <xf numFmtId="3" fontId="1" fillId="3" borderId="0" xfId="4" applyNumberFormat="1" applyFill="1" applyBorder="1" applyAlignment="1">
      <alignment horizontal="center"/>
    </xf>
    <xf numFmtId="165" fontId="1" fillId="3" borderId="0" xfId="2" applyNumberFormat="1" applyFont="1" applyFill="1" applyBorder="1" applyAlignment="1">
      <alignment horizontal="center"/>
    </xf>
    <xf numFmtId="0" fontId="10" fillId="0" borderId="0" xfId="0" applyFont="1"/>
    <xf numFmtId="166" fontId="11" fillId="3" borderId="0" xfId="4" applyNumberFormat="1" applyFont="1" applyFill="1" applyBorder="1" applyAlignment="1">
      <alignment horizontal="left"/>
    </xf>
    <xf numFmtId="0" fontId="11" fillId="0" borderId="0" xfId="4" applyFont="1"/>
    <xf numFmtId="166" fontId="11" fillId="3" borderId="0" xfId="4" applyNumberFormat="1" applyFont="1" applyFill="1" applyBorder="1" applyAlignment="1"/>
    <xf numFmtId="49" fontId="11" fillId="3" borderId="0" xfId="4" applyNumberFormat="1" applyFont="1" applyFill="1" applyBorder="1" applyAlignment="1"/>
    <xf numFmtId="165" fontId="11" fillId="3" borderId="0" xfId="2" applyNumberFormat="1" applyFont="1" applyFill="1" applyBorder="1" applyAlignment="1"/>
    <xf numFmtId="3" fontId="11" fillId="3" borderId="0" xfId="4" applyNumberFormat="1" applyFont="1" applyFill="1" applyBorder="1" applyAlignment="1"/>
    <xf numFmtId="49" fontId="10" fillId="0" borderId="0" xfId="0" applyNumberFormat="1" applyFont="1"/>
    <xf numFmtId="165" fontId="10" fillId="0" borderId="0" xfId="2" applyNumberFormat="1" applyFont="1"/>
    <xf numFmtId="3" fontId="10" fillId="0" borderId="0" xfId="0" applyNumberFormat="1" applyFont="1"/>
    <xf numFmtId="166" fontId="11" fillId="3" borderId="0" xfId="5" applyNumberFormat="1" applyFont="1" applyFill="1" applyBorder="1" applyAlignment="1">
      <alignment wrapText="1"/>
    </xf>
    <xf numFmtId="49" fontId="2" fillId="2" borderId="1" xfId="6" applyNumberFormat="1" applyFont="1" applyFill="1" applyBorder="1" applyAlignment="1">
      <alignment horizontal="center" vertical="center" wrapText="1"/>
    </xf>
    <xf numFmtId="49" fontId="2" fillId="2" borderId="2" xfId="6" applyNumberFormat="1" applyFont="1" applyFill="1" applyBorder="1" applyAlignment="1">
      <alignment horizontal="center" vertical="center" wrapText="1"/>
    </xf>
    <xf numFmtId="49" fontId="2" fillId="2" borderId="0" xfId="6" applyNumberFormat="1" applyFont="1" applyFill="1" applyBorder="1" applyAlignment="1">
      <alignment horizontal="center" vertical="center" wrapText="1"/>
    </xf>
    <xf numFmtId="49" fontId="2" fillId="2" borderId="3" xfId="6" applyNumberFormat="1" applyFont="1" applyFill="1" applyBorder="1" applyAlignment="1">
      <alignment horizontal="center" vertical="center" wrapText="1"/>
    </xf>
    <xf numFmtId="49" fontId="5" fillId="2" borderId="0" xfId="6" applyNumberFormat="1" applyFill="1" applyBorder="1" applyAlignment="1">
      <alignment horizontal="center"/>
    </xf>
    <xf numFmtId="49" fontId="5" fillId="2" borderId="3" xfId="6" applyNumberFormat="1" applyFill="1" applyBorder="1" applyAlignment="1">
      <alignment horizontal="center"/>
    </xf>
    <xf numFmtId="2" fontId="2" fillId="2" borderId="4" xfId="6" applyNumberFormat="1" applyFont="1" applyFill="1" applyBorder="1" applyAlignment="1">
      <alignment horizontal="center"/>
    </xf>
    <xf numFmtId="49" fontId="2" fillId="2" borderId="5" xfId="6" applyNumberFormat="1" applyFont="1" applyFill="1" applyBorder="1" applyAlignment="1">
      <alignment horizontal="center"/>
    </xf>
    <xf numFmtId="49" fontId="2" fillId="2" borderId="6" xfId="6" applyNumberFormat="1" applyFont="1" applyFill="1" applyBorder="1" applyAlignment="1">
      <alignment horizontal="center"/>
    </xf>
    <xf numFmtId="2" fontId="5" fillId="4" borderId="8" xfId="6" applyNumberFormat="1" applyFill="1" applyBorder="1"/>
    <xf numFmtId="4" fontId="9" fillId="3" borderId="3" xfId="6" applyNumberFormat="1" applyFont="1" applyFill="1" applyBorder="1" applyAlignment="1">
      <alignment horizontal="right"/>
    </xf>
    <xf numFmtId="4" fontId="9" fillId="3" borderId="3" xfId="7" applyNumberFormat="1" applyFont="1" applyFill="1" applyBorder="1" applyAlignment="1">
      <alignment horizontal="right"/>
    </xf>
    <xf numFmtId="49" fontId="9" fillId="3" borderId="3" xfId="6" applyNumberFormat="1" applyFont="1" applyFill="1" applyBorder="1"/>
    <xf numFmtId="3" fontId="9" fillId="3" borderId="3" xfId="6" applyNumberFormat="1" applyFont="1" applyFill="1" applyBorder="1"/>
    <xf numFmtId="49" fontId="9" fillId="3" borderId="3" xfId="7" applyNumberFormat="1" applyFont="1" applyFill="1" applyBorder="1" applyAlignment="1">
      <alignment horizontal="center"/>
    </xf>
    <xf numFmtId="2" fontId="5" fillId="4" borderId="8" xfId="6" applyNumberFormat="1" applyFont="1" applyFill="1" applyBorder="1"/>
    <xf numFmtId="49" fontId="9" fillId="3" borderId="3" xfId="7" applyNumberFormat="1" applyFont="1" applyFill="1" applyBorder="1" applyAlignment="1">
      <alignment horizontal="right"/>
    </xf>
    <xf numFmtId="3" fontId="9" fillId="3" borderId="3" xfId="7" applyNumberFormat="1" applyFont="1" applyFill="1" applyBorder="1" applyAlignment="1">
      <alignment horizontal="right"/>
    </xf>
    <xf numFmtId="2" fontId="5" fillId="0" borderId="4" xfId="6" applyNumberFormat="1" applyBorder="1"/>
    <xf numFmtId="49" fontId="2" fillId="2" borderId="4" xfId="6" applyNumberFormat="1" applyFont="1" applyFill="1" applyBorder="1" applyAlignment="1">
      <alignment horizontal="center"/>
    </xf>
    <xf numFmtId="3" fontId="2" fillId="2" borderId="9" xfId="6" applyNumberFormat="1" applyFont="1" applyFill="1" applyBorder="1" applyAlignment="1">
      <alignment horizontal="right"/>
    </xf>
    <xf numFmtId="2" fontId="5" fillId="3" borderId="0" xfId="6" applyNumberFormat="1" applyFill="1" applyBorder="1"/>
    <xf numFmtId="2" fontId="2" fillId="3" borderId="0" xfId="6" applyNumberFormat="1" applyFont="1" applyFill="1" applyBorder="1" applyAlignment="1">
      <alignment horizontal="right"/>
    </xf>
    <xf numFmtId="164" fontId="2" fillId="2" borderId="4" xfId="7" applyNumberFormat="1" applyFont="1" applyFill="1" applyBorder="1" applyAlignment="1"/>
    <xf numFmtId="49" fontId="2" fillId="2" borderId="0" xfId="7" applyNumberFormat="1" applyFont="1" applyFill="1" applyBorder="1" applyAlignment="1"/>
    <xf numFmtId="49" fontId="2" fillId="2" borderId="3" xfId="7" applyNumberFormat="1" applyFont="1" applyFill="1" applyBorder="1" applyAlignment="1"/>
    <xf numFmtId="164" fontId="2" fillId="2" borderId="4" xfId="6" applyNumberFormat="1" applyFont="1" applyFill="1" applyBorder="1" applyAlignment="1">
      <alignment horizontal="center"/>
    </xf>
    <xf numFmtId="49" fontId="2" fillId="2" borderId="9" xfId="6" applyNumberFormat="1" applyFont="1" applyFill="1" applyBorder="1" applyAlignment="1">
      <alignment horizontal="center"/>
    </xf>
    <xf numFmtId="0" fontId="5" fillId="0" borderId="0" xfId="6"/>
    <xf numFmtId="3" fontId="2" fillId="2" borderId="9" xfId="7" applyNumberFormat="1" applyFont="1" applyFill="1" applyBorder="1" applyAlignment="1">
      <alignment horizontal="right"/>
    </xf>
    <xf numFmtId="49" fontId="5" fillId="3" borderId="0" xfId="6" applyNumberFormat="1" applyFill="1" applyBorder="1"/>
    <xf numFmtId="165" fontId="5" fillId="3" borderId="0" xfId="2" applyNumberFormat="1" applyFont="1" applyFill="1" applyBorder="1"/>
    <xf numFmtId="3" fontId="5" fillId="3" borderId="0" xfId="6" applyNumberFormat="1" applyFill="1" applyBorder="1"/>
    <xf numFmtId="2" fontId="6" fillId="3" borderId="0" xfId="6" applyNumberFormat="1" applyFont="1" applyFill="1" applyBorder="1" applyAlignment="1">
      <alignment horizontal="left"/>
    </xf>
    <xf numFmtId="49" fontId="5" fillId="3" borderId="0" xfId="6" applyNumberFormat="1" applyFill="1" applyBorder="1" applyAlignment="1">
      <alignment horizontal="center"/>
    </xf>
    <xf numFmtId="3" fontId="5" fillId="3" borderId="0" xfId="6" applyNumberFormat="1" applyFill="1" applyBorder="1" applyAlignment="1">
      <alignment horizontal="center"/>
    </xf>
    <xf numFmtId="165" fontId="5" fillId="3" borderId="0" xfId="2" applyNumberFormat="1" applyFont="1" applyFill="1" applyBorder="1" applyAlignment="1">
      <alignment horizontal="center"/>
    </xf>
    <xf numFmtId="166" fontId="11" fillId="3" borderId="0" xfId="6" applyNumberFormat="1" applyFont="1" applyFill="1" applyBorder="1" applyAlignment="1">
      <alignment horizontal="left"/>
    </xf>
    <xf numFmtId="0" fontId="11" fillId="0" borderId="0" xfId="6" applyFont="1"/>
    <xf numFmtId="166" fontId="11" fillId="3" borderId="0" xfId="6" applyNumberFormat="1" applyFont="1" applyFill="1" applyBorder="1" applyAlignment="1"/>
    <xf numFmtId="49" fontId="11" fillId="3" borderId="0" xfId="6" applyNumberFormat="1" applyFont="1" applyFill="1" applyBorder="1" applyAlignment="1"/>
    <xf numFmtId="3" fontId="11" fillId="3" borderId="0" xfId="6" applyNumberFormat="1" applyFont="1" applyFill="1" applyBorder="1" applyAlignment="1"/>
    <xf numFmtId="0" fontId="0" fillId="4" borderId="0" xfId="0" applyFill="1"/>
    <xf numFmtId="49" fontId="0" fillId="4" borderId="0" xfId="0" applyNumberFormat="1" applyFill="1"/>
    <xf numFmtId="165" fontId="8" fillId="4" borderId="0" xfId="2" applyNumberFormat="1" applyFont="1" applyFill="1"/>
    <xf numFmtId="3" fontId="0" fillId="4" borderId="0" xfId="0" applyNumberFormat="1" applyFill="1"/>
    <xf numFmtId="49" fontId="2" fillId="5" borderId="1" xfId="6" applyNumberFormat="1" applyFont="1" applyFill="1" applyBorder="1" applyAlignment="1">
      <alignment horizontal="center" vertical="center" wrapText="1"/>
    </xf>
    <xf numFmtId="49" fontId="2" fillId="5" borderId="2" xfId="6" applyNumberFormat="1" applyFont="1" applyFill="1" applyBorder="1" applyAlignment="1">
      <alignment horizontal="center" vertical="center" wrapText="1"/>
    </xf>
    <xf numFmtId="49" fontId="2" fillId="5" borderId="0" xfId="6" applyNumberFormat="1" applyFont="1" applyFill="1" applyBorder="1" applyAlignment="1">
      <alignment horizontal="center" vertical="center" wrapText="1"/>
    </xf>
    <xf numFmtId="49" fontId="2" fillId="5" borderId="3" xfId="6" applyNumberFormat="1" applyFont="1" applyFill="1" applyBorder="1" applyAlignment="1">
      <alignment horizontal="center" vertical="center" wrapText="1"/>
    </xf>
    <xf numFmtId="49" fontId="5" fillId="5" borderId="0" xfId="6" applyNumberFormat="1" applyFill="1" applyBorder="1" applyAlignment="1">
      <alignment horizontal="center"/>
    </xf>
    <xf numFmtId="49" fontId="5" fillId="5" borderId="3" xfId="6" applyNumberFormat="1" applyFill="1" applyBorder="1" applyAlignment="1">
      <alignment horizontal="center"/>
    </xf>
    <xf numFmtId="2" fontId="2" fillId="5" borderId="4" xfId="6" applyNumberFormat="1" applyFont="1" applyFill="1" applyBorder="1" applyAlignment="1">
      <alignment horizontal="center"/>
    </xf>
    <xf numFmtId="49" fontId="2" fillId="5" borderId="5" xfId="6" applyNumberFormat="1" applyFont="1" applyFill="1" applyBorder="1" applyAlignment="1">
      <alignment horizontal="center"/>
    </xf>
    <xf numFmtId="49" fontId="2" fillId="5" borderId="6" xfId="6" applyNumberFormat="1" applyFont="1" applyFill="1" applyBorder="1" applyAlignment="1">
      <alignment horizontal="center"/>
    </xf>
    <xf numFmtId="4" fontId="9" fillId="4" borderId="3" xfId="6" applyNumberFormat="1" applyFont="1" applyFill="1" applyBorder="1" applyAlignment="1">
      <alignment horizontal="right"/>
    </xf>
    <xf numFmtId="4" fontId="9" fillId="4" borderId="3" xfId="7" applyNumberFormat="1" applyFont="1" applyFill="1" applyBorder="1" applyAlignment="1">
      <alignment horizontal="right"/>
    </xf>
    <xf numFmtId="49" fontId="9" fillId="4" borderId="3" xfId="6" applyNumberFormat="1" applyFont="1" applyFill="1" applyBorder="1"/>
    <xf numFmtId="3" fontId="9" fillId="4" borderId="3" xfId="6" applyNumberFormat="1" applyFont="1" applyFill="1" applyBorder="1"/>
    <xf numFmtId="49" fontId="9" fillId="4" borderId="3" xfId="7" applyNumberFormat="1" applyFont="1" applyFill="1" applyBorder="1" applyAlignment="1">
      <alignment horizontal="center"/>
    </xf>
    <xf numFmtId="49" fontId="9" fillId="4" borderId="3" xfId="7" applyNumberFormat="1" applyFont="1" applyFill="1" applyBorder="1" applyAlignment="1">
      <alignment horizontal="right"/>
    </xf>
    <xf numFmtId="3" fontId="9" fillId="4" borderId="3" xfId="7" applyNumberFormat="1" applyFont="1" applyFill="1" applyBorder="1" applyAlignment="1">
      <alignment horizontal="right"/>
    </xf>
    <xf numFmtId="49" fontId="2" fillId="5" borderId="4" xfId="6" applyNumberFormat="1" applyFont="1" applyFill="1" applyBorder="1" applyAlignment="1">
      <alignment horizontal="center"/>
    </xf>
    <xf numFmtId="165" fontId="2" fillId="5" borderId="4" xfId="2" applyNumberFormat="1" applyFont="1" applyFill="1" applyBorder="1" applyAlignment="1">
      <alignment horizontal="center"/>
    </xf>
    <xf numFmtId="3" fontId="2" fillId="5" borderId="9" xfId="6" applyNumberFormat="1" applyFont="1" applyFill="1" applyBorder="1" applyAlignment="1">
      <alignment horizontal="right"/>
    </xf>
    <xf numFmtId="165" fontId="0" fillId="4" borderId="0" xfId="0" applyNumberFormat="1" applyFill="1"/>
    <xf numFmtId="164" fontId="2" fillId="5" borderId="4" xfId="7" applyNumberFormat="1" applyFont="1" applyFill="1" applyBorder="1" applyAlignment="1"/>
    <xf numFmtId="49" fontId="2" fillId="5" borderId="4" xfId="7" applyNumberFormat="1" applyFont="1" applyFill="1" applyBorder="1" applyAlignment="1"/>
    <xf numFmtId="49" fontId="2" fillId="5" borderId="0" xfId="7" applyNumberFormat="1" applyFont="1" applyFill="1" applyBorder="1" applyAlignment="1"/>
    <xf numFmtId="49" fontId="2" fillId="5" borderId="3" xfId="7" applyNumberFormat="1" applyFont="1" applyFill="1" applyBorder="1" applyAlignment="1"/>
    <xf numFmtId="164" fontId="2" fillId="5" borderId="4" xfId="6" applyNumberFormat="1" applyFont="1" applyFill="1" applyBorder="1" applyAlignment="1">
      <alignment horizontal="center"/>
    </xf>
    <xf numFmtId="49" fontId="2" fillId="5" borderId="9" xfId="6" applyNumberFormat="1" applyFont="1" applyFill="1" applyBorder="1" applyAlignment="1">
      <alignment horizontal="center"/>
    </xf>
    <xf numFmtId="165" fontId="2" fillId="5" borderId="10" xfId="2" applyNumberFormat="1" applyFont="1" applyFill="1" applyBorder="1" applyAlignment="1">
      <alignment horizontal="center"/>
    </xf>
    <xf numFmtId="3" fontId="2" fillId="5" borderId="9" xfId="7" applyNumberFormat="1" applyFont="1" applyFill="1" applyBorder="1" applyAlignment="1">
      <alignment horizontal="right"/>
    </xf>
    <xf numFmtId="2" fontId="5" fillId="4" borderId="0" xfId="6" applyNumberFormat="1" applyFill="1" applyBorder="1"/>
    <xf numFmtId="49" fontId="5" fillId="4" borderId="0" xfId="6" applyNumberFormat="1" applyFill="1" applyBorder="1"/>
    <xf numFmtId="165" fontId="5" fillId="4" borderId="0" xfId="2" applyNumberFormat="1" applyFont="1" applyFill="1" applyBorder="1"/>
    <xf numFmtId="3" fontId="5" fillId="4" borderId="0" xfId="6" applyNumberFormat="1" applyFill="1" applyBorder="1"/>
    <xf numFmtId="2" fontId="6" fillId="4" borderId="0" xfId="6" applyNumberFormat="1" applyFont="1" applyFill="1" applyBorder="1" applyAlignment="1">
      <alignment horizontal="left"/>
    </xf>
    <xf numFmtId="49" fontId="5" fillId="4" borderId="0" xfId="6" applyNumberFormat="1" applyFill="1" applyBorder="1" applyAlignment="1">
      <alignment horizontal="center"/>
    </xf>
    <xf numFmtId="3" fontId="5" fillId="4" borderId="0" xfId="6" applyNumberFormat="1" applyFill="1" applyBorder="1" applyAlignment="1">
      <alignment horizontal="center"/>
    </xf>
    <xf numFmtId="165" fontId="5" fillId="4" borderId="0" xfId="2" applyNumberFormat="1" applyFont="1" applyFill="1" applyBorder="1" applyAlignment="1">
      <alignment horizontal="center"/>
    </xf>
    <xf numFmtId="0" fontId="10" fillId="4" borderId="0" xfId="0" applyFont="1" applyFill="1"/>
    <xf numFmtId="166" fontId="11" fillId="4" borderId="0" xfId="6" applyNumberFormat="1" applyFont="1" applyFill="1" applyBorder="1" applyAlignment="1">
      <alignment horizontal="left"/>
    </xf>
    <xf numFmtId="0" fontId="11" fillId="4" borderId="0" xfId="6" applyFont="1" applyFill="1"/>
    <xf numFmtId="166" fontId="11" fillId="4" borderId="0" xfId="6" applyNumberFormat="1" applyFont="1" applyFill="1" applyBorder="1" applyAlignment="1"/>
    <xf numFmtId="49" fontId="11" fillId="4" borderId="0" xfId="6" applyNumberFormat="1" applyFont="1" applyFill="1" applyBorder="1" applyAlignment="1"/>
    <xf numFmtId="165" fontId="11" fillId="4" borderId="0" xfId="2" applyNumberFormat="1" applyFont="1" applyFill="1" applyBorder="1" applyAlignment="1"/>
    <xf numFmtId="3" fontId="11" fillId="4" borderId="0" xfId="6" applyNumberFormat="1" applyFont="1" applyFill="1" applyBorder="1" applyAlignment="1"/>
    <xf numFmtId="49" fontId="10" fillId="4" borderId="0" xfId="0" applyNumberFormat="1" applyFont="1" applyFill="1"/>
    <xf numFmtId="165" fontId="10" fillId="4" borderId="0" xfId="2" applyNumberFormat="1" applyFont="1" applyFill="1"/>
    <xf numFmtId="3" fontId="10" fillId="4" borderId="0" xfId="0" applyNumberFormat="1" applyFont="1" applyFill="1"/>
    <xf numFmtId="166" fontId="11" fillId="4" borderId="0" xfId="5" applyNumberFormat="1" applyFont="1" applyFill="1" applyBorder="1" applyAlignment="1">
      <alignment wrapText="1"/>
    </xf>
    <xf numFmtId="166" fontId="11" fillId="3" borderId="0" xfId="5" applyNumberFormat="1" applyFont="1" applyFill="1" applyBorder="1" applyAlignment="1">
      <alignment horizontal="left" wrapText="1"/>
    </xf>
    <xf numFmtId="166" fontId="13" fillId="3" borderId="0" xfId="5" applyNumberFormat="1" applyFont="1" applyFill="1" applyBorder="1" applyAlignment="1">
      <alignment horizontal="left" wrapText="1"/>
    </xf>
    <xf numFmtId="166" fontId="13" fillId="3" borderId="0" xfId="4" applyNumberFormat="1" applyFont="1" applyFill="1" applyBorder="1" applyAlignment="1">
      <alignment horizontal="left"/>
    </xf>
    <xf numFmtId="0" fontId="11" fillId="0" borderId="0" xfId="4" applyFont="1" applyAlignment="1">
      <alignment horizontal="left"/>
    </xf>
    <xf numFmtId="0" fontId="11" fillId="0" borderId="0" xfId="0" applyFont="1" applyAlignment="1">
      <alignment horizontal="left"/>
    </xf>
    <xf numFmtId="166" fontId="11" fillId="3" borderId="0" xfId="4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2" fillId="2" borderId="15" xfId="4" applyNumberFormat="1" applyFont="1" applyFill="1" applyBorder="1" applyAlignment="1">
      <alignment horizontal="center" vertical="center" wrapText="1"/>
    </xf>
    <xf numFmtId="2" fontId="2" fillId="2" borderId="16" xfId="4" applyNumberFormat="1" applyFont="1" applyFill="1" applyBorder="1" applyAlignment="1">
      <alignment horizontal="center" vertical="center" wrapText="1"/>
    </xf>
    <xf numFmtId="2" fontId="2" fillId="2" borderId="17" xfId="4" applyNumberFormat="1" applyFont="1" applyFill="1" applyBorder="1" applyAlignment="1">
      <alignment horizontal="center" vertical="center" wrapText="1"/>
    </xf>
    <xf numFmtId="2" fontId="2" fillId="2" borderId="18" xfId="4" applyNumberFormat="1" applyFont="1" applyFill="1" applyBorder="1" applyAlignment="1">
      <alignment horizontal="center" vertical="center" wrapText="1"/>
    </xf>
    <xf numFmtId="2" fontId="2" fillId="2" borderId="8" xfId="4" applyNumberFormat="1" applyFont="1" applyFill="1" applyBorder="1" applyAlignment="1">
      <alignment horizontal="center" vertical="center" wrapText="1"/>
    </xf>
    <xf numFmtId="2" fontId="2" fillId="2" borderId="19" xfId="4" applyNumberFormat="1" applyFont="1" applyFill="1" applyBorder="1" applyAlignment="1">
      <alignment horizontal="center" vertical="center" wrapText="1"/>
    </xf>
    <xf numFmtId="2" fontId="2" fillId="2" borderId="11" xfId="4" applyNumberFormat="1" applyFont="1" applyFill="1" applyBorder="1" applyAlignment="1">
      <alignment horizontal="center" vertical="center" wrapText="1"/>
    </xf>
    <xf numFmtId="0" fontId="2" fillId="2" borderId="12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2" fillId="2" borderId="20" xfId="4" applyFont="1" applyFill="1" applyBorder="1" applyAlignment="1">
      <alignment horizontal="center" vertical="center" wrapText="1"/>
    </xf>
    <xf numFmtId="166" fontId="1" fillId="2" borderId="7" xfId="4" applyNumberFormat="1" applyFill="1" applyBorder="1" applyAlignment="1">
      <alignment horizontal="center"/>
    </xf>
    <xf numFmtId="166" fontId="1" fillId="2" borderId="20" xfId="4" applyNumberFormat="1" applyFill="1" applyBorder="1" applyAlignment="1">
      <alignment horizontal="center"/>
    </xf>
    <xf numFmtId="2" fontId="1" fillId="2" borderId="7" xfId="4" applyNumberFormat="1" applyFill="1" applyBorder="1" applyAlignment="1">
      <alignment horizontal="center"/>
    </xf>
    <xf numFmtId="0" fontId="1" fillId="2" borderId="20" xfId="4" applyFill="1" applyBorder="1" applyAlignment="1">
      <alignment horizontal="center"/>
    </xf>
    <xf numFmtId="2" fontId="2" fillId="3" borderId="0" xfId="4" applyNumberFormat="1" applyFont="1" applyFill="1" applyBorder="1" applyAlignment="1">
      <alignment horizontal="center"/>
    </xf>
    <xf numFmtId="3" fontId="1" fillId="3" borderId="0" xfId="4" applyNumberFormat="1" applyFill="1" applyBorder="1" applyAlignment="1">
      <alignment horizontal="center"/>
    </xf>
    <xf numFmtId="2" fontId="13" fillId="3" borderId="0" xfId="4" applyNumberFormat="1" applyFont="1" applyFill="1" applyBorder="1" applyAlignment="1">
      <alignment horizontal="left"/>
    </xf>
    <xf numFmtId="2" fontId="11" fillId="3" borderId="0" xfId="4" applyNumberFormat="1" applyFont="1" applyFill="1" applyBorder="1" applyAlignment="1">
      <alignment horizontal="left"/>
    </xf>
    <xf numFmtId="166" fontId="13" fillId="3" borderId="0" xfId="6" applyNumberFormat="1" applyFont="1" applyFill="1" applyBorder="1" applyAlignment="1">
      <alignment horizontal="left"/>
    </xf>
    <xf numFmtId="0" fontId="11" fillId="0" borderId="0" xfId="6" applyFont="1" applyAlignment="1">
      <alignment horizontal="left"/>
    </xf>
    <xf numFmtId="0" fontId="11" fillId="0" borderId="0" xfId="0" applyFont="1" applyAlignment="1">
      <alignment horizontal="justify" vertical="center" wrapText="1"/>
    </xf>
    <xf numFmtId="2" fontId="2" fillId="3" borderId="0" xfId="6" applyNumberFormat="1" applyFont="1" applyFill="1" applyBorder="1" applyAlignment="1">
      <alignment horizontal="center"/>
    </xf>
    <xf numFmtId="3" fontId="5" fillId="3" borderId="0" xfId="6" applyNumberFormat="1" applyFill="1" applyBorder="1" applyAlignment="1">
      <alignment horizontal="center"/>
    </xf>
    <xf numFmtId="2" fontId="13" fillId="3" borderId="0" xfId="6" applyNumberFormat="1" applyFont="1" applyFill="1" applyBorder="1" applyAlignment="1">
      <alignment horizontal="left"/>
    </xf>
    <xf numFmtId="2" fontId="11" fillId="3" borderId="0" xfId="6" applyNumberFormat="1" applyFont="1" applyFill="1" applyBorder="1" applyAlignment="1">
      <alignment horizontal="left"/>
    </xf>
    <xf numFmtId="166" fontId="11" fillId="3" borderId="0" xfId="6" applyNumberFormat="1" applyFont="1" applyFill="1" applyBorder="1" applyAlignment="1">
      <alignment horizontal="left"/>
    </xf>
    <xf numFmtId="2" fontId="2" fillId="2" borderId="15" xfId="6" applyNumberFormat="1" applyFont="1" applyFill="1" applyBorder="1" applyAlignment="1">
      <alignment horizontal="center" vertical="center" wrapText="1"/>
    </xf>
    <xf numFmtId="2" fontId="2" fillId="2" borderId="16" xfId="6" applyNumberFormat="1" applyFont="1" applyFill="1" applyBorder="1" applyAlignment="1">
      <alignment horizontal="center" vertical="center" wrapText="1"/>
    </xf>
    <xf numFmtId="2" fontId="2" fillId="2" borderId="17" xfId="6" applyNumberFormat="1" applyFont="1" applyFill="1" applyBorder="1" applyAlignment="1">
      <alignment horizontal="center" vertical="center" wrapText="1"/>
    </xf>
    <xf numFmtId="2" fontId="2" fillId="2" borderId="18" xfId="6" applyNumberFormat="1" applyFont="1" applyFill="1" applyBorder="1" applyAlignment="1">
      <alignment horizontal="center" vertical="center" wrapText="1"/>
    </xf>
    <xf numFmtId="2" fontId="2" fillId="2" borderId="8" xfId="6" applyNumberFormat="1" applyFont="1" applyFill="1" applyBorder="1" applyAlignment="1">
      <alignment horizontal="center" vertical="center" wrapText="1"/>
    </xf>
    <xf numFmtId="2" fontId="2" fillId="2" borderId="19" xfId="6" applyNumberFormat="1" applyFont="1" applyFill="1" applyBorder="1" applyAlignment="1">
      <alignment horizontal="center" vertical="center" wrapText="1"/>
    </xf>
    <xf numFmtId="2" fontId="2" fillId="2" borderId="11" xfId="6" applyNumberFormat="1" applyFont="1" applyFill="1" applyBorder="1" applyAlignment="1">
      <alignment horizontal="center" vertical="center" wrapText="1"/>
    </xf>
    <xf numFmtId="0" fontId="2" fillId="2" borderId="12" xfId="6" applyFont="1" applyFill="1" applyBorder="1" applyAlignment="1">
      <alignment horizontal="center" vertical="center" wrapText="1"/>
    </xf>
    <xf numFmtId="0" fontId="2" fillId="2" borderId="7" xfId="6" applyFont="1" applyFill="1" applyBorder="1" applyAlignment="1">
      <alignment horizontal="center" vertical="center" wrapText="1"/>
    </xf>
    <xf numFmtId="0" fontId="2" fillId="2" borderId="20" xfId="6" applyFont="1" applyFill="1" applyBorder="1" applyAlignment="1">
      <alignment horizontal="center" vertical="center" wrapText="1"/>
    </xf>
    <xf numFmtId="166" fontId="5" fillId="2" borderId="7" xfId="6" applyNumberFormat="1" applyFill="1" applyBorder="1" applyAlignment="1">
      <alignment horizontal="center"/>
    </xf>
    <xf numFmtId="166" fontId="5" fillId="2" borderId="20" xfId="6" applyNumberFormat="1" applyFill="1" applyBorder="1" applyAlignment="1">
      <alignment horizontal="center"/>
    </xf>
    <xf numFmtId="2" fontId="5" fillId="2" borderId="7" xfId="6" applyNumberFormat="1" applyFill="1" applyBorder="1" applyAlignment="1">
      <alignment horizontal="center"/>
    </xf>
    <xf numFmtId="0" fontId="5" fillId="2" borderId="20" xfId="6" applyFill="1" applyBorder="1" applyAlignment="1">
      <alignment horizontal="center"/>
    </xf>
    <xf numFmtId="166" fontId="13" fillId="4" borderId="0" xfId="5" applyNumberFormat="1" applyFont="1" applyFill="1" applyBorder="1" applyAlignment="1">
      <alignment horizontal="left" wrapText="1"/>
    </xf>
    <xf numFmtId="166" fontId="11" fillId="4" borderId="0" xfId="5" applyNumberFormat="1" applyFont="1" applyFill="1" applyBorder="1" applyAlignment="1">
      <alignment horizontal="left" wrapText="1"/>
    </xf>
    <xf numFmtId="2" fontId="13" fillId="4" borderId="0" xfId="6" applyNumberFormat="1" applyFont="1" applyFill="1" applyBorder="1" applyAlignment="1">
      <alignment horizontal="left"/>
    </xf>
    <xf numFmtId="2" fontId="11" fillId="4" borderId="0" xfId="6" applyNumberFormat="1" applyFont="1" applyFill="1" applyBorder="1" applyAlignment="1">
      <alignment horizontal="left"/>
    </xf>
    <xf numFmtId="166" fontId="11" fillId="4" borderId="0" xfId="6" applyNumberFormat="1" applyFont="1" applyFill="1" applyBorder="1" applyAlignment="1">
      <alignment horizontal="left"/>
    </xf>
    <xf numFmtId="166" fontId="13" fillId="4" borderId="0" xfId="6" applyNumberFormat="1" applyFont="1" applyFill="1" applyBorder="1" applyAlignment="1">
      <alignment horizontal="left"/>
    </xf>
    <xf numFmtId="0" fontId="11" fillId="4" borderId="0" xfId="6" applyFont="1" applyFill="1" applyAlignment="1">
      <alignment horizontal="left"/>
    </xf>
    <xf numFmtId="0" fontId="11" fillId="4" borderId="0" xfId="0" applyFont="1" applyFill="1" applyAlignment="1">
      <alignment horizontal="justify" vertical="center" wrapText="1"/>
    </xf>
    <xf numFmtId="2" fontId="2" fillId="5" borderId="11" xfId="6" applyNumberFormat="1" applyFont="1" applyFill="1" applyBorder="1" applyAlignment="1">
      <alignment horizontal="center"/>
    </xf>
    <xf numFmtId="2" fontId="2" fillId="5" borderId="12" xfId="6" applyNumberFormat="1" applyFont="1" applyFill="1" applyBorder="1" applyAlignment="1">
      <alignment horizontal="center"/>
    </xf>
    <xf numFmtId="2" fontId="2" fillId="5" borderId="9" xfId="6" applyNumberFormat="1" applyFont="1" applyFill="1" applyBorder="1" applyAlignment="1">
      <alignment horizontal="center"/>
    </xf>
    <xf numFmtId="2" fontId="2" fillId="5" borderId="21" xfId="6" applyNumberFormat="1" applyFont="1" applyFill="1" applyBorder="1" applyAlignment="1">
      <alignment horizontal="center"/>
    </xf>
    <xf numFmtId="2" fontId="2" fillId="5" borderId="13" xfId="6" applyNumberFormat="1" applyFont="1" applyFill="1" applyBorder="1" applyAlignment="1">
      <alignment horizontal="center"/>
    </xf>
    <xf numFmtId="2" fontId="2" fillId="5" borderId="5" xfId="6" applyNumberFormat="1" applyFont="1" applyFill="1" applyBorder="1" applyAlignment="1">
      <alignment horizontal="center"/>
    </xf>
    <xf numFmtId="2" fontId="2" fillId="4" borderId="0" xfId="6" applyNumberFormat="1" applyFont="1" applyFill="1" applyBorder="1" applyAlignment="1">
      <alignment horizontal="center"/>
    </xf>
    <xf numFmtId="3" fontId="5" fillId="4" borderId="0" xfId="6" applyNumberFormat="1" applyFill="1" applyBorder="1" applyAlignment="1">
      <alignment horizont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2" fontId="2" fillId="5" borderId="15" xfId="6" applyNumberFormat="1" applyFont="1" applyFill="1" applyBorder="1" applyAlignment="1">
      <alignment horizontal="center" vertical="center" wrapText="1"/>
    </xf>
    <xf numFmtId="2" fontId="2" fillId="5" borderId="16" xfId="6" applyNumberFormat="1" applyFont="1" applyFill="1" applyBorder="1" applyAlignment="1">
      <alignment horizontal="center" vertical="center" wrapText="1"/>
    </xf>
    <xf numFmtId="2" fontId="2" fillId="5" borderId="17" xfId="6" applyNumberFormat="1" applyFont="1" applyFill="1" applyBorder="1" applyAlignment="1">
      <alignment horizontal="center" vertical="center" wrapText="1"/>
    </xf>
    <xf numFmtId="2" fontId="2" fillId="5" borderId="18" xfId="6" applyNumberFormat="1" applyFont="1" applyFill="1" applyBorder="1" applyAlignment="1">
      <alignment horizontal="center" vertical="center" wrapText="1"/>
    </xf>
    <xf numFmtId="2" fontId="2" fillId="5" borderId="8" xfId="6" applyNumberFormat="1" applyFont="1" applyFill="1" applyBorder="1" applyAlignment="1">
      <alignment horizontal="center" vertical="center" wrapText="1"/>
    </xf>
    <xf numFmtId="2" fontId="2" fillId="5" borderId="19" xfId="6" applyNumberFormat="1" applyFont="1" applyFill="1" applyBorder="1" applyAlignment="1">
      <alignment horizontal="center" vertical="center" wrapText="1"/>
    </xf>
    <xf numFmtId="2" fontId="2" fillId="5" borderId="11" xfId="6" applyNumberFormat="1" applyFont="1" applyFill="1" applyBorder="1" applyAlignment="1">
      <alignment horizontal="center" vertical="center" wrapText="1"/>
    </xf>
    <xf numFmtId="0" fontId="2" fillId="5" borderId="12" xfId="6" applyFont="1" applyFill="1" applyBorder="1" applyAlignment="1">
      <alignment horizontal="center" vertical="center" wrapText="1"/>
    </xf>
    <xf numFmtId="0" fontId="2" fillId="5" borderId="7" xfId="6" applyFont="1" applyFill="1" applyBorder="1" applyAlignment="1">
      <alignment horizontal="center" vertical="center" wrapText="1"/>
    </xf>
    <xf numFmtId="0" fontId="2" fillId="5" borderId="20" xfId="6" applyFont="1" applyFill="1" applyBorder="1" applyAlignment="1">
      <alignment horizontal="center" vertical="center" wrapText="1"/>
    </xf>
    <xf numFmtId="166" fontId="5" fillId="5" borderId="7" xfId="6" applyNumberFormat="1" applyFill="1" applyBorder="1" applyAlignment="1">
      <alignment horizontal="center"/>
    </xf>
    <xf numFmtId="166" fontId="5" fillId="5" borderId="20" xfId="6" applyNumberFormat="1" applyFill="1" applyBorder="1" applyAlignment="1">
      <alignment horizontal="center"/>
    </xf>
    <xf numFmtId="2" fontId="5" fillId="5" borderId="7" xfId="6" applyNumberFormat="1" applyFill="1" applyBorder="1" applyAlignment="1">
      <alignment horizontal="center"/>
    </xf>
    <xf numFmtId="0" fontId="5" fillId="5" borderId="20" xfId="6" applyFill="1" applyBorder="1" applyAlignment="1">
      <alignment horizontal="center"/>
    </xf>
  </cellXfs>
  <cellStyles count="8">
    <cellStyle name="Hipervínculo" xfId="1" builtinId="8"/>
    <cellStyle name="Millares" xfId="2" builtinId="3"/>
    <cellStyle name="Millares 2" xfId="3"/>
    <cellStyle name="Millares 2 2" xfId="7"/>
    <cellStyle name="Normal" xfId="0" builtinId="0"/>
    <cellStyle name="Normal 2" xfId="4"/>
    <cellStyle name="Normal 2 2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tuarias%20y%20Bomberos/Mutuarias/Archivos%20de%20Mutuarias/C&#225;lculo%20Informaci&#243;n%20Web%20Mutuos%20Hipotecarios/Informaci&#243;n%20Fecu%20Trimestral/Tablas%20Endeudamiento%20Patrimonio%20Mar.%202013%20-%20Jun.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utuarias%20y%20Bomberos/Mutuarias/Archivos%20de%20Mutuarias/C&#225;lculo%20Informaci&#243;n%20Web%20Mutuos%20Hipotecarios/Informaci&#243;n%20Fecu%20Trimestral/Tablas%20Endeudamiento%20Patrimonio%20Jun.%20-%20Sep.%202013%20Incluye%20CC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6.2013"/>
      <sheetName val="Cálculo al 30.06.2013"/>
      <sheetName val="Cálculo al 31.03.2013"/>
    </sheetNames>
    <sheetDataSet>
      <sheetData sheetId="0"/>
      <sheetData sheetId="1">
        <row r="7">
          <cell r="F7">
            <v>133316.23832138651</v>
          </cell>
          <cell r="G7">
            <v>7.7844147241937982</v>
          </cell>
        </row>
        <row r="8">
          <cell r="F8">
            <v>19585.107560735793</v>
          </cell>
          <cell r="G8">
            <v>0.50091828800729266</v>
          </cell>
        </row>
        <row r="9">
          <cell r="F9">
            <v>11156.858257700305</v>
          </cell>
          <cell r="G9">
            <v>6.3558737704146466</v>
          </cell>
        </row>
        <row r="10">
          <cell r="F10">
            <v>239699.1686310615</v>
          </cell>
          <cell r="G10">
            <v>2.5658286608080738</v>
          </cell>
        </row>
        <row r="11">
          <cell r="F11">
            <v>112587.19440660544</v>
          </cell>
          <cell r="G11">
            <v>0.48096324873159579</v>
          </cell>
        </row>
        <row r="12">
          <cell r="F12">
            <v>30219.269783355732</v>
          </cell>
          <cell r="G12">
            <v>9.352279424435013E-2</v>
          </cell>
        </row>
        <row r="13">
          <cell r="F13">
            <v>18765.15960717063</v>
          </cell>
          <cell r="G13">
            <v>1.2642770862384978</v>
          </cell>
        </row>
        <row r="14">
          <cell r="F14">
            <v>208697.75829257589</v>
          </cell>
          <cell r="G14">
            <v>3.7322033144899009</v>
          </cell>
        </row>
        <row r="15">
          <cell r="F15">
            <v>292656.61299095466</v>
          </cell>
          <cell r="G15">
            <v>3.4851114349090198</v>
          </cell>
        </row>
        <row r="16">
          <cell r="F16">
            <v>12141.382166722751</v>
          </cell>
          <cell r="G16">
            <v>3.0834417561981238</v>
          </cell>
        </row>
        <row r="17">
          <cell r="F17">
            <v>72650.59181268535</v>
          </cell>
          <cell r="G17">
            <v>0.18201064893450422</v>
          </cell>
        </row>
        <row r="18">
          <cell r="F18">
            <v>16610.269172048607</v>
          </cell>
          <cell r="G18">
            <v>9.9786874751375834E-2</v>
          </cell>
        </row>
        <row r="19">
          <cell r="F19">
            <v>5796107.3695108714</v>
          </cell>
          <cell r="G19">
            <v>2.8040288448144373</v>
          </cell>
        </row>
        <row r="20">
          <cell r="F20">
            <v>25812332.388294235</v>
          </cell>
          <cell r="G20">
            <v>1.0922162849351946</v>
          </cell>
        </row>
        <row r="21">
          <cell r="F21">
            <v>5892222.4842873951</v>
          </cell>
          <cell r="G21">
            <v>2.4336493064514797</v>
          </cell>
        </row>
        <row r="24">
          <cell r="G24">
            <v>1.615002005909048</v>
          </cell>
        </row>
      </sheetData>
      <sheetData sheetId="2">
        <row r="24">
          <cell r="G24">
            <v>1.5800131464970437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9.2013"/>
      <sheetName val="Cálculo al 30.09.2013"/>
      <sheetName val="Cálculo al 30.06.2013"/>
      <sheetName val="Cálculo al 31.03.2013"/>
    </sheetNames>
    <sheetDataSet>
      <sheetData sheetId="0"/>
      <sheetData sheetId="1">
        <row r="7">
          <cell r="F7">
            <v>132141.2687091048</v>
          </cell>
          <cell r="G7">
            <v>7.1272257067366525</v>
          </cell>
        </row>
        <row r="8">
          <cell r="F8">
            <v>20366.479970793855</v>
          </cell>
          <cell r="G8">
            <v>0.3564236853128861</v>
          </cell>
        </row>
        <row r="9">
          <cell r="F9">
            <v>11447.648719004739</v>
          </cell>
          <cell r="G9">
            <v>5.72978156753853</v>
          </cell>
        </row>
        <row r="10">
          <cell r="F10">
            <v>244269.78787866977</v>
          </cell>
          <cell r="G10">
            <v>3.3069655369145781</v>
          </cell>
        </row>
        <row r="11">
          <cell r="F11">
            <v>112563.23342873836</v>
          </cell>
          <cell r="G11">
            <v>0.26324512802203448</v>
          </cell>
        </row>
        <row r="12">
          <cell r="F12">
            <v>29684.730390978664</v>
          </cell>
          <cell r="G12">
            <v>9.8902766207941931E-2</v>
          </cell>
        </row>
        <row r="13">
          <cell r="F13">
            <v>17415.593847481035</v>
          </cell>
          <cell r="G13">
            <v>1.9947158231877138</v>
          </cell>
        </row>
        <row r="14">
          <cell r="F14">
            <v>207778.38840450166</v>
          </cell>
          <cell r="G14">
            <v>4.1274089862118544</v>
          </cell>
        </row>
        <row r="15">
          <cell r="F15">
            <v>308646.51771705289</v>
          </cell>
          <cell r="G15">
            <v>2.8330024304872508</v>
          </cell>
        </row>
        <row r="16">
          <cell r="F16">
            <v>12076.204482866291</v>
          </cell>
          <cell r="G16">
            <v>3.2105955847546368</v>
          </cell>
        </row>
        <row r="17">
          <cell r="F17">
            <v>72547.088631386301</v>
          </cell>
          <cell r="G17">
            <v>0.24745237397377129</v>
          </cell>
        </row>
        <row r="18">
          <cell r="F18">
            <v>16586.397401934864</v>
          </cell>
          <cell r="G18">
            <v>0.20083969326130491</v>
          </cell>
        </row>
        <row r="19">
          <cell r="F19">
            <v>5757169.1258467035</v>
          </cell>
          <cell r="G19">
            <v>2.7846627736269798</v>
          </cell>
        </row>
        <row r="20">
          <cell r="F20">
            <v>25850000.454722032</v>
          </cell>
          <cell r="G20">
            <v>1.0453234140823813</v>
          </cell>
        </row>
        <row r="21">
          <cell r="F21">
            <v>5912436.6474773968</v>
          </cell>
          <cell r="G21">
            <v>2.1049080788957553</v>
          </cell>
        </row>
        <row r="24">
          <cell r="G24">
            <v>1.5290042977402585</v>
          </cell>
        </row>
      </sheetData>
      <sheetData sheetId="2">
        <row r="24">
          <cell r="G24">
            <v>1.615002005909048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L44"/>
  <sheetViews>
    <sheetView tabSelected="1" workbookViewId="0">
      <selection activeCell="C28" sqref="C28"/>
    </sheetView>
  </sheetViews>
  <sheetFormatPr baseColWidth="10" defaultRowHeight="15" x14ac:dyDescent="0.25"/>
  <cols>
    <col min="1" max="1" width="1.28515625" customWidth="1"/>
    <col min="2" max="2" width="28.7109375" customWidth="1"/>
    <col min="3" max="3" width="70.42578125" customWidth="1"/>
    <col min="4" max="4" width="18.140625" customWidth="1"/>
    <col min="5" max="5" width="19.28515625" customWidth="1"/>
    <col min="6" max="6" width="5" style="1" customWidth="1"/>
    <col min="7" max="7" width="18.42578125" style="2" customWidth="1"/>
    <col min="8" max="8" width="19" style="3" customWidth="1"/>
    <col min="9" max="9" width="5" style="1" customWidth="1"/>
  </cols>
  <sheetData>
    <row r="1" spans="2:9" ht="15.75" thickBot="1" x14ac:dyDescent="0.3"/>
    <row r="2" spans="2:9" x14ac:dyDescent="0.25">
      <c r="B2" s="154" t="s">
        <v>0</v>
      </c>
      <c r="C2" s="155"/>
      <c r="D2" s="155"/>
      <c r="E2" s="155"/>
      <c r="F2" s="155"/>
      <c r="G2" s="155"/>
      <c r="H2" s="155"/>
      <c r="I2" s="156"/>
    </row>
    <row r="3" spans="2:9" ht="15.75" thickBot="1" x14ac:dyDescent="0.3">
      <c r="B3" s="157"/>
      <c r="C3" s="158"/>
      <c r="D3" s="158"/>
      <c r="E3" s="158"/>
      <c r="F3" s="158"/>
      <c r="G3" s="158"/>
      <c r="H3" s="158"/>
      <c r="I3" s="159"/>
    </row>
    <row r="4" spans="2:9" x14ac:dyDescent="0.25">
      <c r="B4" s="160" t="s">
        <v>1</v>
      </c>
      <c r="C4" s="163" t="s">
        <v>2</v>
      </c>
      <c r="D4" s="166" t="s">
        <v>3</v>
      </c>
      <c r="E4" s="167"/>
      <c r="F4" s="4"/>
      <c r="G4" s="166" t="s">
        <v>4</v>
      </c>
      <c r="H4" s="167"/>
      <c r="I4" s="5"/>
    </row>
    <row r="5" spans="2:9" x14ac:dyDescent="0.25">
      <c r="B5" s="161"/>
      <c r="C5" s="164"/>
      <c r="D5" s="168"/>
      <c r="E5" s="169"/>
      <c r="F5" s="6"/>
      <c r="G5" s="168"/>
      <c r="H5" s="169"/>
      <c r="I5" s="7"/>
    </row>
    <row r="6" spans="2:9" x14ac:dyDescent="0.25">
      <c r="B6" s="161"/>
      <c r="C6" s="164"/>
      <c r="D6" s="170">
        <v>-1</v>
      </c>
      <c r="E6" s="171"/>
      <c r="F6" s="8"/>
      <c r="G6" s="170">
        <v>-2</v>
      </c>
      <c r="H6" s="171"/>
      <c r="I6" s="9"/>
    </row>
    <row r="7" spans="2:9" ht="15.75" thickBot="1" x14ac:dyDescent="0.3">
      <c r="B7" s="161"/>
      <c r="C7" s="164"/>
      <c r="D7" s="172" t="s">
        <v>5</v>
      </c>
      <c r="E7" s="173"/>
      <c r="F7" s="8"/>
      <c r="G7" s="172" t="s">
        <v>6</v>
      </c>
      <c r="H7" s="173"/>
      <c r="I7" s="9"/>
    </row>
    <row r="8" spans="2:9" ht="15.75" thickBot="1" x14ac:dyDescent="0.3">
      <c r="B8" s="162"/>
      <c r="C8" s="165"/>
      <c r="D8" s="10" t="s">
        <v>7</v>
      </c>
      <c r="E8" s="10" t="s">
        <v>8</v>
      </c>
      <c r="F8" s="11"/>
      <c r="G8" s="10" t="s">
        <v>7</v>
      </c>
      <c r="H8" s="10" t="s">
        <v>8</v>
      </c>
      <c r="I8" s="12"/>
    </row>
    <row r="9" spans="2:9" x14ac:dyDescent="0.25">
      <c r="B9" s="13" t="s">
        <v>9</v>
      </c>
      <c r="C9" s="14" t="s">
        <v>10</v>
      </c>
      <c r="D9" s="15">
        <v>9.8699999999999992</v>
      </c>
      <c r="E9" s="15">
        <v>9.2172239096551767</v>
      </c>
      <c r="F9" s="16"/>
      <c r="G9" s="17">
        <v>124508</v>
      </c>
      <c r="H9" s="17">
        <v>127031.69040874741</v>
      </c>
      <c r="I9" s="16"/>
    </row>
    <row r="10" spans="2:9" x14ac:dyDescent="0.25">
      <c r="B10" s="13" t="s">
        <v>11</v>
      </c>
      <c r="C10" s="14" t="s">
        <v>12</v>
      </c>
      <c r="D10" s="15">
        <v>0.45</v>
      </c>
      <c r="E10" s="15">
        <v>0.50452498986619032</v>
      </c>
      <c r="F10" s="16"/>
      <c r="G10" s="17">
        <v>21340</v>
      </c>
      <c r="H10" s="17">
        <v>20172.256528161233</v>
      </c>
      <c r="I10" s="16"/>
    </row>
    <row r="11" spans="2:9" x14ac:dyDescent="0.25">
      <c r="B11" s="13" t="s">
        <v>13</v>
      </c>
      <c r="C11" s="14" t="s">
        <v>14</v>
      </c>
      <c r="D11" s="15">
        <v>7.47</v>
      </c>
      <c r="E11" s="15">
        <v>8.9308175603587934</v>
      </c>
      <c r="F11" s="16"/>
      <c r="G11" s="17">
        <v>10813</v>
      </c>
      <c r="H11" s="17">
        <v>11065.888100158378</v>
      </c>
      <c r="I11" s="16"/>
    </row>
    <row r="12" spans="2:9" x14ac:dyDescent="0.25">
      <c r="B12" s="13" t="s">
        <v>15</v>
      </c>
      <c r="C12" s="14" t="s">
        <v>16</v>
      </c>
      <c r="D12" s="15">
        <v>2.67</v>
      </c>
      <c r="E12" s="18">
        <v>2.5746402194563767</v>
      </c>
      <c r="F12" s="16"/>
      <c r="G12" s="17">
        <v>225947</v>
      </c>
      <c r="H12" s="17">
        <v>231974.32549548784</v>
      </c>
      <c r="I12" s="16"/>
    </row>
    <row r="13" spans="2:9" x14ac:dyDescent="0.25">
      <c r="B13" s="13" t="s">
        <v>17</v>
      </c>
      <c r="C13" s="14" t="s">
        <v>18</v>
      </c>
      <c r="D13" s="18">
        <v>1.17</v>
      </c>
      <c r="E13" s="18">
        <v>0.54489830063798739</v>
      </c>
      <c r="F13" s="19"/>
      <c r="G13" s="17">
        <v>110154</v>
      </c>
      <c r="H13" s="17">
        <v>111333.66973656479</v>
      </c>
      <c r="I13" s="19"/>
    </row>
    <row r="14" spans="2:9" x14ac:dyDescent="0.25">
      <c r="B14" s="13" t="s">
        <v>19</v>
      </c>
      <c r="C14" s="14" t="s">
        <v>20</v>
      </c>
      <c r="D14" s="18">
        <v>0.11</v>
      </c>
      <c r="E14" s="18">
        <v>9.7234464679990931E-2</v>
      </c>
      <c r="F14" s="19"/>
      <c r="G14" s="17">
        <v>30572</v>
      </c>
      <c r="H14" s="17">
        <v>30458.805616942831</v>
      </c>
      <c r="I14" s="19"/>
    </row>
    <row r="15" spans="2:9" x14ac:dyDescent="0.25">
      <c r="B15" s="13" t="s">
        <v>21</v>
      </c>
      <c r="C15" s="14" t="s">
        <v>22</v>
      </c>
      <c r="D15" s="18">
        <v>0.79</v>
      </c>
      <c r="E15" s="18">
        <v>0.90997016736613234</v>
      </c>
      <c r="F15" s="19"/>
      <c r="G15" s="17">
        <v>22935</v>
      </c>
      <c r="H15" s="17">
        <v>21619.519199908351</v>
      </c>
      <c r="I15" s="19"/>
    </row>
    <row r="16" spans="2:9" x14ac:dyDescent="0.25">
      <c r="B16" s="13" t="s">
        <v>23</v>
      </c>
      <c r="C16" s="14" t="s">
        <v>24</v>
      </c>
      <c r="D16" s="18">
        <v>2.82</v>
      </c>
      <c r="E16" s="18">
        <v>3.2506390079786009</v>
      </c>
      <c r="F16" s="19"/>
      <c r="G16" s="17">
        <v>199293</v>
      </c>
      <c r="H16" s="17">
        <v>201659.86135172882</v>
      </c>
      <c r="I16" s="19"/>
    </row>
    <row r="17" spans="2:12" x14ac:dyDescent="0.25">
      <c r="B17" s="13" t="s">
        <v>25</v>
      </c>
      <c r="C17" s="14" t="s">
        <v>26</v>
      </c>
      <c r="D17" s="18">
        <v>5.33</v>
      </c>
      <c r="E17" s="18">
        <v>5.5232534392174149</v>
      </c>
      <c r="F17" s="19"/>
      <c r="G17" s="17">
        <v>267110</v>
      </c>
      <c r="H17" s="17">
        <v>280266.67098102352</v>
      </c>
      <c r="I17" s="19"/>
    </row>
    <row r="18" spans="2:12" x14ac:dyDescent="0.25">
      <c r="B18" s="13" t="s">
        <v>27</v>
      </c>
      <c r="C18" s="14" t="s">
        <v>28</v>
      </c>
      <c r="D18" s="18">
        <v>6.33</v>
      </c>
      <c r="E18" s="18">
        <v>4.4228018604651167</v>
      </c>
      <c r="F18" s="19"/>
      <c r="G18" s="17">
        <v>9770</v>
      </c>
      <c r="H18" s="17">
        <v>11751.521029428868</v>
      </c>
      <c r="I18" s="19"/>
    </row>
    <row r="19" spans="2:12" x14ac:dyDescent="0.25">
      <c r="B19" s="13" t="s">
        <v>29</v>
      </c>
      <c r="C19" s="14" t="s">
        <v>30</v>
      </c>
      <c r="D19" s="18">
        <v>0.81</v>
      </c>
      <c r="E19" s="18">
        <v>0.11357903454295909</v>
      </c>
      <c r="F19" s="19"/>
      <c r="G19" s="17">
        <v>69930</v>
      </c>
      <c r="H19" s="17">
        <v>71332.541590545952</v>
      </c>
      <c r="I19" s="19"/>
    </row>
    <row r="20" spans="2:12" x14ac:dyDescent="0.25">
      <c r="B20" s="13" t="s">
        <v>31</v>
      </c>
      <c r="C20" s="20" t="s">
        <v>32</v>
      </c>
      <c r="D20" s="18">
        <v>0.16</v>
      </c>
      <c r="E20" s="15">
        <v>0.26059559205767235</v>
      </c>
      <c r="F20" s="21"/>
      <c r="G20" s="17">
        <v>14998</v>
      </c>
      <c r="H20" s="17">
        <v>15897.720008150636</v>
      </c>
      <c r="I20" s="21"/>
    </row>
    <row r="21" spans="2:12" x14ac:dyDescent="0.25">
      <c r="B21" s="13" t="s">
        <v>33</v>
      </c>
      <c r="C21" s="14" t="s">
        <v>34</v>
      </c>
      <c r="D21" s="18">
        <v>2.84236029828869</v>
      </c>
      <c r="F21" s="19" t="s">
        <v>35</v>
      </c>
      <c r="G21" s="17">
        <v>5542621.2361678146</v>
      </c>
      <c r="I21" s="19" t="s">
        <v>35</v>
      </c>
    </row>
    <row r="22" spans="2:12" x14ac:dyDescent="0.25">
      <c r="B22" s="13" t="s">
        <v>36</v>
      </c>
      <c r="C22" s="14" t="s">
        <v>37</v>
      </c>
      <c r="D22" s="18">
        <v>0.90078306495067029</v>
      </c>
      <c r="E22" s="15" t="s">
        <v>38</v>
      </c>
      <c r="F22" s="19" t="s">
        <v>35</v>
      </c>
      <c r="G22" s="17">
        <v>25000834.779943738</v>
      </c>
      <c r="H22" s="18" t="s">
        <v>38</v>
      </c>
      <c r="I22" s="19" t="s">
        <v>35</v>
      </c>
    </row>
    <row r="23" spans="2:12" ht="15.75" thickBot="1" x14ac:dyDescent="0.3">
      <c r="B23" s="13" t="s">
        <v>39</v>
      </c>
      <c r="C23" s="14" t="s">
        <v>40</v>
      </c>
      <c r="D23" s="18">
        <v>2.4610701719913308</v>
      </c>
      <c r="E23" s="15" t="s">
        <v>38</v>
      </c>
      <c r="F23" s="19" t="s">
        <v>35</v>
      </c>
      <c r="G23" s="17">
        <v>5691306.2399439598</v>
      </c>
      <c r="H23" s="18" t="s">
        <v>38</v>
      </c>
      <c r="I23" s="19" t="s">
        <v>35</v>
      </c>
      <c r="J23" s="3"/>
    </row>
    <row r="24" spans="2:12" ht="15.75" thickBot="1" x14ac:dyDescent="0.3">
      <c r="B24" s="22"/>
      <c r="C24" s="10" t="s">
        <v>41</v>
      </c>
      <c r="D24" s="10"/>
      <c r="E24" s="10"/>
      <c r="F24" s="23"/>
      <c r="G24" s="24">
        <v>37342132.256055512</v>
      </c>
      <c r="H24" s="25">
        <v>1134564.4700468488</v>
      </c>
      <c r="I24" s="23"/>
      <c r="J24" s="26"/>
    </row>
    <row r="25" spans="2:12" ht="15.75" thickBot="1" x14ac:dyDescent="0.3">
      <c r="B25" s="27"/>
      <c r="C25" s="28" t="s">
        <v>42</v>
      </c>
      <c r="D25" s="29">
        <v>1.51</v>
      </c>
      <c r="E25" s="29">
        <v>3.73</v>
      </c>
      <c r="F25" s="30"/>
      <c r="G25" s="30"/>
      <c r="H25" s="30"/>
      <c r="I25" s="31"/>
    </row>
    <row r="26" spans="2:12" ht="15.75" thickBot="1" x14ac:dyDescent="0.3">
      <c r="B26" s="27"/>
      <c r="C26" s="28" t="s">
        <v>43</v>
      </c>
      <c r="D26" s="32">
        <v>2.9456142356820458</v>
      </c>
      <c r="E26" s="32">
        <v>3.2808711776567949</v>
      </c>
      <c r="F26" s="33"/>
      <c r="G26" s="34">
        <v>2489475.4837370343</v>
      </c>
      <c r="H26" s="34">
        <v>101696.97727624528</v>
      </c>
      <c r="I26" s="23"/>
    </row>
    <row r="27" spans="2:12" ht="15.75" thickBot="1" x14ac:dyDescent="0.3">
      <c r="B27" s="35"/>
      <c r="C27" s="28" t="s">
        <v>44</v>
      </c>
      <c r="D27" s="32">
        <v>2.9816563015146018</v>
      </c>
      <c r="E27" s="32">
        <v>3.3908146146125508</v>
      </c>
      <c r="F27" s="33"/>
      <c r="G27" s="34">
        <v>6521327.8174490761</v>
      </c>
      <c r="H27" s="36">
        <v>97440.417465346036</v>
      </c>
      <c r="I27" s="23"/>
    </row>
    <row r="28" spans="2:12" x14ac:dyDescent="0.25">
      <c r="B28" s="27"/>
      <c r="C28" s="27"/>
      <c r="D28" s="27"/>
      <c r="E28" s="27"/>
      <c r="F28" s="37"/>
      <c r="G28" s="38"/>
      <c r="H28" s="39"/>
      <c r="I28" s="37"/>
    </row>
    <row r="29" spans="2:12" x14ac:dyDescent="0.25">
      <c r="B29" s="27"/>
      <c r="C29" s="27"/>
      <c r="D29" s="174"/>
      <c r="E29" s="174"/>
      <c r="F29" s="174"/>
      <c r="G29" s="174"/>
      <c r="H29" s="174"/>
      <c r="I29"/>
    </row>
    <row r="30" spans="2:12" x14ac:dyDescent="0.25">
      <c r="B30" s="40" t="s">
        <v>45</v>
      </c>
      <c r="C30" s="39"/>
      <c r="D30" s="175"/>
      <c r="E30" s="175"/>
      <c r="F30" s="41"/>
      <c r="G30" s="175"/>
      <c r="H30" s="175"/>
      <c r="I30" s="41"/>
    </row>
    <row r="31" spans="2:12" x14ac:dyDescent="0.25">
      <c r="B31" s="40"/>
      <c r="C31" s="39"/>
      <c r="D31" s="42"/>
      <c r="E31" s="42"/>
      <c r="F31" s="41"/>
      <c r="G31" s="43"/>
      <c r="H31" s="42"/>
      <c r="I31" s="41"/>
    </row>
    <row r="32" spans="2:12" x14ac:dyDescent="0.25">
      <c r="B32" s="176" t="s">
        <v>46</v>
      </c>
      <c r="C32" s="176"/>
      <c r="D32" s="176"/>
      <c r="E32" s="176"/>
      <c r="F32" s="176"/>
      <c r="G32" s="176"/>
      <c r="H32" s="176"/>
      <c r="I32" s="176"/>
      <c r="J32" s="44"/>
      <c r="K32" s="44"/>
      <c r="L32" s="44"/>
    </row>
    <row r="33" spans="2:12" x14ac:dyDescent="0.25">
      <c r="B33" s="177" t="s">
        <v>47</v>
      </c>
      <c r="C33" s="177"/>
      <c r="D33" s="177"/>
      <c r="E33" s="177"/>
      <c r="F33" s="177"/>
      <c r="G33" s="177"/>
      <c r="H33" s="177"/>
      <c r="I33" s="177"/>
      <c r="J33" s="44"/>
      <c r="K33" s="44"/>
      <c r="L33" s="44"/>
    </row>
    <row r="34" spans="2:12" x14ac:dyDescent="0.25">
      <c r="B34" s="153" t="s">
        <v>48</v>
      </c>
      <c r="C34" s="153"/>
      <c r="D34" s="153"/>
      <c r="E34" s="153"/>
      <c r="F34" s="153"/>
      <c r="G34" s="153"/>
      <c r="H34" s="153"/>
      <c r="I34" s="153"/>
      <c r="J34" s="44"/>
      <c r="K34" s="44"/>
      <c r="L34" s="44"/>
    </row>
    <row r="35" spans="2:12" ht="9" customHeight="1" x14ac:dyDescent="0.25">
      <c r="B35" s="45"/>
      <c r="C35" s="45"/>
      <c r="D35" s="45"/>
      <c r="E35" s="45"/>
      <c r="F35" s="45"/>
      <c r="G35" s="45"/>
      <c r="H35" s="45"/>
      <c r="I35" s="45"/>
      <c r="J35" s="44"/>
      <c r="K35" s="44"/>
      <c r="L35" s="44"/>
    </row>
    <row r="36" spans="2:12" x14ac:dyDescent="0.25">
      <c r="B36" s="150" t="s">
        <v>49</v>
      </c>
      <c r="C36" s="150"/>
      <c r="D36" s="150"/>
      <c r="E36" s="150"/>
      <c r="F36" s="150"/>
      <c r="G36" s="150"/>
      <c r="H36" s="150"/>
      <c r="I36" s="150"/>
      <c r="J36" s="44"/>
      <c r="K36" s="44"/>
      <c r="L36" s="44"/>
    </row>
    <row r="37" spans="2:12" x14ac:dyDescent="0.25">
      <c r="B37" s="151" t="s">
        <v>50</v>
      </c>
      <c r="C37" s="151"/>
      <c r="D37" s="151"/>
      <c r="E37" s="151"/>
      <c r="F37" s="151"/>
      <c r="G37" s="151"/>
      <c r="H37" s="151"/>
      <c r="I37" s="151"/>
      <c r="J37" s="44"/>
      <c r="K37" s="44"/>
      <c r="L37" s="44"/>
    </row>
    <row r="38" spans="2:12" ht="9" customHeight="1" x14ac:dyDescent="0.25">
      <c r="B38" s="46"/>
      <c r="C38" s="47"/>
      <c r="D38" s="47"/>
      <c r="E38" s="47"/>
      <c r="F38" s="48"/>
      <c r="G38" s="49"/>
      <c r="H38" s="50"/>
      <c r="I38" s="48"/>
      <c r="J38" s="44"/>
      <c r="K38" s="44"/>
      <c r="L38" s="44"/>
    </row>
    <row r="39" spans="2:12" x14ac:dyDescent="0.25">
      <c r="B39" s="152" t="s">
        <v>51</v>
      </c>
      <c r="C39" s="152"/>
      <c r="D39" s="152"/>
      <c r="E39" s="152"/>
      <c r="F39" s="152"/>
      <c r="G39" s="152"/>
      <c r="H39" s="152"/>
      <c r="I39" s="152"/>
      <c r="J39" s="44"/>
      <c r="K39" s="44"/>
      <c r="L39" s="44"/>
    </row>
    <row r="40" spans="2:12" ht="9" customHeight="1" x14ac:dyDescent="0.25">
      <c r="B40" s="44"/>
      <c r="C40" s="44"/>
      <c r="D40" s="44"/>
      <c r="E40" s="44"/>
      <c r="F40" s="51"/>
      <c r="G40" s="52"/>
      <c r="H40" s="53"/>
      <c r="I40" s="51"/>
      <c r="J40" s="44"/>
      <c r="K40" s="44"/>
      <c r="L40" s="44"/>
    </row>
    <row r="41" spans="2:12" x14ac:dyDescent="0.25">
      <c r="B41" s="149" t="s">
        <v>52</v>
      </c>
      <c r="C41" s="149"/>
      <c r="D41" s="149"/>
      <c r="E41" s="149"/>
      <c r="F41" s="149"/>
      <c r="G41" s="149"/>
      <c r="H41" s="149"/>
      <c r="I41" s="149"/>
      <c r="J41" s="54"/>
      <c r="K41" s="54"/>
      <c r="L41" s="54"/>
    </row>
    <row r="42" spans="2:12" x14ac:dyDescent="0.25">
      <c r="B42" s="148" t="s">
        <v>53</v>
      </c>
      <c r="C42" s="149"/>
      <c r="D42" s="149"/>
      <c r="E42" s="149"/>
      <c r="F42" s="149"/>
      <c r="G42" s="149"/>
      <c r="H42" s="149"/>
      <c r="I42" s="149"/>
    </row>
    <row r="43" spans="2:12" ht="15" customHeight="1" x14ac:dyDescent="0.25">
      <c r="B43" s="148" t="s">
        <v>54</v>
      </c>
      <c r="C43" s="149"/>
      <c r="D43" s="149"/>
      <c r="E43" s="149"/>
      <c r="F43" s="149"/>
      <c r="G43" s="149"/>
      <c r="H43" s="149"/>
      <c r="I43" s="149"/>
    </row>
    <row r="44" spans="2:12" x14ac:dyDescent="0.25">
      <c r="B44" s="148" t="s">
        <v>55</v>
      </c>
      <c r="C44" s="149"/>
      <c r="D44" s="149"/>
      <c r="E44" s="149"/>
      <c r="F44" s="149"/>
      <c r="G44" s="149"/>
      <c r="H44" s="149"/>
      <c r="I44" s="149"/>
    </row>
  </sheetData>
  <mergeCells count="22">
    <mergeCell ref="B34:I34"/>
    <mergeCell ref="B2:I3"/>
    <mergeCell ref="B4:B8"/>
    <mergeCell ref="C4:C8"/>
    <mergeCell ref="D4:E5"/>
    <mergeCell ref="G4:H5"/>
    <mergeCell ref="D6:E6"/>
    <mergeCell ref="G6:H6"/>
    <mergeCell ref="D7:E7"/>
    <mergeCell ref="G7:H7"/>
    <mergeCell ref="D29:H29"/>
    <mergeCell ref="D30:E30"/>
    <mergeCell ref="G30:H30"/>
    <mergeCell ref="B32:I32"/>
    <mergeCell ref="B33:I33"/>
    <mergeCell ref="B44:I44"/>
    <mergeCell ref="B36:I36"/>
    <mergeCell ref="B37:I37"/>
    <mergeCell ref="B39:I39"/>
    <mergeCell ref="B41:I41"/>
    <mergeCell ref="B42:I42"/>
    <mergeCell ref="B43:I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L45"/>
  <sheetViews>
    <sheetView workbookViewId="0">
      <selection activeCell="B1" sqref="B1"/>
    </sheetView>
  </sheetViews>
  <sheetFormatPr baseColWidth="10" defaultRowHeight="15" x14ac:dyDescent="0.25"/>
  <cols>
    <col min="1" max="1" width="1.28515625" customWidth="1"/>
    <col min="2" max="2" width="28.7109375" customWidth="1"/>
    <col min="3" max="3" width="70.42578125" customWidth="1"/>
    <col min="4" max="4" width="18.140625" customWidth="1"/>
    <col min="5" max="5" width="19.28515625" customWidth="1"/>
    <col min="6" max="6" width="5" style="1" customWidth="1"/>
    <col min="7" max="7" width="18.42578125" style="2" customWidth="1"/>
    <col min="8" max="8" width="19" style="3" customWidth="1"/>
    <col min="9" max="9" width="5" style="1" customWidth="1"/>
  </cols>
  <sheetData>
    <row r="1" spans="2:9" ht="15.75" thickBot="1" x14ac:dyDescent="0.3"/>
    <row r="2" spans="2:9" ht="15" customHeight="1" x14ac:dyDescent="0.25">
      <c r="B2" s="154" t="s">
        <v>56</v>
      </c>
      <c r="C2" s="155"/>
      <c r="D2" s="155"/>
      <c r="E2" s="155"/>
      <c r="F2" s="155"/>
      <c r="G2" s="155"/>
      <c r="H2" s="155"/>
      <c r="I2" s="156"/>
    </row>
    <row r="3" spans="2:9" ht="15.75" thickBot="1" x14ac:dyDescent="0.3">
      <c r="B3" s="157"/>
      <c r="C3" s="158"/>
      <c r="D3" s="158"/>
      <c r="E3" s="158"/>
      <c r="F3" s="158"/>
      <c r="G3" s="158"/>
      <c r="H3" s="158"/>
      <c r="I3" s="159"/>
    </row>
    <row r="4" spans="2:9" ht="15" customHeight="1" x14ac:dyDescent="0.25">
      <c r="B4" s="186" t="s">
        <v>1</v>
      </c>
      <c r="C4" s="189" t="s">
        <v>2</v>
      </c>
      <c r="D4" s="192" t="s">
        <v>3</v>
      </c>
      <c r="E4" s="193"/>
      <c r="F4" s="55"/>
      <c r="G4" s="192" t="s">
        <v>4</v>
      </c>
      <c r="H4" s="193"/>
      <c r="I4" s="56"/>
    </row>
    <row r="5" spans="2:9" x14ac:dyDescent="0.25">
      <c r="B5" s="187"/>
      <c r="C5" s="190"/>
      <c r="D5" s="194"/>
      <c r="E5" s="195"/>
      <c r="F5" s="57"/>
      <c r="G5" s="194"/>
      <c r="H5" s="195"/>
      <c r="I5" s="58"/>
    </row>
    <row r="6" spans="2:9" x14ac:dyDescent="0.25">
      <c r="B6" s="187"/>
      <c r="C6" s="190"/>
      <c r="D6" s="196">
        <v>-1</v>
      </c>
      <c r="E6" s="197"/>
      <c r="F6" s="59"/>
      <c r="G6" s="196">
        <v>-2</v>
      </c>
      <c r="H6" s="197"/>
      <c r="I6" s="60"/>
    </row>
    <row r="7" spans="2:9" ht="15.75" thickBot="1" x14ac:dyDescent="0.3">
      <c r="B7" s="187"/>
      <c r="C7" s="190"/>
      <c r="D7" s="198" t="s">
        <v>5</v>
      </c>
      <c r="E7" s="199"/>
      <c r="F7" s="59"/>
      <c r="G7" s="198" t="s">
        <v>6</v>
      </c>
      <c r="H7" s="199"/>
      <c r="I7" s="60"/>
    </row>
    <row r="8" spans="2:9" ht="15.75" thickBot="1" x14ac:dyDescent="0.3">
      <c r="B8" s="188"/>
      <c r="C8" s="191"/>
      <c r="D8" s="61" t="s">
        <v>8</v>
      </c>
      <c r="E8" s="61" t="s">
        <v>57</v>
      </c>
      <c r="F8" s="62"/>
      <c r="G8" s="61" t="s">
        <v>8</v>
      </c>
      <c r="H8" s="61" t="s">
        <v>57</v>
      </c>
      <c r="I8" s="63"/>
    </row>
    <row r="9" spans="2:9" x14ac:dyDescent="0.25">
      <c r="B9" s="13" t="s">
        <v>9</v>
      </c>
      <c r="C9" s="64" t="s">
        <v>10</v>
      </c>
      <c r="D9" s="65">
        <v>9.2172239096551802</v>
      </c>
      <c r="E9" s="66">
        <f>+'[1]Cálculo al 30.06.2013'!G7</f>
        <v>7.7844147241937982</v>
      </c>
      <c r="F9" s="67"/>
      <c r="G9" s="68">
        <v>127031.69040874741</v>
      </c>
      <c r="H9" s="68">
        <f>+'[1]Cálculo al 30.06.2013'!F7</f>
        <v>133316.23832138651</v>
      </c>
      <c r="I9" s="67"/>
    </row>
    <row r="10" spans="2:9" x14ac:dyDescent="0.25">
      <c r="B10" s="13" t="s">
        <v>11</v>
      </c>
      <c r="C10" s="64" t="s">
        <v>12</v>
      </c>
      <c r="D10" s="65">
        <v>0.50452498986619032</v>
      </c>
      <c r="E10" s="66">
        <f>+'[1]Cálculo al 30.06.2013'!G8</f>
        <v>0.50091828800729266</v>
      </c>
      <c r="F10" s="67"/>
      <c r="G10" s="68">
        <v>20172.256528161233</v>
      </c>
      <c r="H10" s="68">
        <f>+'[1]Cálculo al 30.06.2013'!F8</f>
        <v>19585.107560735793</v>
      </c>
      <c r="I10" s="67"/>
    </row>
    <row r="11" spans="2:9" x14ac:dyDescent="0.25">
      <c r="B11" s="13" t="s">
        <v>13</v>
      </c>
      <c r="C11" s="64" t="s">
        <v>14</v>
      </c>
      <c r="D11" s="65">
        <v>8.9308175603587934</v>
      </c>
      <c r="E11" s="66">
        <f>+'[1]Cálculo al 30.06.2013'!G9</f>
        <v>6.3558737704146466</v>
      </c>
      <c r="F11" s="67"/>
      <c r="G11" s="68">
        <v>11065.888100158378</v>
      </c>
      <c r="H11" s="68">
        <f>+'[1]Cálculo al 30.06.2013'!F9</f>
        <v>11156.858257700305</v>
      </c>
      <c r="I11" s="67"/>
    </row>
    <row r="12" spans="2:9" x14ac:dyDescent="0.25">
      <c r="B12" s="13" t="s">
        <v>15</v>
      </c>
      <c r="C12" s="64" t="s">
        <v>16</v>
      </c>
      <c r="D12" s="66">
        <v>2.5746402194563767</v>
      </c>
      <c r="E12" s="66">
        <f>+'[1]Cálculo al 30.06.2013'!G10</f>
        <v>2.5658286608080738</v>
      </c>
      <c r="F12" s="67"/>
      <c r="G12" s="68">
        <v>231974.32549548784</v>
      </c>
      <c r="H12" s="68">
        <f>+'[1]Cálculo al 30.06.2013'!F10</f>
        <v>239699.1686310615</v>
      </c>
      <c r="I12" s="67"/>
    </row>
    <row r="13" spans="2:9" x14ac:dyDescent="0.25">
      <c r="B13" s="13" t="s">
        <v>17</v>
      </c>
      <c r="C13" s="64" t="s">
        <v>18</v>
      </c>
      <c r="D13" s="66">
        <v>0.54489830063798739</v>
      </c>
      <c r="E13" s="66">
        <f>+'[1]Cálculo al 30.06.2013'!G11</f>
        <v>0.48096324873159579</v>
      </c>
      <c r="F13" s="69"/>
      <c r="G13" s="68">
        <v>111333.66973656479</v>
      </c>
      <c r="H13" s="68">
        <f>+'[1]Cálculo al 30.06.2013'!F11</f>
        <v>112587.19440660544</v>
      </c>
      <c r="I13" s="69"/>
    </row>
    <row r="14" spans="2:9" x14ac:dyDescent="0.25">
      <c r="B14" s="13" t="s">
        <v>19</v>
      </c>
      <c r="C14" s="64" t="s">
        <v>20</v>
      </c>
      <c r="D14" s="66">
        <v>9.7234464679990931E-2</v>
      </c>
      <c r="E14" s="66">
        <f>+'[1]Cálculo al 30.06.2013'!G12</f>
        <v>9.352279424435013E-2</v>
      </c>
      <c r="F14" s="69"/>
      <c r="G14" s="68">
        <v>30458.805616942831</v>
      </c>
      <c r="H14" s="68">
        <f>+'[1]Cálculo al 30.06.2013'!F12</f>
        <v>30219.269783355732</v>
      </c>
      <c r="I14" s="69"/>
    </row>
    <row r="15" spans="2:9" x14ac:dyDescent="0.25">
      <c r="B15" s="13" t="s">
        <v>21</v>
      </c>
      <c r="C15" s="64" t="s">
        <v>22</v>
      </c>
      <c r="D15" s="66">
        <v>0.90997016736613234</v>
      </c>
      <c r="E15" s="66">
        <f>+'[1]Cálculo al 30.06.2013'!G13</f>
        <v>1.2642770862384978</v>
      </c>
      <c r="F15" s="69"/>
      <c r="G15" s="68">
        <v>21619.519199908351</v>
      </c>
      <c r="H15" s="68">
        <f>+'[1]Cálculo al 30.06.2013'!F13</f>
        <v>18765.15960717063</v>
      </c>
      <c r="I15" s="69"/>
    </row>
    <row r="16" spans="2:9" x14ac:dyDescent="0.25">
      <c r="B16" s="13" t="s">
        <v>23</v>
      </c>
      <c r="C16" s="64" t="s">
        <v>24</v>
      </c>
      <c r="D16" s="66">
        <v>3.2506390079786009</v>
      </c>
      <c r="E16" s="66">
        <f>+'[1]Cálculo al 30.06.2013'!G14</f>
        <v>3.7322033144899009</v>
      </c>
      <c r="F16" s="69"/>
      <c r="G16" s="68">
        <v>201659.86135172882</v>
      </c>
      <c r="H16" s="68">
        <f>+'[1]Cálculo al 30.06.2013'!F14</f>
        <v>208697.75829257589</v>
      </c>
      <c r="I16" s="69"/>
    </row>
    <row r="17" spans="2:12" x14ac:dyDescent="0.25">
      <c r="B17" s="13" t="s">
        <v>25</v>
      </c>
      <c r="C17" s="64" t="s">
        <v>26</v>
      </c>
      <c r="D17" s="66">
        <v>5.5232534392174149</v>
      </c>
      <c r="E17" s="66">
        <f>+'[1]Cálculo al 30.06.2013'!G15</f>
        <v>3.4851114349090198</v>
      </c>
      <c r="F17" s="69"/>
      <c r="G17" s="68">
        <v>280266.67098102352</v>
      </c>
      <c r="H17" s="68">
        <f>+'[1]Cálculo al 30.06.2013'!F15</f>
        <v>292656.61299095466</v>
      </c>
      <c r="I17" s="69"/>
    </row>
    <row r="18" spans="2:12" x14ac:dyDescent="0.25">
      <c r="B18" s="13" t="s">
        <v>27</v>
      </c>
      <c r="C18" s="64" t="s">
        <v>28</v>
      </c>
      <c r="D18" s="66">
        <v>4.4228018604651167</v>
      </c>
      <c r="E18" s="66">
        <f>+'[1]Cálculo al 30.06.2013'!G16</f>
        <v>3.0834417561981238</v>
      </c>
      <c r="F18" s="69"/>
      <c r="G18" s="68">
        <v>11751.521029428868</v>
      </c>
      <c r="H18" s="68">
        <f>+'[1]Cálculo al 30.06.2013'!F16</f>
        <v>12141.382166722751</v>
      </c>
      <c r="I18" s="69"/>
    </row>
    <row r="19" spans="2:12" x14ac:dyDescent="0.25">
      <c r="B19" s="13" t="s">
        <v>29</v>
      </c>
      <c r="C19" s="64" t="s">
        <v>30</v>
      </c>
      <c r="D19" s="66">
        <v>0.11357903454295909</v>
      </c>
      <c r="E19" s="66">
        <f>+'[1]Cálculo al 30.06.2013'!G17</f>
        <v>0.18201064893450422</v>
      </c>
      <c r="F19" s="69"/>
      <c r="G19" s="68">
        <v>71332.541590545952</v>
      </c>
      <c r="H19" s="68">
        <f>+'[1]Cálculo al 30.06.2013'!F17</f>
        <v>72650.59181268535</v>
      </c>
      <c r="I19" s="69"/>
    </row>
    <row r="20" spans="2:12" x14ac:dyDescent="0.25">
      <c r="B20" s="13" t="s">
        <v>31</v>
      </c>
      <c r="C20" s="70" t="s">
        <v>32</v>
      </c>
      <c r="D20" s="65">
        <v>0.26059559205767235</v>
      </c>
      <c r="E20" s="66">
        <f>+'[1]Cálculo al 30.06.2013'!G18</f>
        <v>9.9786874751375834E-2</v>
      </c>
      <c r="F20" s="71"/>
      <c r="G20" s="68">
        <v>15897.720008150636</v>
      </c>
      <c r="H20" s="68">
        <f>+'[1]Cálculo al 30.06.2013'!F18</f>
        <v>16610.269172048607</v>
      </c>
      <c r="I20" s="71"/>
    </row>
    <row r="21" spans="2:12" x14ac:dyDescent="0.25">
      <c r="B21" s="13" t="s">
        <v>33</v>
      </c>
      <c r="C21" s="64" t="s">
        <v>34</v>
      </c>
      <c r="D21" s="66">
        <v>2.8413975881271987</v>
      </c>
      <c r="E21" s="66">
        <f>+'[1]Cálculo al 30.06.2013'!G19</f>
        <v>2.8040288448144373</v>
      </c>
      <c r="F21" s="69" t="s">
        <v>35</v>
      </c>
      <c r="G21" s="72">
        <v>5690228.0254208902</v>
      </c>
      <c r="H21" s="68">
        <f>+'[1]Cálculo al 30.06.2013'!F19</f>
        <v>5796107.3695108714</v>
      </c>
      <c r="I21" s="69" t="s">
        <v>35</v>
      </c>
    </row>
    <row r="22" spans="2:12" x14ac:dyDescent="0.25">
      <c r="B22" s="13" t="s">
        <v>36</v>
      </c>
      <c r="C22" s="64" t="s">
        <v>37</v>
      </c>
      <c r="D22" s="66">
        <v>1.0001505665024253</v>
      </c>
      <c r="E22" s="66">
        <f>+'[1]Cálculo al 30.06.2013'!G20</f>
        <v>1.0922162849351946</v>
      </c>
      <c r="F22" s="69" t="s">
        <v>35</v>
      </c>
      <c r="G22" s="72">
        <v>25434440.461437955</v>
      </c>
      <c r="H22" s="68">
        <f>+'[1]Cálculo al 30.06.2013'!F20</f>
        <v>25812332.388294235</v>
      </c>
      <c r="I22" s="69" t="s">
        <v>35</v>
      </c>
    </row>
    <row r="23" spans="2:12" ht="15.75" thickBot="1" x14ac:dyDescent="0.3">
      <c r="B23" s="13" t="s">
        <v>39</v>
      </c>
      <c r="C23" s="64" t="s">
        <v>40</v>
      </c>
      <c r="D23" s="66">
        <v>2.4713598489946174</v>
      </c>
      <c r="E23" s="66">
        <f>+'[1]Cálculo al 30.06.2013'!G21</f>
        <v>2.4336493064514797</v>
      </c>
      <c r="F23" s="69" t="s">
        <v>35</v>
      </c>
      <c r="G23" s="72">
        <v>5761372.2803154299</v>
      </c>
      <c r="H23" s="68">
        <f>+'[1]Cálculo al 30.06.2013'!F21</f>
        <v>5892222.4842873951</v>
      </c>
      <c r="I23" s="69" t="s">
        <v>35</v>
      </c>
      <c r="J23" s="3"/>
    </row>
    <row r="24" spans="2:12" ht="15.75" thickBot="1" x14ac:dyDescent="0.3">
      <c r="B24" s="73"/>
      <c r="C24" s="61" t="s">
        <v>41</v>
      </c>
      <c r="D24" s="61"/>
      <c r="E24" s="61"/>
      <c r="F24" s="74"/>
      <c r="G24" s="24">
        <f>SUM(G9:G23)</f>
        <v>38020605.237221122</v>
      </c>
      <c r="H24" s="75">
        <f>SUM(H9:H23)</f>
        <v>38668747.853095502</v>
      </c>
      <c r="I24" s="74"/>
      <c r="J24" s="26"/>
    </row>
    <row r="25" spans="2:12" ht="15.75" thickBot="1" x14ac:dyDescent="0.3">
      <c r="B25" s="76"/>
      <c r="C25" s="77" t="s">
        <v>42</v>
      </c>
      <c r="D25" s="78">
        <f>+'[1]Cálculo al 31.03.2013'!G24</f>
        <v>1.5800131464970437</v>
      </c>
      <c r="E25" s="78">
        <f>+'[1]Cálculo al 30.06.2013'!G24</f>
        <v>1.615002005909048</v>
      </c>
      <c r="F25" s="79"/>
      <c r="G25" s="79"/>
      <c r="H25" s="79"/>
      <c r="I25" s="80"/>
    </row>
    <row r="26" spans="2:12" ht="15.75" thickBot="1" x14ac:dyDescent="0.3">
      <c r="B26" s="76"/>
      <c r="C26" s="77" t="s">
        <v>43</v>
      </c>
      <c r="D26" s="81">
        <f>SUM(D9:D23)/15</f>
        <v>2.8442057699937773</v>
      </c>
      <c r="E26" s="81">
        <f>AVERAGE(E9:E23)</f>
        <v>2.397216469208153</v>
      </c>
      <c r="F26" s="82"/>
      <c r="G26" s="34">
        <f>AVERAGE(G9:G23)</f>
        <v>2534707.0158147416</v>
      </c>
      <c r="H26" s="34">
        <f>AVERAGE(H9:H23)</f>
        <v>2577916.5235397001</v>
      </c>
      <c r="I26" s="74"/>
    </row>
    <row r="27" spans="2:12" ht="15.75" thickBot="1" x14ac:dyDescent="0.3">
      <c r="B27" s="83"/>
      <c r="C27" s="77" t="s">
        <v>44</v>
      </c>
      <c r="D27" s="81">
        <f>+STDEV(D9:D23)</f>
        <v>3.0152977118969639</v>
      </c>
      <c r="E27" s="81">
        <f>+STDEV(E9:E23)</f>
        <v>2.3001802928683959</v>
      </c>
      <c r="F27" s="82"/>
      <c r="G27" s="34">
        <f>+STDEV(G9:G23)</f>
        <v>6634976.242792625</v>
      </c>
      <c r="H27" s="84">
        <f>+STDEV(H9:H23)</f>
        <v>6735457.4983900804</v>
      </c>
      <c r="I27" s="74"/>
    </row>
    <row r="28" spans="2:12" x14ac:dyDescent="0.25">
      <c r="B28" s="76"/>
      <c r="C28" s="76"/>
      <c r="D28" s="76"/>
      <c r="E28" s="76"/>
      <c r="F28" s="85"/>
      <c r="G28" s="86"/>
      <c r="H28" s="87"/>
      <c r="I28" s="85"/>
    </row>
    <row r="29" spans="2:12" x14ac:dyDescent="0.25">
      <c r="B29" s="76"/>
      <c r="C29" s="76"/>
      <c r="D29" s="181"/>
      <c r="E29" s="181"/>
      <c r="F29" s="181"/>
      <c r="G29" s="181"/>
      <c r="H29" s="181"/>
      <c r="I29"/>
    </row>
    <row r="30" spans="2:12" x14ac:dyDescent="0.25">
      <c r="B30" s="88" t="s">
        <v>45</v>
      </c>
      <c r="C30" s="87"/>
      <c r="D30" s="182"/>
      <c r="E30" s="182"/>
      <c r="F30" s="89"/>
      <c r="G30" s="182"/>
      <c r="H30" s="182"/>
      <c r="I30" s="89"/>
    </row>
    <row r="31" spans="2:12" x14ac:dyDescent="0.25">
      <c r="B31" s="88"/>
      <c r="C31" s="87"/>
      <c r="D31" s="90"/>
      <c r="E31" s="90"/>
      <c r="F31" s="89"/>
      <c r="G31" s="91"/>
      <c r="H31" s="90"/>
      <c r="I31" s="89"/>
    </row>
    <row r="32" spans="2:12" x14ac:dyDescent="0.25">
      <c r="B32" s="183" t="s">
        <v>46</v>
      </c>
      <c r="C32" s="183"/>
      <c r="D32" s="183"/>
      <c r="E32" s="183"/>
      <c r="F32" s="183"/>
      <c r="G32" s="183"/>
      <c r="H32" s="183"/>
      <c r="I32" s="183"/>
      <c r="J32" s="44"/>
      <c r="K32" s="44"/>
      <c r="L32" s="44"/>
    </row>
    <row r="33" spans="2:12" x14ac:dyDescent="0.25">
      <c r="B33" s="184" t="s">
        <v>47</v>
      </c>
      <c r="C33" s="184"/>
      <c r="D33" s="184"/>
      <c r="E33" s="184"/>
      <c r="F33" s="184"/>
      <c r="G33" s="184"/>
      <c r="H33" s="184"/>
      <c r="I33" s="184"/>
      <c r="J33" s="44"/>
      <c r="K33" s="44"/>
      <c r="L33" s="44"/>
    </row>
    <row r="34" spans="2:12" x14ac:dyDescent="0.25">
      <c r="B34" s="185" t="s">
        <v>48</v>
      </c>
      <c r="C34" s="185"/>
      <c r="D34" s="185"/>
      <c r="E34" s="185"/>
      <c r="F34" s="185"/>
      <c r="G34" s="185"/>
      <c r="H34" s="185"/>
      <c r="I34" s="185"/>
      <c r="J34" s="44"/>
      <c r="K34" s="44"/>
      <c r="L34" s="44"/>
    </row>
    <row r="35" spans="2:12" ht="9" customHeight="1" x14ac:dyDescent="0.25">
      <c r="B35" s="92"/>
      <c r="C35" s="92"/>
      <c r="D35" s="92"/>
      <c r="E35" s="92"/>
      <c r="F35" s="92"/>
      <c r="G35" s="92"/>
      <c r="H35" s="92"/>
      <c r="I35" s="92"/>
      <c r="J35" s="44"/>
      <c r="K35" s="44"/>
      <c r="L35" s="44"/>
    </row>
    <row r="36" spans="2:12" x14ac:dyDescent="0.25">
      <c r="B36" s="178" t="s">
        <v>49</v>
      </c>
      <c r="C36" s="178"/>
      <c r="D36" s="178"/>
      <c r="E36" s="178"/>
      <c r="F36" s="178"/>
      <c r="G36" s="178"/>
      <c r="H36" s="178"/>
      <c r="I36" s="178"/>
      <c r="J36" s="44"/>
      <c r="K36" s="44"/>
      <c r="L36" s="44"/>
    </row>
    <row r="37" spans="2:12" x14ac:dyDescent="0.25">
      <c r="B37" s="179" t="s">
        <v>50</v>
      </c>
      <c r="C37" s="179"/>
      <c r="D37" s="179"/>
      <c r="E37" s="179"/>
      <c r="F37" s="179"/>
      <c r="G37" s="179"/>
      <c r="H37" s="179"/>
      <c r="I37" s="179"/>
      <c r="J37" s="44"/>
      <c r="K37" s="44"/>
      <c r="L37" s="44"/>
    </row>
    <row r="38" spans="2:12" ht="9" customHeight="1" x14ac:dyDescent="0.25">
      <c r="B38" s="93"/>
      <c r="C38" s="94"/>
      <c r="D38" s="94"/>
      <c r="E38" s="94"/>
      <c r="F38" s="95"/>
      <c r="G38" s="49"/>
      <c r="H38" s="96"/>
      <c r="I38" s="95"/>
      <c r="J38" s="44"/>
      <c r="K38" s="44"/>
      <c r="L38" s="44"/>
    </row>
    <row r="39" spans="2:12" x14ac:dyDescent="0.25">
      <c r="B39" s="180" t="s">
        <v>58</v>
      </c>
      <c r="C39" s="180"/>
      <c r="D39" s="180"/>
      <c r="E39" s="180"/>
      <c r="F39" s="180"/>
      <c r="G39" s="180"/>
      <c r="H39" s="180"/>
      <c r="I39" s="180"/>
      <c r="J39" s="44"/>
      <c r="K39" s="44"/>
      <c r="L39" s="44"/>
    </row>
    <row r="40" spans="2:12" x14ac:dyDescent="0.25">
      <c r="B40" s="180"/>
      <c r="C40" s="180"/>
      <c r="D40" s="180"/>
      <c r="E40" s="180"/>
      <c r="F40" s="180"/>
      <c r="G40" s="180"/>
      <c r="H40" s="180"/>
      <c r="I40" s="180"/>
      <c r="J40" s="44"/>
      <c r="K40" s="44"/>
      <c r="L40" s="44"/>
    </row>
    <row r="41" spans="2:12" ht="9" customHeight="1" x14ac:dyDescent="0.25">
      <c r="B41" s="44"/>
      <c r="C41" s="44"/>
      <c r="D41" s="44"/>
      <c r="E41" s="44"/>
      <c r="F41" s="51"/>
      <c r="G41" s="52"/>
      <c r="H41" s="53"/>
      <c r="I41" s="51"/>
      <c r="J41" s="44"/>
      <c r="K41" s="44"/>
      <c r="L41" s="44"/>
    </row>
    <row r="42" spans="2:12" x14ac:dyDescent="0.25">
      <c r="B42" s="149" t="s">
        <v>52</v>
      </c>
      <c r="C42" s="149"/>
      <c r="D42" s="149"/>
      <c r="E42" s="149"/>
      <c r="F42" s="149"/>
      <c r="G42" s="149"/>
      <c r="H42" s="149"/>
      <c r="I42" s="149"/>
      <c r="J42" s="54"/>
      <c r="K42" s="54"/>
      <c r="L42" s="54"/>
    </row>
    <row r="43" spans="2:12" x14ac:dyDescent="0.25">
      <c r="B43" s="148" t="s">
        <v>53</v>
      </c>
      <c r="C43" s="149"/>
      <c r="D43" s="149"/>
      <c r="E43" s="149"/>
      <c r="F43" s="149"/>
      <c r="G43" s="149"/>
      <c r="H43" s="149"/>
      <c r="I43" s="149"/>
    </row>
    <row r="44" spans="2:12" ht="15" customHeight="1" x14ac:dyDescent="0.25">
      <c r="B44" s="148" t="s">
        <v>59</v>
      </c>
      <c r="C44" s="149"/>
      <c r="D44" s="149"/>
      <c r="E44" s="149"/>
      <c r="F44" s="149"/>
      <c r="G44" s="149"/>
      <c r="H44" s="149"/>
      <c r="I44" s="149"/>
    </row>
    <row r="45" spans="2:12" x14ac:dyDescent="0.25">
      <c r="B45" s="148" t="s">
        <v>60</v>
      </c>
      <c r="C45" s="149"/>
      <c r="D45" s="149"/>
      <c r="E45" s="149"/>
      <c r="F45" s="149"/>
      <c r="G45" s="149"/>
      <c r="H45" s="149"/>
      <c r="I45" s="149"/>
    </row>
  </sheetData>
  <mergeCells count="22">
    <mergeCell ref="B34:I34"/>
    <mergeCell ref="B2:I3"/>
    <mergeCell ref="B4:B8"/>
    <mergeCell ref="C4:C8"/>
    <mergeCell ref="D4:E5"/>
    <mergeCell ref="G4:H5"/>
    <mergeCell ref="D6:E6"/>
    <mergeCell ref="G6:H6"/>
    <mergeCell ref="D7:E7"/>
    <mergeCell ref="G7:H7"/>
    <mergeCell ref="D29:H29"/>
    <mergeCell ref="D30:E30"/>
    <mergeCell ref="G30:H30"/>
    <mergeCell ref="B32:I32"/>
    <mergeCell ref="B33:I33"/>
    <mergeCell ref="B45:I45"/>
    <mergeCell ref="B36:I36"/>
    <mergeCell ref="B37:I37"/>
    <mergeCell ref="B39:I40"/>
    <mergeCell ref="B42:I42"/>
    <mergeCell ref="B43:I43"/>
    <mergeCell ref="B44:I44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L45"/>
  <sheetViews>
    <sheetView workbookViewId="0">
      <selection activeCell="B1" sqref="B1"/>
    </sheetView>
  </sheetViews>
  <sheetFormatPr baseColWidth="10" defaultRowHeight="15" x14ac:dyDescent="0.25"/>
  <cols>
    <col min="1" max="1" width="1.28515625" style="97" customWidth="1"/>
    <col min="2" max="2" width="28.7109375" style="97" customWidth="1"/>
    <col min="3" max="3" width="70.42578125" style="97" customWidth="1"/>
    <col min="4" max="4" width="18.140625" style="97" customWidth="1"/>
    <col min="5" max="5" width="19.28515625" style="97" customWidth="1"/>
    <col min="6" max="6" width="5" style="98" customWidth="1"/>
    <col min="7" max="7" width="18.42578125" style="99" customWidth="1"/>
    <col min="8" max="8" width="19" style="100" customWidth="1"/>
    <col min="9" max="9" width="5" style="98" customWidth="1"/>
    <col min="10" max="16384" width="11.42578125" style="97"/>
  </cols>
  <sheetData>
    <row r="1" spans="2:9" ht="15.75" thickBot="1" x14ac:dyDescent="0.3"/>
    <row r="2" spans="2:9" ht="15" customHeight="1" x14ac:dyDescent="0.25">
      <c r="B2" s="216" t="s">
        <v>61</v>
      </c>
      <c r="C2" s="217"/>
      <c r="D2" s="217"/>
      <c r="E2" s="217"/>
      <c r="F2" s="217"/>
      <c r="G2" s="217"/>
      <c r="H2" s="217"/>
      <c r="I2" s="218"/>
    </row>
    <row r="3" spans="2:9" ht="15.75" thickBot="1" x14ac:dyDescent="0.3">
      <c r="B3" s="219"/>
      <c r="C3" s="220"/>
      <c r="D3" s="220"/>
      <c r="E3" s="220"/>
      <c r="F3" s="220"/>
      <c r="G3" s="220"/>
      <c r="H3" s="220"/>
      <c r="I3" s="221"/>
    </row>
    <row r="4" spans="2:9" ht="15" customHeight="1" x14ac:dyDescent="0.25">
      <c r="B4" s="222" t="s">
        <v>1</v>
      </c>
      <c r="C4" s="225" t="s">
        <v>2</v>
      </c>
      <c r="D4" s="228" t="s">
        <v>3</v>
      </c>
      <c r="E4" s="229"/>
      <c r="F4" s="101"/>
      <c r="G4" s="228" t="s">
        <v>4</v>
      </c>
      <c r="H4" s="229"/>
      <c r="I4" s="102"/>
    </row>
    <row r="5" spans="2:9" x14ac:dyDescent="0.25">
      <c r="B5" s="223"/>
      <c r="C5" s="226"/>
      <c r="D5" s="230"/>
      <c r="E5" s="231"/>
      <c r="F5" s="103"/>
      <c r="G5" s="230"/>
      <c r="H5" s="231"/>
      <c r="I5" s="104"/>
    </row>
    <row r="6" spans="2:9" x14ac:dyDescent="0.25">
      <c r="B6" s="223"/>
      <c r="C6" s="226"/>
      <c r="D6" s="232">
        <v>-1</v>
      </c>
      <c r="E6" s="233"/>
      <c r="F6" s="105"/>
      <c r="G6" s="232">
        <v>-2</v>
      </c>
      <c r="H6" s="233"/>
      <c r="I6" s="106"/>
    </row>
    <row r="7" spans="2:9" ht="15.75" thickBot="1" x14ac:dyDescent="0.3">
      <c r="B7" s="223"/>
      <c r="C7" s="226"/>
      <c r="D7" s="234" t="s">
        <v>5</v>
      </c>
      <c r="E7" s="235"/>
      <c r="F7" s="105"/>
      <c r="G7" s="234" t="s">
        <v>6</v>
      </c>
      <c r="H7" s="235"/>
      <c r="I7" s="106"/>
    </row>
    <row r="8" spans="2:9" ht="15.75" thickBot="1" x14ac:dyDescent="0.3">
      <c r="B8" s="224"/>
      <c r="C8" s="227"/>
      <c r="D8" s="107" t="s">
        <v>57</v>
      </c>
      <c r="E8" s="107" t="s">
        <v>62</v>
      </c>
      <c r="F8" s="108"/>
      <c r="G8" s="107" t="s">
        <v>57</v>
      </c>
      <c r="H8" s="107" t="s">
        <v>62</v>
      </c>
      <c r="I8" s="109"/>
    </row>
    <row r="9" spans="2:9" x14ac:dyDescent="0.25">
      <c r="B9" s="13" t="s">
        <v>9</v>
      </c>
      <c r="C9" s="64" t="s">
        <v>10</v>
      </c>
      <c r="D9" s="110">
        <v>7.7844147241937982</v>
      </c>
      <c r="E9" s="111">
        <f>+'[2]Cálculo al 30.09.2013'!G7</f>
        <v>7.1272257067366525</v>
      </c>
      <c r="F9" s="112"/>
      <c r="G9" s="113">
        <v>133316.23832138651</v>
      </c>
      <c r="H9" s="113">
        <f>+'[2]Cálculo al 30.09.2013'!F7</f>
        <v>132141.2687091048</v>
      </c>
      <c r="I9" s="112"/>
    </row>
    <row r="10" spans="2:9" x14ac:dyDescent="0.25">
      <c r="B10" s="13" t="s">
        <v>11</v>
      </c>
      <c r="C10" s="64" t="s">
        <v>12</v>
      </c>
      <c r="D10" s="110">
        <v>0.50091828800729266</v>
      </c>
      <c r="E10" s="111">
        <f>+'[2]Cálculo al 30.09.2013'!G8</f>
        <v>0.3564236853128861</v>
      </c>
      <c r="F10" s="112"/>
      <c r="G10" s="113">
        <v>19585.107560735793</v>
      </c>
      <c r="H10" s="113">
        <f>+'[2]Cálculo al 30.09.2013'!F8</f>
        <v>20366.479970793855</v>
      </c>
      <c r="I10" s="112"/>
    </row>
    <row r="11" spans="2:9" x14ac:dyDescent="0.25">
      <c r="B11" s="13" t="s">
        <v>13</v>
      </c>
      <c r="C11" s="64" t="s">
        <v>14</v>
      </c>
      <c r="D11" s="110">
        <v>6.3558737704146466</v>
      </c>
      <c r="E11" s="111">
        <f>+'[2]Cálculo al 30.09.2013'!G9</f>
        <v>5.72978156753853</v>
      </c>
      <c r="F11" s="112"/>
      <c r="G11" s="113">
        <v>11156.858257700305</v>
      </c>
      <c r="H11" s="113">
        <f>+'[2]Cálculo al 30.09.2013'!F9</f>
        <v>11447.648719004739</v>
      </c>
      <c r="I11" s="112"/>
    </row>
    <row r="12" spans="2:9" x14ac:dyDescent="0.25">
      <c r="B12" s="13" t="s">
        <v>15</v>
      </c>
      <c r="C12" s="64" t="s">
        <v>16</v>
      </c>
      <c r="D12" s="111">
        <v>2.5658286608080738</v>
      </c>
      <c r="E12" s="111">
        <f>+'[2]Cálculo al 30.09.2013'!G10</f>
        <v>3.3069655369145781</v>
      </c>
      <c r="F12" s="112"/>
      <c r="G12" s="113">
        <v>239699.1686310615</v>
      </c>
      <c r="H12" s="113">
        <f>+'[2]Cálculo al 30.09.2013'!F10</f>
        <v>244269.78787866977</v>
      </c>
      <c r="I12" s="112"/>
    </row>
    <row r="13" spans="2:9" x14ac:dyDescent="0.25">
      <c r="B13" s="13" t="s">
        <v>17</v>
      </c>
      <c r="C13" s="64" t="s">
        <v>18</v>
      </c>
      <c r="D13" s="111">
        <v>0.48096324873159579</v>
      </c>
      <c r="E13" s="111">
        <f>+'[2]Cálculo al 30.09.2013'!G11</f>
        <v>0.26324512802203448</v>
      </c>
      <c r="F13" s="114"/>
      <c r="G13" s="113">
        <v>112587.19440660544</v>
      </c>
      <c r="H13" s="113">
        <f>+'[2]Cálculo al 30.09.2013'!F11</f>
        <v>112563.23342873836</v>
      </c>
      <c r="I13" s="114"/>
    </row>
    <row r="14" spans="2:9" x14ac:dyDescent="0.25">
      <c r="B14" s="13" t="s">
        <v>19</v>
      </c>
      <c r="C14" s="64" t="s">
        <v>20</v>
      </c>
      <c r="D14" s="111">
        <v>9.352279424435013E-2</v>
      </c>
      <c r="E14" s="111">
        <f>+'[2]Cálculo al 30.09.2013'!G12</f>
        <v>9.8902766207941931E-2</v>
      </c>
      <c r="F14" s="114"/>
      <c r="G14" s="113">
        <v>30219.269783355732</v>
      </c>
      <c r="H14" s="113">
        <f>+'[2]Cálculo al 30.09.2013'!F12</f>
        <v>29684.730390978664</v>
      </c>
      <c r="I14" s="114"/>
    </row>
    <row r="15" spans="2:9" x14ac:dyDescent="0.25">
      <c r="B15" s="13" t="s">
        <v>21</v>
      </c>
      <c r="C15" s="64" t="s">
        <v>22</v>
      </c>
      <c r="D15" s="111">
        <v>1.2642770862384978</v>
      </c>
      <c r="E15" s="111">
        <f>+'[2]Cálculo al 30.09.2013'!G13</f>
        <v>1.9947158231877138</v>
      </c>
      <c r="F15" s="114"/>
      <c r="G15" s="113">
        <v>18765.15960717063</v>
      </c>
      <c r="H15" s="113">
        <f>+'[2]Cálculo al 30.09.2013'!F13</f>
        <v>17415.593847481035</v>
      </c>
      <c r="I15" s="114"/>
    </row>
    <row r="16" spans="2:9" x14ac:dyDescent="0.25">
      <c r="B16" s="13" t="s">
        <v>23</v>
      </c>
      <c r="C16" s="64" t="s">
        <v>24</v>
      </c>
      <c r="D16" s="111">
        <v>3.7322033144899009</v>
      </c>
      <c r="E16" s="111">
        <f>+'[2]Cálculo al 30.09.2013'!G14</f>
        <v>4.1274089862118544</v>
      </c>
      <c r="F16" s="114"/>
      <c r="G16" s="113">
        <v>208697.75829257589</v>
      </c>
      <c r="H16" s="113">
        <f>+'[2]Cálculo al 30.09.2013'!F14</f>
        <v>207778.38840450166</v>
      </c>
      <c r="I16" s="114"/>
    </row>
    <row r="17" spans="2:12" x14ac:dyDescent="0.25">
      <c r="B17" s="13" t="s">
        <v>25</v>
      </c>
      <c r="C17" s="64" t="s">
        <v>26</v>
      </c>
      <c r="D17" s="111">
        <v>3.4851114349090198</v>
      </c>
      <c r="E17" s="111">
        <f>+'[2]Cálculo al 30.09.2013'!G15</f>
        <v>2.8330024304872508</v>
      </c>
      <c r="F17" s="114"/>
      <c r="G17" s="113">
        <v>292656.61299095466</v>
      </c>
      <c r="H17" s="113">
        <f>+'[2]Cálculo al 30.09.2013'!F15</f>
        <v>308646.51771705289</v>
      </c>
      <c r="I17" s="114"/>
    </row>
    <row r="18" spans="2:12" x14ac:dyDescent="0.25">
      <c r="B18" s="13" t="s">
        <v>27</v>
      </c>
      <c r="C18" s="64" t="s">
        <v>28</v>
      </c>
      <c r="D18" s="111">
        <v>3.0834417561981238</v>
      </c>
      <c r="E18" s="111">
        <f>+'[2]Cálculo al 30.09.2013'!G16</f>
        <v>3.2105955847546368</v>
      </c>
      <c r="F18" s="114"/>
      <c r="G18" s="113">
        <v>12141.382166722751</v>
      </c>
      <c r="H18" s="113">
        <f>+'[2]Cálculo al 30.09.2013'!F16</f>
        <v>12076.204482866291</v>
      </c>
      <c r="I18" s="114"/>
    </row>
    <row r="19" spans="2:12" x14ac:dyDescent="0.25">
      <c r="B19" s="13" t="s">
        <v>29</v>
      </c>
      <c r="C19" s="64" t="s">
        <v>30</v>
      </c>
      <c r="D19" s="111">
        <v>0.18201064893450422</v>
      </c>
      <c r="E19" s="111">
        <f>+'[2]Cálculo al 30.09.2013'!G17</f>
        <v>0.24745237397377129</v>
      </c>
      <c r="F19" s="114"/>
      <c r="G19" s="113">
        <v>72650.59181268535</v>
      </c>
      <c r="H19" s="113">
        <f>+'[2]Cálculo al 30.09.2013'!F17</f>
        <v>72547.088631386301</v>
      </c>
      <c r="I19" s="114"/>
    </row>
    <row r="20" spans="2:12" x14ac:dyDescent="0.25">
      <c r="B20" s="13" t="s">
        <v>31</v>
      </c>
      <c r="C20" s="70" t="s">
        <v>32</v>
      </c>
      <c r="D20" s="110">
        <v>9.9786874751375834E-2</v>
      </c>
      <c r="E20" s="111">
        <f>+'[2]Cálculo al 30.09.2013'!G18</f>
        <v>0.20083969326130491</v>
      </c>
      <c r="F20" s="115"/>
      <c r="G20" s="113">
        <v>16610.269172048607</v>
      </c>
      <c r="H20" s="113">
        <f>+'[2]Cálculo al 30.09.2013'!F18</f>
        <v>16586.397401934864</v>
      </c>
      <c r="I20" s="115"/>
    </row>
    <row r="21" spans="2:12" x14ac:dyDescent="0.25">
      <c r="B21" s="13" t="s">
        <v>33</v>
      </c>
      <c r="C21" s="64" t="s">
        <v>34</v>
      </c>
      <c r="D21" s="111">
        <v>2.8040288448144373</v>
      </c>
      <c r="E21" s="111">
        <f>+'[2]Cálculo al 30.09.2013'!G19</f>
        <v>2.7846627736269798</v>
      </c>
      <c r="F21" s="114" t="s">
        <v>35</v>
      </c>
      <c r="G21" s="116">
        <v>5796107.3695108714</v>
      </c>
      <c r="H21" s="113">
        <f>+'[2]Cálculo al 30.09.2013'!F19</f>
        <v>5757169.1258467035</v>
      </c>
      <c r="I21" s="114" t="s">
        <v>35</v>
      </c>
    </row>
    <row r="22" spans="2:12" x14ac:dyDescent="0.25">
      <c r="B22" s="13" t="s">
        <v>36</v>
      </c>
      <c r="C22" s="64" t="s">
        <v>37</v>
      </c>
      <c r="D22" s="111">
        <v>1.0922162849351946</v>
      </c>
      <c r="E22" s="111">
        <f>+'[2]Cálculo al 30.09.2013'!G20</f>
        <v>1.0453234140823813</v>
      </c>
      <c r="F22" s="114" t="s">
        <v>35</v>
      </c>
      <c r="G22" s="116">
        <v>25812332.388294235</v>
      </c>
      <c r="H22" s="113">
        <f>+'[2]Cálculo al 30.09.2013'!F20</f>
        <v>25850000.454722032</v>
      </c>
      <c r="I22" s="114" t="s">
        <v>35</v>
      </c>
    </row>
    <row r="23" spans="2:12" ht="15.75" thickBot="1" x14ac:dyDescent="0.3">
      <c r="B23" s="13" t="s">
        <v>39</v>
      </c>
      <c r="C23" s="64" t="s">
        <v>40</v>
      </c>
      <c r="D23" s="111">
        <v>2.4336493064514797</v>
      </c>
      <c r="E23" s="111">
        <f>+'[2]Cálculo al 30.09.2013'!G21</f>
        <v>2.1049080788957553</v>
      </c>
      <c r="F23" s="114" t="s">
        <v>35</v>
      </c>
      <c r="G23" s="116">
        <v>5892222.4842873951</v>
      </c>
      <c r="H23" s="113">
        <f>+'[2]Cálculo al 30.09.2013'!F21</f>
        <v>5912436.6474773968</v>
      </c>
      <c r="I23" s="114" t="s">
        <v>35</v>
      </c>
      <c r="J23" s="100"/>
    </row>
    <row r="24" spans="2:12" ht="15.75" thickBot="1" x14ac:dyDescent="0.3">
      <c r="B24" s="208" t="s">
        <v>41</v>
      </c>
      <c r="C24" s="209"/>
      <c r="D24" s="107"/>
      <c r="E24" s="107"/>
      <c r="F24" s="117"/>
      <c r="G24" s="118">
        <f>SUM(G9:G23)</f>
        <v>38668747.853095502</v>
      </c>
      <c r="H24" s="119">
        <f>SUM(H9:H23)</f>
        <v>38705129.567628644</v>
      </c>
      <c r="I24" s="117"/>
      <c r="J24" s="120"/>
    </row>
    <row r="25" spans="2:12" ht="15.75" thickBot="1" x14ac:dyDescent="0.3">
      <c r="B25" s="210" t="s">
        <v>42</v>
      </c>
      <c r="C25" s="211"/>
      <c r="D25" s="121">
        <f>'[2]Cálculo al 30.06.2013'!G24</f>
        <v>1.615002005909048</v>
      </c>
      <c r="E25" s="121">
        <f>'[2]Cálculo al 30.09.2013'!G24</f>
        <v>1.5290042977402585</v>
      </c>
      <c r="F25" s="122"/>
      <c r="G25" s="123"/>
      <c r="H25" s="123"/>
      <c r="I25" s="124"/>
    </row>
    <row r="26" spans="2:12" ht="15.75" thickBot="1" x14ac:dyDescent="0.3">
      <c r="B26" s="210" t="s">
        <v>43</v>
      </c>
      <c r="C26" s="211"/>
      <c r="D26" s="125">
        <f>SUM(D9:D23)/15</f>
        <v>2.397216469208153</v>
      </c>
      <c r="E26" s="125">
        <f>AVERAGE(E9:E23)</f>
        <v>2.3620969032809511</v>
      </c>
      <c r="F26" s="126"/>
      <c r="G26" s="127">
        <f>AVERAGE(G9:G23)</f>
        <v>2577916.5235397001</v>
      </c>
      <c r="H26" s="127">
        <f>AVERAGE(H9:H23)</f>
        <v>2580341.9711752431</v>
      </c>
      <c r="I26" s="117"/>
    </row>
    <row r="27" spans="2:12" ht="15.75" thickBot="1" x14ac:dyDescent="0.3">
      <c r="B27" s="212" t="s">
        <v>44</v>
      </c>
      <c r="C27" s="213"/>
      <c r="D27" s="125">
        <f>+STDEV(D9:D23)</f>
        <v>2.3001802928683959</v>
      </c>
      <c r="E27" s="125">
        <f>+STDEV(E9:E23)</f>
        <v>2.1348274111819276</v>
      </c>
      <c r="F27" s="126"/>
      <c r="G27" s="127">
        <f>+STDEV(G9:G23)</f>
        <v>6735457.4983900804</v>
      </c>
      <c r="H27" s="128">
        <f>+STDEV(H9:H23)</f>
        <v>6743714.56060577</v>
      </c>
      <c r="I27" s="117"/>
    </row>
    <row r="28" spans="2:12" x14ac:dyDescent="0.25">
      <c r="B28" s="129"/>
      <c r="C28" s="129"/>
      <c r="D28" s="129"/>
      <c r="E28" s="129"/>
      <c r="F28" s="130"/>
      <c r="G28" s="131"/>
      <c r="H28" s="132"/>
      <c r="I28" s="130"/>
    </row>
    <row r="29" spans="2:12" x14ac:dyDescent="0.25">
      <c r="B29" s="129"/>
      <c r="C29" s="129"/>
      <c r="D29" s="214"/>
      <c r="E29" s="214"/>
      <c r="F29" s="214"/>
      <c r="G29" s="214"/>
      <c r="H29" s="214"/>
      <c r="I29" s="97"/>
    </row>
    <row r="30" spans="2:12" x14ac:dyDescent="0.25">
      <c r="B30" s="133" t="s">
        <v>45</v>
      </c>
      <c r="C30" s="132"/>
      <c r="D30" s="215"/>
      <c r="E30" s="215"/>
      <c r="F30" s="134"/>
      <c r="G30" s="215"/>
      <c r="H30" s="215"/>
      <c r="I30" s="134"/>
    </row>
    <row r="31" spans="2:12" x14ac:dyDescent="0.25">
      <c r="B31" s="133"/>
      <c r="C31" s="132"/>
      <c r="D31" s="135"/>
      <c r="E31" s="135"/>
      <c r="F31" s="134"/>
      <c r="G31" s="136"/>
      <c r="H31" s="135"/>
      <c r="I31" s="134"/>
    </row>
    <row r="32" spans="2:12" x14ac:dyDescent="0.25">
      <c r="B32" s="202" t="s">
        <v>46</v>
      </c>
      <c r="C32" s="202"/>
      <c r="D32" s="202"/>
      <c r="E32" s="202"/>
      <c r="F32" s="202"/>
      <c r="G32" s="202"/>
      <c r="H32" s="202"/>
      <c r="I32" s="202"/>
      <c r="J32" s="137"/>
      <c r="K32" s="137"/>
      <c r="L32" s="137"/>
    </row>
    <row r="33" spans="2:12" x14ac:dyDescent="0.25">
      <c r="B33" s="203" t="s">
        <v>47</v>
      </c>
      <c r="C33" s="203"/>
      <c r="D33" s="203"/>
      <c r="E33" s="203"/>
      <c r="F33" s="203"/>
      <c r="G33" s="203"/>
      <c r="H33" s="203"/>
      <c r="I33" s="203"/>
      <c r="J33" s="137"/>
      <c r="K33" s="137"/>
      <c r="L33" s="137"/>
    </row>
    <row r="34" spans="2:12" x14ac:dyDescent="0.25">
      <c r="B34" s="204" t="s">
        <v>48</v>
      </c>
      <c r="C34" s="204"/>
      <c r="D34" s="204"/>
      <c r="E34" s="204"/>
      <c r="F34" s="204"/>
      <c r="G34" s="204"/>
      <c r="H34" s="204"/>
      <c r="I34" s="204"/>
      <c r="J34" s="137"/>
      <c r="K34" s="137"/>
      <c r="L34" s="137"/>
    </row>
    <row r="35" spans="2:12" ht="9" customHeight="1" x14ac:dyDescent="0.25">
      <c r="B35" s="138"/>
      <c r="C35" s="138"/>
      <c r="D35" s="138"/>
      <c r="E35" s="138"/>
      <c r="F35" s="138"/>
      <c r="G35" s="138"/>
      <c r="H35" s="138"/>
      <c r="I35" s="138"/>
      <c r="J35" s="137"/>
      <c r="K35" s="137"/>
      <c r="L35" s="137"/>
    </row>
    <row r="36" spans="2:12" x14ac:dyDescent="0.25">
      <c r="B36" s="205" t="s">
        <v>49</v>
      </c>
      <c r="C36" s="205"/>
      <c r="D36" s="205"/>
      <c r="E36" s="205"/>
      <c r="F36" s="205"/>
      <c r="G36" s="205"/>
      <c r="H36" s="205"/>
      <c r="I36" s="205"/>
      <c r="J36" s="137"/>
      <c r="K36" s="137"/>
      <c r="L36" s="137"/>
    </row>
    <row r="37" spans="2:12" x14ac:dyDescent="0.25">
      <c r="B37" s="206" t="s">
        <v>50</v>
      </c>
      <c r="C37" s="206"/>
      <c r="D37" s="206"/>
      <c r="E37" s="206"/>
      <c r="F37" s="206"/>
      <c r="G37" s="206"/>
      <c r="H37" s="206"/>
      <c r="I37" s="206"/>
      <c r="J37" s="137"/>
      <c r="K37" s="137"/>
      <c r="L37" s="137"/>
    </row>
    <row r="38" spans="2:12" ht="9" customHeight="1" x14ac:dyDescent="0.25">
      <c r="B38" s="139"/>
      <c r="C38" s="140"/>
      <c r="D38" s="140"/>
      <c r="E38" s="140"/>
      <c r="F38" s="141"/>
      <c r="G38" s="142"/>
      <c r="H38" s="143"/>
      <c r="I38" s="141"/>
      <c r="J38" s="137"/>
      <c r="K38" s="137"/>
      <c r="L38" s="137"/>
    </row>
    <row r="39" spans="2:12" x14ac:dyDescent="0.25">
      <c r="B39" s="207" t="s">
        <v>63</v>
      </c>
      <c r="C39" s="207"/>
      <c r="D39" s="207"/>
      <c r="E39" s="207"/>
      <c r="F39" s="207"/>
      <c r="G39" s="207"/>
      <c r="H39" s="207"/>
      <c r="I39" s="207"/>
      <c r="J39" s="137"/>
      <c r="K39" s="137"/>
      <c r="L39" s="137"/>
    </row>
    <row r="40" spans="2:12" x14ac:dyDescent="0.25">
      <c r="B40" s="207"/>
      <c r="C40" s="207"/>
      <c r="D40" s="207"/>
      <c r="E40" s="207"/>
      <c r="F40" s="207"/>
      <c r="G40" s="207"/>
      <c r="H40" s="207"/>
      <c r="I40" s="207"/>
      <c r="J40" s="137"/>
      <c r="K40" s="137"/>
      <c r="L40" s="137"/>
    </row>
    <row r="41" spans="2:12" ht="9" customHeight="1" x14ac:dyDescent="0.25">
      <c r="B41" s="137"/>
      <c r="C41" s="137"/>
      <c r="D41" s="137"/>
      <c r="E41" s="137"/>
      <c r="F41" s="144"/>
      <c r="G41" s="145"/>
      <c r="H41" s="146"/>
      <c r="I41" s="144"/>
      <c r="J41" s="137"/>
      <c r="K41" s="137"/>
      <c r="L41" s="137"/>
    </row>
    <row r="42" spans="2:12" x14ac:dyDescent="0.25">
      <c r="B42" s="200" t="s">
        <v>52</v>
      </c>
      <c r="C42" s="200"/>
      <c r="D42" s="200"/>
      <c r="E42" s="200"/>
      <c r="F42" s="200"/>
      <c r="G42" s="200"/>
      <c r="H42" s="200"/>
      <c r="I42" s="200"/>
      <c r="J42" s="147"/>
      <c r="K42" s="147"/>
      <c r="L42" s="147"/>
    </row>
    <row r="43" spans="2:12" x14ac:dyDescent="0.25">
      <c r="B43" s="201" t="s">
        <v>53</v>
      </c>
      <c r="C43" s="200"/>
      <c r="D43" s="200"/>
      <c r="E43" s="200"/>
      <c r="F43" s="200"/>
      <c r="G43" s="200"/>
      <c r="H43" s="200"/>
      <c r="I43" s="200"/>
    </row>
    <row r="44" spans="2:12" ht="15" customHeight="1" x14ac:dyDescent="0.25">
      <c r="B44" s="201" t="s">
        <v>64</v>
      </c>
      <c r="C44" s="200"/>
      <c r="D44" s="200"/>
      <c r="E44" s="200"/>
      <c r="F44" s="200"/>
      <c r="G44" s="200"/>
      <c r="H44" s="200"/>
      <c r="I44" s="200"/>
    </row>
    <row r="45" spans="2:12" x14ac:dyDescent="0.25">
      <c r="B45" s="201" t="s">
        <v>65</v>
      </c>
      <c r="C45" s="200"/>
      <c r="D45" s="200"/>
      <c r="E45" s="200"/>
      <c r="F45" s="200"/>
      <c r="G45" s="200"/>
      <c r="H45" s="200"/>
      <c r="I45" s="200"/>
    </row>
  </sheetData>
  <mergeCells count="26">
    <mergeCell ref="D30:E30"/>
    <mergeCell ref="G30:H30"/>
    <mergeCell ref="B2:I3"/>
    <mergeCell ref="B4:B8"/>
    <mergeCell ref="C4:C8"/>
    <mergeCell ref="D4:E5"/>
    <mergeCell ref="G4:H5"/>
    <mergeCell ref="D6:E6"/>
    <mergeCell ref="G6:H6"/>
    <mergeCell ref="D7:E7"/>
    <mergeCell ref="G7:H7"/>
    <mergeCell ref="B24:C24"/>
    <mergeCell ref="B25:C25"/>
    <mergeCell ref="B26:C26"/>
    <mergeCell ref="B27:C27"/>
    <mergeCell ref="D29:H29"/>
    <mergeCell ref="B42:I42"/>
    <mergeCell ref="B43:I43"/>
    <mergeCell ref="B44:I44"/>
    <mergeCell ref="B45:I45"/>
    <mergeCell ref="B32:I32"/>
    <mergeCell ref="B33:I33"/>
    <mergeCell ref="B34:I34"/>
    <mergeCell ref="B36:I36"/>
    <mergeCell ref="B37:I37"/>
    <mergeCell ref="B39:I40"/>
  </mergeCells>
  <pageMargins left="0.7" right="0.7" top="0.75" bottom="0.75" header="0.3" footer="0.3"/>
  <pageSetup paperSize="9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L45"/>
  <sheetViews>
    <sheetView workbookViewId="0">
      <selection activeCell="B1" sqref="B1"/>
    </sheetView>
  </sheetViews>
  <sheetFormatPr baseColWidth="10" defaultRowHeight="15" x14ac:dyDescent="0.25"/>
  <cols>
    <col min="1" max="1" width="1.28515625" style="97" customWidth="1"/>
    <col min="2" max="2" width="28.7109375" style="97" customWidth="1"/>
    <col min="3" max="3" width="70.42578125" style="97" customWidth="1"/>
    <col min="4" max="4" width="18.140625" style="97" customWidth="1"/>
    <col min="5" max="5" width="19.28515625" style="97" customWidth="1"/>
    <col min="6" max="6" width="5" style="98" customWidth="1"/>
    <col min="7" max="7" width="18.42578125" style="99" customWidth="1"/>
    <col min="8" max="8" width="19" style="100" customWidth="1"/>
    <col min="9" max="9" width="5" style="98" customWidth="1"/>
    <col min="10" max="16384" width="11.42578125" style="97"/>
  </cols>
  <sheetData>
    <row r="1" spans="2:9" ht="15.75" thickBot="1" x14ac:dyDescent="0.3"/>
    <row r="2" spans="2:9" ht="15" customHeight="1" x14ac:dyDescent="0.25">
      <c r="B2" s="216" t="s">
        <v>66</v>
      </c>
      <c r="C2" s="217"/>
      <c r="D2" s="217"/>
      <c r="E2" s="217"/>
      <c r="F2" s="217"/>
      <c r="G2" s="217"/>
      <c r="H2" s="217"/>
      <c r="I2" s="218"/>
    </row>
    <row r="3" spans="2:9" ht="15.75" thickBot="1" x14ac:dyDescent="0.3">
      <c r="B3" s="219"/>
      <c r="C3" s="220"/>
      <c r="D3" s="220"/>
      <c r="E3" s="220"/>
      <c r="F3" s="220"/>
      <c r="G3" s="220"/>
      <c r="H3" s="220"/>
      <c r="I3" s="221"/>
    </row>
    <row r="4" spans="2:9" ht="15" customHeight="1" x14ac:dyDescent="0.25">
      <c r="B4" s="222" t="s">
        <v>1</v>
      </c>
      <c r="C4" s="225" t="s">
        <v>2</v>
      </c>
      <c r="D4" s="228" t="s">
        <v>3</v>
      </c>
      <c r="E4" s="229"/>
      <c r="F4" s="101"/>
      <c r="G4" s="228" t="s">
        <v>4</v>
      </c>
      <c r="H4" s="229"/>
      <c r="I4" s="102"/>
    </row>
    <row r="5" spans="2:9" x14ac:dyDescent="0.25">
      <c r="B5" s="223"/>
      <c r="C5" s="226"/>
      <c r="D5" s="230"/>
      <c r="E5" s="231"/>
      <c r="F5" s="103"/>
      <c r="G5" s="230"/>
      <c r="H5" s="231"/>
      <c r="I5" s="104"/>
    </row>
    <row r="6" spans="2:9" x14ac:dyDescent="0.25">
      <c r="B6" s="223"/>
      <c r="C6" s="226"/>
      <c r="D6" s="232">
        <v>-1</v>
      </c>
      <c r="E6" s="233"/>
      <c r="F6" s="105"/>
      <c r="G6" s="232">
        <v>-2</v>
      </c>
      <c r="H6" s="233"/>
      <c r="I6" s="106"/>
    </row>
    <row r="7" spans="2:9" ht="15.75" thickBot="1" x14ac:dyDescent="0.3">
      <c r="B7" s="223"/>
      <c r="C7" s="226"/>
      <c r="D7" s="234" t="s">
        <v>5</v>
      </c>
      <c r="E7" s="235"/>
      <c r="F7" s="105"/>
      <c r="G7" s="234" t="s">
        <v>6</v>
      </c>
      <c r="H7" s="235"/>
      <c r="I7" s="106"/>
    </row>
    <row r="8" spans="2:9" ht="15.75" thickBot="1" x14ac:dyDescent="0.3">
      <c r="B8" s="224"/>
      <c r="C8" s="227"/>
      <c r="D8" s="107" t="s">
        <v>62</v>
      </c>
      <c r="E8" s="107" t="s">
        <v>67</v>
      </c>
      <c r="F8" s="108"/>
      <c r="G8" s="107" t="s">
        <v>62</v>
      </c>
      <c r="H8" s="107" t="s">
        <v>67</v>
      </c>
      <c r="I8" s="109"/>
    </row>
    <row r="9" spans="2:9" x14ac:dyDescent="0.25">
      <c r="B9" s="13" t="s">
        <v>9</v>
      </c>
      <c r="C9" s="64" t="s">
        <v>10</v>
      </c>
      <c r="D9" s="111">
        <v>7.1272257067366525</v>
      </c>
      <c r="E9" s="111">
        <v>5.7774839985140982</v>
      </c>
      <c r="F9" s="112"/>
      <c r="G9" s="113">
        <v>132141.2687091048</v>
      </c>
      <c r="H9" s="113">
        <v>138469.75232479721</v>
      </c>
      <c r="I9" s="112"/>
    </row>
    <row r="10" spans="2:9" x14ac:dyDescent="0.25">
      <c r="B10" s="13" t="s">
        <v>11</v>
      </c>
      <c r="C10" s="64" t="s">
        <v>12</v>
      </c>
      <c r="D10" s="111">
        <v>0.3564236853128861</v>
      </c>
      <c r="E10" s="111">
        <v>0.35645830764804998</v>
      </c>
      <c r="F10" s="112"/>
      <c r="G10" s="113">
        <v>20366.479970793855</v>
      </c>
      <c r="H10" s="113">
        <v>20878.12897369148</v>
      </c>
      <c r="I10" s="112"/>
    </row>
    <row r="11" spans="2:9" x14ac:dyDescent="0.25">
      <c r="B11" s="13" t="s">
        <v>13</v>
      </c>
      <c r="C11" s="64" t="s">
        <v>14</v>
      </c>
      <c r="D11" s="111">
        <v>5.72978156753853</v>
      </c>
      <c r="E11" s="111">
        <v>0.47203760794399685</v>
      </c>
      <c r="F11" s="112"/>
      <c r="G11" s="113">
        <v>11447.648719004739</v>
      </c>
      <c r="H11" s="113">
        <v>12593.759813570054</v>
      </c>
      <c r="I11" s="112"/>
    </row>
    <row r="12" spans="2:9" x14ac:dyDescent="0.25">
      <c r="B12" s="13" t="s">
        <v>15</v>
      </c>
      <c r="C12" s="64" t="s">
        <v>16</v>
      </c>
      <c r="D12" s="111">
        <v>3.3069655369145781</v>
      </c>
      <c r="E12" s="111">
        <v>3.6580905934591623</v>
      </c>
      <c r="F12" s="112"/>
      <c r="G12" s="113">
        <v>244269.78787866977</v>
      </c>
      <c r="H12" s="113">
        <v>248808.81492400542</v>
      </c>
      <c r="I12" s="112"/>
    </row>
    <row r="13" spans="2:9" x14ac:dyDescent="0.25">
      <c r="B13" s="13" t="s">
        <v>17</v>
      </c>
      <c r="C13" s="64" t="s">
        <v>18</v>
      </c>
      <c r="D13" s="111">
        <v>0.26324512802203448</v>
      </c>
      <c r="E13" s="111">
        <v>0.3548273746252163</v>
      </c>
      <c r="F13" s="114"/>
      <c r="G13" s="113">
        <v>112563.23342873836</v>
      </c>
      <c r="H13" s="113">
        <v>112078.77797779108</v>
      </c>
      <c r="I13" s="114"/>
    </row>
    <row r="14" spans="2:9" x14ac:dyDescent="0.25">
      <c r="B14" s="13" t="s">
        <v>19</v>
      </c>
      <c r="C14" s="64" t="s">
        <v>20</v>
      </c>
      <c r="D14" s="111">
        <v>9.8902766207941931E-2</v>
      </c>
      <c r="E14" s="111">
        <v>9.7692097570047834E-2</v>
      </c>
      <c r="F14" s="114"/>
      <c r="G14" s="113">
        <v>29684.730390978664</v>
      </c>
      <c r="H14" s="113">
        <v>29526.254463833724</v>
      </c>
      <c r="I14" s="114"/>
    </row>
    <row r="15" spans="2:9" x14ac:dyDescent="0.25">
      <c r="B15" s="13" t="s">
        <v>21</v>
      </c>
      <c r="C15" s="64" t="s">
        <v>22</v>
      </c>
      <c r="D15" s="111">
        <v>1.9947158231877138</v>
      </c>
      <c r="E15" s="111">
        <v>1.7435057151813869</v>
      </c>
      <c r="F15" s="114"/>
      <c r="G15" s="113">
        <v>17415.593847481035</v>
      </c>
      <c r="H15" s="113">
        <v>16285.292386471472</v>
      </c>
      <c r="I15" s="114"/>
    </row>
    <row r="16" spans="2:9" x14ac:dyDescent="0.25">
      <c r="B16" s="13" t="s">
        <v>23</v>
      </c>
      <c r="C16" s="64" t="s">
        <v>24</v>
      </c>
      <c r="D16" s="111">
        <v>4.1274089862118544</v>
      </c>
      <c r="E16" s="111">
        <v>3.9805257858492622</v>
      </c>
      <c r="F16" s="114"/>
      <c r="G16" s="113">
        <v>207778.38840450166</v>
      </c>
      <c r="H16" s="113">
        <v>210523.36466239599</v>
      </c>
      <c r="I16" s="114"/>
    </row>
    <row r="17" spans="2:12" x14ac:dyDescent="0.25">
      <c r="B17" s="13" t="s">
        <v>25</v>
      </c>
      <c r="C17" s="64" t="s">
        <v>26</v>
      </c>
      <c r="D17" s="111">
        <v>2.8330024304872508</v>
      </c>
      <c r="E17" s="111">
        <v>3.4441407639295871</v>
      </c>
      <c r="F17" s="114"/>
      <c r="G17" s="113">
        <v>308646.51771705289</v>
      </c>
      <c r="H17" s="113">
        <v>323994.18950851064</v>
      </c>
      <c r="I17" s="114"/>
    </row>
    <row r="18" spans="2:12" x14ac:dyDescent="0.25">
      <c r="B18" s="13" t="s">
        <v>27</v>
      </c>
      <c r="C18" s="64" t="s">
        <v>28</v>
      </c>
      <c r="D18" s="111">
        <v>3.2105955847546368</v>
      </c>
      <c r="E18" s="111">
        <v>3.3586505687651429</v>
      </c>
      <c r="F18" s="114"/>
      <c r="G18" s="113">
        <v>12076.204482866291</v>
      </c>
      <c r="H18" s="113">
        <v>12536.143968397517</v>
      </c>
      <c r="I18" s="114"/>
    </row>
    <row r="19" spans="2:12" x14ac:dyDescent="0.25">
      <c r="B19" s="13" t="s">
        <v>29</v>
      </c>
      <c r="C19" s="64" t="s">
        <v>30</v>
      </c>
      <c r="D19" s="111">
        <v>0.24745237397377129</v>
      </c>
      <c r="E19" s="111">
        <v>0.20033026014391236</v>
      </c>
      <c r="F19" s="114"/>
      <c r="G19" s="113">
        <v>72547.088631386301</v>
      </c>
      <c r="H19" s="113">
        <v>73679.383051417535</v>
      </c>
      <c r="I19" s="114"/>
    </row>
    <row r="20" spans="2:12" x14ac:dyDescent="0.25">
      <c r="B20" s="13" t="s">
        <v>31</v>
      </c>
      <c r="C20" s="70" t="s">
        <v>32</v>
      </c>
      <c r="D20" s="111">
        <v>0.20083969326130491</v>
      </c>
      <c r="E20" s="111">
        <v>0.15541127666363927</v>
      </c>
      <c r="F20" s="115"/>
      <c r="G20" s="113">
        <v>16586.397401934864</v>
      </c>
      <c r="H20" s="113">
        <v>17477.378380372687</v>
      </c>
      <c r="I20" s="115"/>
    </row>
    <row r="21" spans="2:12" x14ac:dyDescent="0.25">
      <c r="B21" s="13" t="s">
        <v>33</v>
      </c>
      <c r="C21" s="64" t="s">
        <v>34</v>
      </c>
      <c r="D21" s="111">
        <v>2.7846627736269798</v>
      </c>
      <c r="E21" s="111">
        <v>3.0987586747803624</v>
      </c>
      <c r="F21" s="114" t="s">
        <v>35</v>
      </c>
      <c r="G21" s="113">
        <v>5757169.1258467035</v>
      </c>
      <c r="H21" s="113">
        <v>5579026.2450256459</v>
      </c>
      <c r="I21" s="114" t="s">
        <v>35</v>
      </c>
    </row>
    <row r="22" spans="2:12" x14ac:dyDescent="0.25">
      <c r="B22" s="13" t="s">
        <v>36</v>
      </c>
      <c r="C22" s="64" t="s">
        <v>37</v>
      </c>
      <c r="D22" s="111">
        <v>1.0453234140823813</v>
      </c>
      <c r="E22" s="111">
        <v>1.078447781021576</v>
      </c>
      <c r="F22" s="114" t="s">
        <v>35</v>
      </c>
      <c r="G22" s="113">
        <v>25850000.454722032</v>
      </c>
      <c r="H22" s="113">
        <v>25307404.944580678</v>
      </c>
      <c r="I22" s="114" t="s">
        <v>35</v>
      </c>
    </row>
    <row r="23" spans="2:12" ht="15.75" thickBot="1" x14ac:dyDescent="0.3">
      <c r="B23" s="13" t="s">
        <v>39</v>
      </c>
      <c r="C23" s="64" t="s">
        <v>40</v>
      </c>
      <c r="D23" s="111">
        <v>2.1049080788957553</v>
      </c>
      <c r="E23" s="111">
        <v>2.1887198645433825</v>
      </c>
      <c r="F23" s="114" t="s">
        <v>35</v>
      </c>
      <c r="G23" s="113">
        <v>5912436.6474773968</v>
      </c>
      <c r="H23" s="113">
        <v>5686161.3432428576</v>
      </c>
      <c r="I23" s="114" t="s">
        <v>35</v>
      </c>
      <c r="J23" s="100"/>
    </row>
    <row r="24" spans="2:12" ht="15.75" thickBot="1" x14ac:dyDescent="0.3">
      <c r="B24" s="208" t="s">
        <v>41</v>
      </c>
      <c r="C24" s="209"/>
      <c r="D24" s="107"/>
      <c r="E24" s="107"/>
      <c r="F24" s="117"/>
      <c r="G24" s="118">
        <v>38705129.567628644</v>
      </c>
      <c r="H24" s="119">
        <v>37789443.773284435</v>
      </c>
      <c r="I24" s="117"/>
      <c r="J24" s="120"/>
    </row>
    <row r="25" spans="2:12" ht="15.75" thickBot="1" x14ac:dyDescent="0.3">
      <c r="B25" s="210" t="s">
        <v>42</v>
      </c>
      <c r="C25" s="211"/>
      <c r="D25" s="121">
        <v>1.5290042977402585</v>
      </c>
      <c r="E25" s="121">
        <v>1.6098211712312473</v>
      </c>
      <c r="F25" s="122"/>
      <c r="G25" s="123"/>
      <c r="H25" s="123"/>
      <c r="I25" s="124"/>
    </row>
    <row r="26" spans="2:12" ht="15.75" thickBot="1" x14ac:dyDescent="0.3">
      <c r="B26" s="210" t="s">
        <v>43</v>
      </c>
      <c r="C26" s="211"/>
      <c r="D26" s="125">
        <v>2.3620969032809511</v>
      </c>
      <c r="E26" s="125">
        <v>1.9976720447092551</v>
      </c>
      <c r="F26" s="126"/>
      <c r="G26" s="127">
        <v>2580341.9711752431</v>
      </c>
      <c r="H26" s="127">
        <v>2519296.2515522959</v>
      </c>
      <c r="I26" s="117"/>
    </row>
    <row r="27" spans="2:12" ht="15.75" thickBot="1" x14ac:dyDescent="0.3">
      <c r="B27" s="212" t="s">
        <v>44</v>
      </c>
      <c r="C27" s="213"/>
      <c r="D27" s="125">
        <v>2.1348274111819276</v>
      </c>
      <c r="E27" s="125">
        <v>1.7935010420539423</v>
      </c>
      <c r="F27" s="126"/>
      <c r="G27" s="127">
        <v>6743714.56060577</v>
      </c>
      <c r="H27" s="127">
        <v>6595293.0298514673</v>
      </c>
      <c r="I27" s="117"/>
    </row>
    <row r="28" spans="2:12" x14ac:dyDescent="0.25">
      <c r="B28" s="129"/>
      <c r="C28" s="129"/>
      <c r="D28" s="129"/>
      <c r="E28" s="129"/>
      <c r="F28" s="130"/>
      <c r="G28" s="131"/>
      <c r="H28" s="132"/>
      <c r="I28" s="130"/>
    </row>
    <row r="29" spans="2:12" x14ac:dyDescent="0.25">
      <c r="B29" s="129"/>
      <c r="C29" s="129"/>
      <c r="D29" s="214"/>
      <c r="E29" s="214"/>
      <c r="F29" s="214"/>
      <c r="G29" s="214"/>
      <c r="H29" s="214"/>
      <c r="I29" s="97"/>
    </row>
    <row r="30" spans="2:12" x14ac:dyDescent="0.25">
      <c r="B30" s="133" t="s">
        <v>45</v>
      </c>
      <c r="C30" s="132"/>
      <c r="D30" s="215"/>
      <c r="E30" s="215"/>
      <c r="F30" s="134"/>
      <c r="G30" s="215"/>
      <c r="H30" s="215"/>
      <c r="I30" s="134"/>
    </row>
    <row r="31" spans="2:12" x14ac:dyDescent="0.25">
      <c r="B31" s="133"/>
      <c r="C31" s="132"/>
      <c r="D31" s="135"/>
      <c r="E31" s="135"/>
      <c r="F31" s="134"/>
      <c r="G31" s="136"/>
      <c r="H31" s="135"/>
      <c r="I31" s="134"/>
    </row>
    <row r="32" spans="2:12" x14ac:dyDescent="0.25">
      <c r="B32" s="202" t="s">
        <v>46</v>
      </c>
      <c r="C32" s="202"/>
      <c r="D32" s="202"/>
      <c r="E32" s="202"/>
      <c r="F32" s="202"/>
      <c r="G32" s="202"/>
      <c r="H32" s="202"/>
      <c r="I32" s="202"/>
      <c r="J32" s="137"/>
      <c r="K32" s="137"/>
      <c r="L32" s="137"/>
    </row>
    <row r="33" spans="2:12" x14ac:dyDescent="0.25">
      <c r="B33" s="203" t="s">
        <v>47</v>
      </c>
      <c r="C33" s="203"/>
      <c r="D33" s="203"/>
      <c r="E33" s="203"/>
      <c r="F33" s="203"/>
      <c r="G33" s="203"/>
      <c r="H33" s="203"/>
      <c r="I33" s="203"/>
      <c r="J33" s="137"/>
      <c r="K33" s="137"/>
      <c r="L33" s="137"/>
    </row>
    <row r="34" spans="2:12" x14ac:dyDescent="0.25">
      <c r="B34" s="204" t="s">
        <v>48</v>
      </c>
      <c r="C34" s="204"/>
      <c r="D34" s="204"/>
      <c r="E34" s="204"/>
      <c r="F34" s="204"/>
      <c r="G34" s="204"/>
      <c r="H34" s="204"/>
      <c r="I34" s="204"/>
      <c r="J34" s="137"/>
      <c r="K34" s="137"/>
      <c r="L34" s="137"/>
    </row>
    <row r="35" spans="2:12" ht="9" customHeight="1" x14ac:dyDescent="0.25">
      <c r="B35" s="138"/>
      <c r="C35" s="138"/>
      <c r="D35" s="138"/>
      <c r="E35" s="138"/>
      <c r="F35" s="138"/>
      <c r="G35" s="138"/>
      <c r="H35" s="138"/>
      <c r="I35" s="138"/>
      <c r="J35" s="137"/>
      <c r="K35" s="137"/>
      <c r="L35" s="137"/>
    </row>
    <row r="36" spans="2:12" x14ac:dyDescent="0.25">
      <c r="B36" s="205" t="s">
        <v>49</v>
      </c>
      <c r="C36" s="205"/>
      <c r="D36" s="205"/>
      <c r="E36" s="205"/>
      <c r="F36" s="205"/>
      <c r="G36" s="205"/>
      <c r="H36" s="205"/>
      <c r="I36" s="205"/>
      <c r="J36" s="137"/>
      <c r="K36" s="137"/>
      <c r="L36" s="137"/>
    </row>
    <row r="37" spans="2:12" x14ac:dyDescent="0.25">
      <c r="B37" s="206" t="s">
        <v>50</v>
      </c>
      <c r="C37" s="206"/>
      <c r="D37" s="206"/>
      <c r="E37" s="206"/>
      <c r="F37" s="206"/>
      <c r="G37" s="206"/>
      <c r="H37" s="206"/>
      <c r="I37" s="206"/>
      <c r="J37" s="137"/>
      <c r="K37" s="137"/>
      <c r="L37" s="137"/>
    </row>
    <row r="38" spans="2:12" ht="9" customHeight="1" x14ac:dyDescent="0.25">
      <c r="B38" s="139"/>
      <c r="C38" s="140"/>
      <c r="D38" s="140"/>
      <c r="E38" s="140"/>
      <c r="F38" s="141"/>
      <c r="G38" s="142"/>
      <c r="H38" s="143"/>
      <c r="I38" s="141"/>
      <c r="J38" s="137"/>
      <c r="K38" s="137"/>
      <c r="L38" s="137"/>
    </row>
    <row r="39" spans="2:12" x14ac:dyDescent="0.25">
      <c r="B39" s="207" t="s">
        <v>68</v>
      </c>
      <c r="C39" s="207"/>
      <c r="D39" s="207"/>
      <c r="E39" s="207"/>
      <c r="F39" s="207"/>
      <c r="G39" s="207"/>
      <c r="H39" s="207"/>
      <c r="I39" s="207"/>
      <c r="J39" s="137"/>
      <c r="K39" s="137"/>
      <c r="L39" s="137"/>
    </row>
    <row r="40" spans="2:12" x14ac:dyDescent="0.25">
      <c r="B40" s="207"/>
      <c r="C40" s="207"/>
      <c r="D40" s="207"/>
      <c r="E40" s="207"/>
      <c r="F40" s="207"/>
      <c r="G40" s="207"/>
      <c r="H40" s="207"/>
      <c r="I40" s="207"/>
      <c r="J40" s="137"/>
      <c r="K40" s="137"/>
      <c r="L40" s="137"/>
    </row>
    <row r="41" spans="2:12" ht="9" customHeight="1" x14ac:dyDescent="0.25">
      <c r="B41" s="137"/>
      <c r="C41" s="137"/>
      <c r="D41" s="137"/>
      <c r="E41" s="137"/>
      <c r="F41" s="144"/>
      <c r="G41" s="145"/>
      <c r="H41" s="146"/>
      <c r="I41" s="144"/>
      <c r="J41" s="137"/>
      <c r="K41" s="137"/>
      <c r="L41" s="137"/>
    </row>
    <row r="42" spans="2:12" x14ac:dyDescent="0.25">
      <c r="B42" s="200" t="s">
        <v>52</v>
      </c>
      <c r="C42" s="200"/>
      <c r="D42" s="200"/>
      <c r="E42" s="200"/>
      <c r="F42" s="200"/>
      <c r="G42" s="200"/>
      <c r="H42" s="200"/>
      <c r="I42" s="200"/>
      <c r="J42" s="147"/>
      <c r="K42" s="147"/>
      <c r="L42" s="147"/>
    </row>
    <row r="43" spans="2:12" x14ac:dyDescent="0.25">
      <c r="B43" s="201" t="s">
        <v>53</v>
      </c>
      <c r="C43" s="200"/>
      <c r="D43" s="200"/>
      <c r="E43" s="200"/>
      <c r="F43" s="200"/>
      <c r="G43" s="200"/>
      <c r="H43" s="200"/>
      <c r="I43" s="200"/>
    </row>
    <row r="44" spans="2:12" ht="15" customHeight="1" x14ac:dyDescent="0.25">
      <c r="B44" s="201" t="s">
        <v>69</v>
      </c>
      <c r="C44" s="200"/>
      <c r="D44" s="200"/>
      <c r="E44" s="200"/>
      <c r="F44" s="200"/>
      <c r="G44" s="200"/>
      <c r="H44" s="200"/>
      <c r="I44" s="200"/>
    </row>
    <row r="45" spans="2:12" x14ac:dyDescent="0.25">
      <c r="B45" s="201" t="s">
        <v>70</v>
      </c>
      <c r="C45" s="200"/>
      <c r="D45" s="200"/>
      <c r="E45" s="200"/>
      <c r="F45" s="200"/>
      <c r="G45" s="200"/>
      <c r="H45" s="200"/>
      <c r="I45" s="200"/>
    </row>
  </sheetData>
  <mergeCells count="26">
    <mergeCell ref="D30:E30"/>
    <mergeCell ref="G30:H30"/>
    <mergeCell ref="B2:I3"/>
    <mergeCell ref="B4:B8"/>
    <mergeCell ref="C4:C8"/>
    <mergeCell ref="D4:E5"/>
    <mergeCell ref="G4:H5"/>
    <mergeCell ref="D6:E6"/>
    <mergeCell ref="G6:H6"/>
    <mergeCell ref="D7:E7"/>
    <mergeCell ref="G7:H7"/>
    <mergeCell ref="B24:C24"/>
    <mergeCell ref="B25:C25"/>
    <mergeCell ref="B26:C26"/>
    <mergeCell ref="B27:C27"/>
    <mergeCell ref="D29:H29"/>
    <mergeCell ref="B42:I42"/>
    <mergeCell ref="B43:I43"/>
    <mergeCell ref="B44:I44"/>
    <mergeCell ref="B45:I45"/>
    <mergeCell ref="B32:I32"/>
    <mergeCell ref="B33:I33"/>
    <mergeCell ref="B34:I34"/>
    <mergeCell ref="B36:I36"/>
    <mergeCell ref="B37:I37"/>
    <mergeCell ref="B39:I40"/>
  </mergeCell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2013</vt:lpstr>
      <vt:lpstr>Junio 2013</vt:lpstr>
      <vt:lpstr>Septiembre 2013</vt:lpstr>
      <vt:lpstr>Diciembre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Carrizo Rojas William Enrique</dc:creator>
  <cp:lastModifiedBy>Herrera Toloza Sergio Gustavo</cp:lastModifiedBy>
  <dcterms:created xsi:type="dcterms:W3CDTF">2013-05-03T21:40:34Z</dcterms:created>
  <dcterms:modified xsi:type="dcterms:W3CDTF">2014-09-29T18:34:59Z</dcterms:modified>
</cp:coreProperties>
</file>