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200" windowHeight="9195" activeTab="4"/>
  </bookViews>
  <sheets>
    <sheet name="Marzo 2011" sheetId="3" r:id="rId1"/>
    <sheet name="Hoja2" sheetId="2" state="hidden" r:id="rId2"/>
    <sheet name="Junio 2011" sheetId="4" r:id="rId3"/>
    <sheet name="Sept 2011" sheetId="5" r:id="rId4"/>
    <sheet name="Dic 2011" sheetId="6" r:id="rId5"/>
  </sheets>
  <definedNames>
    <definedName name="_xlnm.Print_Area" localSheetId="0">'Marzo 2011'!$A$1:$K$44</definedName>
    <definedName name="Consulta_desde_psvs" localSheetId="1">Hoja2!#REF!</definedName>
  </definedNames>
  <calcPr calcId="145621"/>
</workbook>
</file>

<file path=xl/calcChain.xml><?xml version="1.0" encoding="utf-8"?>
<calcChain xmlns="http://schemas.openxmlformats.org/spreadsheetml/2006/main">
  <c r="J29" i="3" l="1"/>
  <c r="J28" i="3"/>
  <c r="J26" i="3"/>
  <c r="F29" i="3"/>
  <c r="F28" i="3"/>
  <c r="D29" i="3"/>
  <c r="H26" i="3"/>
  <c r="D28" i="3"/>
  <c r="H29" i="3"/>
  <c r="H28" i="3"/>
  <c r="K32" i="2"/>
  <c r="K30" i="2"/>
  <c r="K28" i="2"/>
  <c r="K26" i="2"/>
  <c r="K24" i="2"/>
  <c r="K22" i="2"/>
  <c r="K20" i="2"/>
  <c r="K18" i="2"/>
  <c r="I32" i="2"/>
  <c r="I31" i="2"/>
  <c r="K31" i="2" s="1"/>
  <c r="I30" i="2"/>
  <c r="I29" i="2"/>
  <c r="K29" i="2" s="1"/>
  <c r="I28" i="2"/>
  <c r="I27" i="2"/>
  <c r="K27" i="2" s="1"/>
  <c r="I26" i="2"/>
  <c r="I25" i="2"/>
  <c r="K25" i="2" s="1"/>
  <c r="I24" i="2"/>
  <c r="I23" i="2"/>
  <c r="K23" i="2" s="1"/>
  <c r="I22" i="2"/>
  <c r="I21" i="2"/>
  <c r="K21" i="2" s="1"/>
  <c r="I20" i="2"/>
  <c r="I19" i="2"/>
  <c r="K19" i="2" s="1"/>
  <c r="I18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M18" i="2" s="1"/>
  <c r="H19" i="2"/>
  <c r="H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I3" i="2"/>
  <c r="K3" i="2" s="1"/>
  <c r="L3" i="2" s="1"/>
  <c r="I4" i="2"/>
  <c r="K4" i="2"/>
  <c r="I5" i="2"/>
  <c r="K5" i="2" s="1"/>
  <c r="I6" i="2"/>
  <c r="K6" i="2"/>
  <c r="I7" i="2"/>
  <c r="K7" i="2" s="1"/>
  <c r="I8" i="2"/>
  <c r="K8" i="2"/>
  <c r="I9" i="2"/>
  <c r="K9" i="2" s="1"/>
  <c r="I10" i="2"/>
  <c r="K10" i="2"/>
  <c r="I11" i="2"/>
  <c r="K11" i="2" s="1"/>
  <c r="I12" i="2"/>
  <c r="K12" i="2"/>
  <c r="I13" i="2"/>
  <c r="K13" i="2" s="1"/>
  <c r="I14" i="2"/>
  <c r="K14" i="2"/>
  <c r="I15" i="2"/>
  <c r="K15" i="2" s="1"/>
  <c r="I16" i="2"/>
  <c r="K16" i="2"/>
  <c r="I17" i="2"/>
  <c r="K17" i="2" s="1"/>
  <c r="H3" i="2"/>
  <c r="M3" i="2" s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L18" i="2" l="1"/>
</calcChain>
</file>

<file path=xl/sharedStrings.xml><?xml version="1.0" encoding="utf-8"?>
<sst xmlns="http://schemas.openxmlformats.org/spreadsheetml/2006/main" count="302" uniqueCount="79">
  <si>
    <t>FMH_1010200</t>
  </si>
  <si>
    <t>FMH_PERIODO</t>
  </si>
  <si>
    <t>FMH_2230000</t>
  </si>
  <si>
    <t>FMH_2240000</t>
  </si>
  <si>
    <t>NOMBRE CORTO</t>
  </si>
  <si>
    <t>RAZÓN ENDEUDAMIENTO</t>
  </si>
  <si>
    <t>PATRIMONIO</t>
  </si>
  <si>
    <t>Número de veces</t>
  </si>
  <si>
    <t>Cifras en UF</t>
  </si>
  <si>
    <t>BICE</t>
  </si>
  <si>
    <t>CIMENTA</t>
  </si>
  <si>
    <t>CONCRECES</t>
  </si>
  <si>
    <t>HIPOTECARIA CONCRECES S.A.</t>
  </si>
  <si>
    <t>CONSORCIO</t>
  </si>
  <si>
    <t>CRUZ DEL SUR</t>
  </si>
  <si>
    <t>ADMINISTRADORA DE MUTUOS HIPOTECARIOS CRUZ DEL SUR S.A.</t>
  </si>
  <si>
    <t>HOGAR Y MUTUO</t>
  </si>
  <si>
    <t>LA CONSTRUCCIÓN</t>
  </si>
  <si>
    <t>HIPOTECARIA LA CONSTRUCCIÓN S.A.</t>
  </si>
  <si>
    <t>METLIFE</t>
  </si>
  <si>
    <t>PENTA</t>
  </si>
  <si>
    <t>PRINCIPAL</t>
  </si>
  <si>
    <t>RENTA NACIONAL</t>
  </si>
  <si>
    <t>TOTAL MERCADO</t>
  </si>
  <si>
    <t>PROMEDIO MERCADO PONDERADO</t>
  </si>
  <si>
    <t>PROMEDIO MERCADO (simple)</t>
  </si>
  <si>
    <t>DESVIACIÓN ESTÁNDAR</t>
  </si>
  <si>
    <t>OBSERVACIONES GENERALES</t>
  </si>
  <si>
    <t>Año</t>
  </si>
  <si>
    <t>Mes</t>
  </si>
  <si>
    <t>Pasivo.Exigible</t>
  </si>
  <si>
    <t>Patrimonio</t>
  </si>
  <si>
    <t>ING CREDITOS HIPOTECARIOS S.</t>
  </si>
  <si>
    <t xml:space="preserve">CONSORCIO CREDITOS HIPOTECARIOS S.A. </t>
  </si>
  <si>
    <t>HIPOTECARIA LA CONSTRUCCION S.A.</t>
  </si>
  <si>
    <t>PRINCIPAL CREDITOS HIPOTECARIOS S.A.</t>
  </si>
  <si>
    <t xml:space="preserve">CIMENTA MUTUO HIPOTECARIO S.A. </t>
  </si>
  <si>
    <t xml:space="preserve">ADMINISTRADORA DE MUTUOS HIPOTECARIOS HOGAR Y MUTUO S.A. </t>
  </si>
  <si>
    <t xml:space="preserve">BICE HIPOTECARIA ADMINISTRADORA DE MUTUOS HIPOTECARIOS S.A.  </t>
  </si>
  <si>
    <t>PENTA HIPOTECARIO ADMINISTRADORA DE MUTUOS HIPOTECARIOS S.A</t>
  </si>
  <si>
    <t>CONTEMPORA CREDITOS HIPOTECARIOS S.A</t>
  </si>
  <si>
    <t xml:space="preserve">MUTUOS HIPOTECARIOS RENTA NACIONAL </t>
  </si>
  <si>
    <t xml:space="preserve">METLIFE CHILE ADMINISTRADORA DE MUTUOS </t>
  </si>
  <si>
    <t>Endeud</t>
  </si>
  <si>
    <t>Razón Social</t>
  </si>
  <si>
    <t>UF (30XX)</t>
  </si>
  <si>
    <t>Pat. UF</t>
  </si>
  <si>
    <t>=SUMAPRODUCTO(A2:A4,B2:B4)/SUMA(B2:B4)</t>
  </si>
  <si>
    <t>CONTEMPORA</t>
  </si>
  <si>
    <t>Promedio Pond.</t>
  </si>
  <si>
    <t>Total Mercado</t>
  </si>
  <si>
    <t>Razón de Endeudamiento: Cuociente entre el Pasivo Exigible y el Patrimonio.</t>
  </si>
  <si>
    <t>RAZÓN SOCIAL</t>
  </si>
  <si>
    <t>(1)Endeudamiento</t>
  </si>
  <si>
    <t>(2) Patrimonio</t>
  </si>
  <si>
    <t>Limite máximo de endeudamiento&lt; = 10 veces</t>
  </si>
  <si>
    <t>CAJA DE COMPENSACION DE ASIGNACION FAMILIAR LA ARAUCANA</t>
  </si>
  <si>
    <t>CAJA DE COMPENSACION DE ASIGNACION FAMILIAR DE LOS ANDES</t>
  </si>
  <si>
    <t>CCAF LOS ANDES</t>
  </si>
  <si>
    <t>CCAF LA ARAUCANA</t>
  </si>
  <si>
    <t>CG MUTUOS HIPOTECARIOS S.A.</t>
  </si>
  <si>
    <t>CG MUTUOS</t>
  </si>
  <si>
    <t>Marzo</t>
  </si>
  <si>
    <t>Patrimonio: El Patrimonio mínimo para el periodo debe ser superior a UF10.000</t>
  </si>
  <si>
    <t>Junio</t>
  </si>
  <si>
    <t>M Y V MUTUOS</t>
  </si>
  <si>
    <t>ADMINISTRADORA DE MUTUOS HIPOTECARIOS M Y V S.A.</t>
  </si>
  <si>
    <t>A Dic. 2010</t>
  </si>
  <si>
    <t>CCAF LOS HEROES</t>
  </si>
  <si>
    <t>CAJA DE COMPENSACION DE ASIGNACION FAMILIAR LOS HEROES</t>
  </si>
  <si>
    <t>(3) Razón de endeudamiento recálculada de acuerdo al último reenvío de Fecu informado por el agente administrador</t>
  </si>
  <si>
    <r>
      <t>Nota</t>
    </r>
    <r>
      <rPr>
        <sz val="10"/>
        <color indexed="18"/>
        <rFont val="Arial"/>
        <family val="2"/>
      </rPr>
      <t>: La Razón de Endeudamiento y Nivel Patrimonial es calculado por esta Superintendencia de acuerdo a la información financiera enviada por los Agentes Administradores de Mutuos Hipotecarios Endosables en su FECU.</t>
    </r>
  </si>
  <si>
    <t>A Mar. 2011</t>
  </si>
  <si>
    <t>(4) Fecu en proceso de revisión a la fecha</t>
  </si>
  <si>
    <t>A Jun. 2011</t>
  </si>
  <si>
    <t>(3) Agente Administrador no ha informado FECU</t>
  </si>
  <si>
    <t>A Sep. 2011</t>
  </si>
  <si>
    <t>(3) Administradora se encuentra en proceso de eliminación del Registro de Agentes de Mutuos Hipotecarios Endosables</t>
  </si>
  <si>
    <t>A Dic.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</si>
</sst>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;\(#,##0\)"/>
    <numFmt numFmtId="167" formatCode="0.0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name val="Arial"/>
    </font>
    <font>
      <b/>
      <u/>
      <sz val="10"/>
      <name val="Arial"/>
      <family val="2"/>
    </font>
    <font>
      <sz val="10"/>
      <color indexed="18"/>
      <name val="Arial"/>
      <family val="2"/>
    </font>
    <font>
      <sz val="8"/>
      <name val="Arial"/>
    </font>
    <font>
      <sz val="10"/>
      <color indexed="18"/>
      <name val="Arial"/>
    </font>
    <font>
      <u/>
      <sz val="10"/>
      <color indexed="18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2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164" fontId="0" fillId="0" borderId="0" xfId="2" applyFont="1"/>
    <xf numFmtId="165" fontId="2" fillId="0" borderId="0" xfId="2" applyNumberFormat="1" applyFont="1"/>
    <xf numFmtId="165" fontId="0" fillId="0" borderId="0" xfId="2" applyNumberFormat="1" applyFont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3" borderId="1" xfId="0" applyNumberFormat="1" applyFill="1" applyBorder="1"/>
    <xf numFmtId="164" fontId="6" fillId="2" borderId="0" xfId="2" applyNumberFormat="1" applyFont="1" applyFill="1" applyBorder="1" applyAlignment="1"/>
    <xf numFmtId="164" fontId="6" fillId="2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>
      <alignment horizontal="right"/>
    </xf>
    <xf numFmtId="2" fontId="0" fillId="0" borderId="0" xfId="0" applyNumberFormat="1" applyBorder="1"/>
    <xf numFmtId="2" fontId="2" fillId="4" borderId="2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66" fontId="10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vertical="top" wrapText="1"/>
    </xf>
    <xf numFmtId="2" fontId="5" fillId="2" borderId="3" xfId="1" applyNumberFormat="1" applyFont="1" applyFill="1" applyBorder="1" applyAlignment="1" applyProtection="1">
      <alignment horizontal="left"/>
    </xf>
    <xf numFmtId="165" fontId="2" fillId="0" borderId="0" xfId="2" applyNumberFormat="1" applyFont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2" applyFont="1" applyAlignment="1">
      <alignment horizontal="center"/>
    </xf>
    <xf numFmtId="164" fontId="0" fillId="5" borderId="0" xfId="2" applyFont="1" applyFill="1"/>
    <xf numFmtId="165" fontId="0" fillId="5" borderId="0" xfId="0" applyNumberFormat="1" applyFill="1"/>
    <xf numFmtId="165" fontId="2" fillId="4" borderId="4" xfId="2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justify"/>
    </xf>
    <xf numFmtId="2" fontId="12" fillId="2" borderId="0" xfId="0" applyNumberFormat="1" applyFont="1" applyFill="1" applyBorder="1"/>
    <xf numFmtId="166" fontId="12" fillId="2" borderId="0" xfId="0" applyNumberFormat="1" applyFont="1" applyFill="1" applyBorder="1" applyAlignment="1"/>
    <xf numFmtId="2" fontId="13" fillId="2" borderId="0" xfId="0" applyNumberFormat="1" applyFont="1" applyFill="1" applyBorder="1" applyAlignment="1">
      <alignment horizontal="left"/>
    </xf>
    <xf numFmtId="166" fontId="13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horizontal="justify" vertical="top"/>
    </xf>
    <xf numFmtId="2" fontId="5" fillId="3" borderId="3" xfId="1" applyNumberFormat="1" applyFont="1" applyFill="1" applyBorder="1" applyAlignment="1" applyProtection="1">
      <alignment horizontal="left"/>
    </xf>
    <xf numFmtId="2" fontId="0" fillId="2" borderId="1" xfId="0" applyNumberFormat="1" applyFill="1" applyBorder="1"/>
    <xf numFmtId="166" fontId="12" fillId="2" borderId="0" xfId="0" applyNumberFormat="1" applyFont="1" applyFill="1" applyBorder="1" applyAlignment="1">
      <alignment horizontal="justify" vertical="top"/>
    </xf>
    <xf numFmtId="2" fontId="2" fillId="4" borderId="1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2" fontId="0" fillId="4" borderId="5" xfId="0" applyNumberFormat="1" applyFill="1" applyBorder="1"/>
    <xf numFmtId="0" fontId="14" fillId="6" borderId="0" xfId="0" applyFont="1" applyFill="1" applyBorder="1" applyAlignment="1">
      <alignment wrapText="1"/>
    </xf>
    <xf numFmtId="0" fontId="0" fillId="5" borderId="0" xfId="0" applyFill="1"/>
    <xf numFmtId="4" fontId="0" fillId="5" borderId="0" xfId="0" applyNumberFormat="1" applyFill="1"/>
    <xf numFmtId="165" fontId="0" fillId="5" borderId="0" xfId="2" applyNumberFormat="1" applyFont="1" applyFill="1"/>
    <xf numFmtId="2" fontId="4" fillId="0" borderId="6" xfId="0" applyNumberFormat="1" applyFont="1" applyFill="1" applyBorder="1" applyAlignment="1">
      <alignment horizontal="left"/>
    </xf>
    <xf numFmtId="2" fontId="0" fillId="0" borderId="7" xfId="0" applyNumberFormat="1" applyFill="1" applyBorder="1"/>
    <xf numFmtId="2" fontId="4" fillId="0" borderId="8" xfId="0" applyNumberFormat="1" applyFont="1" applyFill="1" applyBorder="1" applyAlignment="1">
      <alignment horizontal="center"/>
    </xf>
    <xf numFmtId="2" fontId="0" fillId="0" borderId="5" xfId="0" applyNumberFormat="1" applyFill="1" applyBorder="1"/>
    <xf numFmtId="0" fontId="0" fillId="7" borderId="0" xfId="0" applyFill="1"/>
    <xf numFmtId="165" fontId="0" fillId="7" borderId="0" xfId="0" applyNumberFormat="1" applyFill="1"/>
    <xf numFmtId="0" fontId="0" fillId="0" borderId="0" xfId="0" applyFill="1"/>
    <xf numFmtId="0" fontId="0" fillId="5" borderId="0" xfId="0" applyFill="1" applyBorder="1"/>
    <xf numFmtId="0" fontId="1" fillId="5" borderId="0" xfId="0" applyFont="1" applyFill="1" applyBorder="1"/>
    <xf numFmtId="0" fontId="0" fillId="3" borderId="0" xfId="0" applyFill="1"/>
    <xf numFmtId="0" fontId="14" fillId="8" borderId="0" xfId="0" applyFont="1" applyFill="1" applyBorder="1" applyAlignment="1">
      <alignment wrapText="1"/>
    </xf>
    <xf numFmtId="164" fontId="0" fillId="3" borderId="0" xfId="2" applyFont="1" applyFill="1"/>
    <xf numFmtId="0" fontId="0" fillId="3" borderId="0" xfId="0" applyFill="1" applyBorder="1"/>
    <xf numFmtId="0" fontId="1" fillId="3" borderId="0" xfId="0" applyFont="1" applyFill="1" applyBorder="1"/>
    <xf numFmtId="165" fontId="0" fillId="3" borderId="0" xfId="0" applyNumberFormat="1" applyFill="1"/>
    <xf numFmtId="4" fontId="0" fillId="3" borderId="0" xfId="0" applyNumberFormat="1" applyFill="1"/>
    <xf numFmtId="165" fontId="0" fillId="3" borderId="0" xfId="2" applyNumberFormat="1" applyFont="1" applyFill="1"/>
    <xf numFmtId="164" fontId="6" fillId="2" borderId="9" xfId="2" applyNumberFormat="1" applyFont="1" applyFill="1" applyBorder="1" applyAlignment="1">
      <alignment horizontal="center"/>
    </xf>
    <xf numFmtId="2" fontId="0" fillId="2" borderId="9" xfId="0" applyNumberFormat="1" applyFill="1" applyBorder="1"/>
    <xf numFmtId="2" fontId="0" fillId="2" borderId="6" xfId="0" applyNumberFormat="1" applyFill="1" applyBorder="1"/>
    <xf numFmtId="164" fontId="6" fillId="2" borderId="10" xfId="2" applyNumberFormat="1" applyFont="1" applyFill="1" applyBorder="1" applyAlignment="1">
      <alignment horizontal="center"/>
    </xf>
    <xf numFmtId="165" fontId="6" fillId="2" borderId="10" xfId="0" applyNumberFormat="1" applyFont="1" applyFill="1" applyBorder="1"/>
    <xf numFmtId="2" fontId="0" fillId="2" borderId="11" xfId="0" applyNumberFormat="1" applyFill="1" applyBorder="1"/>
    <xf numFmtId="0" fontId="0" fillId="2" borderId="11" xfId="0" applyFill="1" applyBorder="1"/>
    <xf numFmtId="165" fontId="2" fillId="2" borderId="11" xfId="0" applyNumberFormat="1" applyFont="1" applyFill="1" applyBorder="1"/>
    <xf numFmtId="0" fontId="0" fillId="2" borderId="0" xfId="0" applyFill="1"/>
    <xf numFmtId="167" fontId="0" fillId="2" borderId="0" xfId="0" applyNumberFormat="1" applyFill="1" applyBorder="1"/>
    <xf numFmtId="165" fontId="2" fillId="4" borderId="2" xfId="0" applyNumberFormat="1" applyFont="1" applyFill="1" applyBorder="1" applyAlignment="1">
      <alignment horizontal="center"/>
    </xf>
    <xf numFmtId="164" fontId="8" fillId="4" borderId="2" xfId="2" applyNumberFormat="1" applyFont="1" applyFill="1" applyBorder="1" applyAlignment="1"/>
    <xf numFmtId="164" fontId="2" fillId="4" borderId="2" xfId="0" applyNumberFormat="1" applyFont="1" applyFill="1" applyBorder="1" applyAlignment="1">
      <alignment horizontal="center"/>
    </xf>
    <xf numFmtId="166" fontId="0" fillId="2" borderId="10" xfId="0" applyNumberFormat="1" applyFill="1" applyBorder="1" applyAlignment="1">
      <alignment horizontal="left"/>
    </xf>
    <xf numFmtId="3" fontId="0" fillId="2" borderId="0" xfId="0" applyNumberFormat="1" applyFill="1"/>
    <xf numFmtId="165" fontId="2" fillId="2" borderId="8" xfId="0" applyNumberFormat="1" applyFont="1" applyFill="1" applyBorder="1"/>
    <xf numFmtId="0" fontId="0" fillId="2" borderId="10" xfId="0" applyFill="1" applyBorder="1"/>
    <xf numFmtId="2" fontId="2" fillId="2" borderId="0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5" fontId="2" fillId="4" borderId="12" xfId="2" applyNumberFormat="1" applyFont="1" applyFill="1" applyBorder="1" applyAlignment="1">
      <alignment horizontal="center"/>
    </xf>
    <xf numFmtId="0" fontId="0" fillId="0" borderId="2" xfId="0" applyBorder="1"/>
    <xf numFmtId="164" fontId="8" fillId="2" borderId="0" xfId="2" applyNumberFormat="1" applyFont="1" applyFill="1" applyBorder="1" applyAlignment="1"/>
    <xf numFmtId="2" fontId="0" fillId="2" borderId="3" xfId="0" applyNumberFormat="1" applyFill="1" applyBorder="1"/>
    <xf numFmtId="2" fontId="2" fillId="2" borderId="10" xfId="0" applyNumberFormat="1" applyFont="1" applyFill="1" applyBorder="1"/>
    <xf numFmtId="0" fontId="0" fillId="2" borderId="9" xfId="0" applyFill="1" applyBorder="1"/>
    <xf numFmtId="0" fontId="0" fillId="2" borderId="0" xfId="0" applyFill="1" applyAlignment="1"/>
    <xf numFmtId="0" fontId="0" fillId="2" borderId="2" xfId="0" applyFill="1" applyBorder="1"/>
    <xf numFmtId="0" fontId="12" fillId="2" borderId="0" xfId="0" applyFont="1" applyFill="1"/>
    <xf numFmtId="164" fontId="8" fillId="2" borderId="2" xfId="2" applyNumberFormat="1" applyFont="1" applyFill="1" applyBorder="1" applyAlignment="1"/>
    <xf numFmtId="164" fontId="2" fillId="2" borderId="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4" xfId="2" applyNumberFormat="1" applyFont="1" applyFill="1" applyBorder="1" applyAlignment="1">
      <alignment horizontal="center"/>
    </xf>
    <xf numFmtId="0" fontId="0" fillId="0" borderId="0" xfId="0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3" borderId="1" xfId="0" applyNumberFormat="1" applyFill="1" applyBorder="1"/>
    <xf numFmtId="164" fontId="6" fillId="2" borderId="0" xfId="3" applyNumberFormat="1" applyFont="1" applyFill="1" applyBorder="1" applyAlignment="1"/>
    <xf numFmtId="164" fontId="6" fillId="2" borderId="0" xfId="3" applyNumberFormat="1" applyFont="1" applyFill="1" applyBorder="1" applyAlignment="1">
      <alignment horizontal="right"/>
    </xf>
    <xf numFmtId="164" fontId="7" fillId="2" borderId="0" xfId="3" applyNumberFormat="1" applyFont="1" applyFill="1" applyBorder="1" applyAlignment="1">
      <alignment horizontal="right"/>
    </xf>
    <xf numFmtId="2" fontId="0" fillId="0" borderId="0" xfId="0" applyNumberFormat="1" applyBorder="1"/>
    <xf numFmtId="2" fontId="2" fillId="4" borderId="2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66" fontId="10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vertical="top" wrapText="1"/>
    </xf>
    <xf numFmtId="2" fontId="5" fillId="2" borderId="3" xfId="1" applyNumberFormat="1" applyFont="1" applyFill="1" applyBorder="1" applyAlignment="1" applyProtection="1">
      <alignment horizontal="left"/>
    </xf>
    <xf numFmtId="2" fontId="12" fillId="2" borderId="0" xfId="0" applyNumberFormat="1" applyFont="1" applyFill="1" applyBorder="1"/>
    <xf numFmtId="166" fontId="12" fillId="2" borderId="0" xfId="0" applyNumberFormat="1" applyFont="1" applyFill="1" applyBorder="1" applyAlignment="1"/>
    <xf numFmtId="2" fontId="13" fillId="2" borderId="0" xfId="0" applyNumberFormat="1" applyFont="1" applyFill="1" applyBorder="1" applyAlignment="1">
      <alignment horizontal="left"/>
    </xf>
    <xf numFmtId="166" fontId="13" fillId="2" borderId="0" xfId="0" applyNumberFormat="1" applyFont="1" applyFill="1" applyBorder="1" applyAlignment="1"/>
    <xf numFmtId="2" fontId="5" fillId="3" borderId="3" xfId="1" applyNumberFormat="1" applyFont="1" applyFill="1" applyBorder="1" applyAlignment="1" applyProtection="1">
      <alignment horizontal="left"/>
    </xf>
    <xf numFmtId="2" fontId="0" fillId="2" borderId="1" xfId="0" applyNumberFormat="1" applyFill="1" applyBorder="1"/>
    <xf numFmtId="2" fontId="2" fillId="4" borderId="1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2" fontId="0" fillId="4" borderId="5" xfId="0" applyNumberFormat="1" applyFill="1" applyBorder="1"/>
    <xf numFmtId="2" fontId="4" fillId="0" borderId="6" xfId="0" applyNumberFormat="1" applyFont="1" applyFill="1" applyBorder="1" applyAlignment="1">
      <alignment horizontal="left"/>
    </xf>
    <xf numFmtId="2" fontId="0" fillId="0" borderId="7" xfId="0" applyNumberFormat="1" applyFill="1" applyBorder="1"/>
    <xf numFmtId="2" fontId="4" fillId="0" borderId="8" xfId="0" applyNumberFormat="1" applyFont="1" applyFill="1" applyBorder="1" applyAlignment="1">
      <alignment horizontal="center"/>
    </xf>
    <xf numFmtId="2" fontId="0" fillId="0" borderId="5" xfId="0" applyNumberFormat="1" applyFill="1" applyBorder="1"/>
    <xf numFmtId="164" fontId="6" fillId="2" borderId="9" xfId="3" applyNumberFormat="1" applyFont="1" applyFill="1" applyBorder="1" applyAlignment="1">
      <alignment horizontal="center"/>
    </xf>
    <xf numFmtId="2" fontId="0" fillId="2" borderId="9" xfId="0" applyNumberFormat="1" applyFill="1" applyBorder="1"/>
    <xf numFmtId="2" fontId="0" fillId="2" borderId="6" xfId="0" applyNumberFormat="1" applyFill="1" applyBorder="1"/>
    <xf numFmtId="164" fontId="6" fillId="2" borderId="10" xfId="3" applyNumberFormat="1" applyFont="1" applyFill="1" applyBorder="1" applyAlignment="1">
      <alignment horizontal="center"/>
    </xf>
    <xf numFmtId="165" fontId="6" fillId="2" borderId="10" xfId="0" applyNumberFormat="1" applyFont="1" applyFill="1" applyBorder="1"/>
    <xf numFmtId="2" fontId="0" fillId="2" borderId="11" xfId="0" applyNumberFormat="1" applyFill="1" applyBorder="1"/>
    <xf numFmtId="0" fontId="0" fillId="2" borderId="11" xfId="0" applyFill="1" applyBorder="1"/>
    <xf numFmtId="165" fontId="2" fillId="2" borderId="11" xfId="0" applyNumberFormat="1" applyFont="1" applyFill="1" applyBorder="1"/>
    <xf numFmtId="0" fontId="0" fillId="2" borderId="0" xfId="0" applyFill="1"/>
    <xf numFmtId="167" fontId="0" fillId="2" borderId="0" xfId="0" applyNumberFormat="1" applyFill="1" applyBorder="1"/>
    <xf numFmtId="165" fontId="2" fillId="4" borderId="2" xfId="0" applyNumberFormat="1" applyFont="1" applyFill="1" applyBorder="1" applyAlignment="1">
      <alignment horizontal="center"/>
    </xf>
    <xf numFmtId="164" fontId="8" fillId="4" borderId="2" xfId="3" applyNumberFormat="1" applyFont="1" applyFill="1" applyBorder="1" applyAlignment="1"/>
    <xf numFmtId="164" fontId="2" fillId="4" borderId="2" xfId="0" applyNumberFormat="1" applyFont="1" applyFill="1" applyBorder="1" applyAlignment="1">
      <alignment horizontal="center"/>
    </xf>
    <xf numFmtId="166" fontId="0" fillId="2" borderId="10" xfId="0" applyNumberFormat="1" applyFill="1" applyBorder="1" applyAlignment="1">
      <alignment horizontal="left"/>
    </xf>
    <xf numFmtId="165" fontId="2" fillId="2" borderId="8" xfId="0" applyNumberFormat="1" applyFont="1" applyFill="1" applyBorder="1"/>
    <xf numFmtId="2" fontId="2" fillId="2" borderId="0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5" fontId="2" fillId="4" borderId="12" xfId="3" applyNumberFormat="1" applyFont="1" applyFill="1" applyBorder="1" applyAlignment="1">
      <alignment horizontal="center"/>
    </xf>
    <xf numFmtId="0" fontId="0" fillId="0" borderId="2" xfId="0" applyBorder="1"/>
    <xf numFmtId="164" fontId="8" fillId="2" borderId="0" xfId="3" applyNumberFormat="1" applyFont="1" applyFill="1" applyBorder="1" applyAlignment="1"/>
    <xf numFmtId="2" fontId="0" fillId="2" borderId="3" xfId="0" applyNumberFormat="1" applyFill="1" applyBorder="1"/>
    <xf numFmtId="0" fontId="0" fillId="2" borderId="9" xfId="0" applyFill="1" applyBorder="1"/>
    <xf numFmtId="0" fontId="0" fillId="2" borderId="2" xfId="0" applyFill="1" applyBorder="1"/>
    <xf numFmtId="0" fontId="12" fillId="2" borderId="0" xfId="0" applyFont="1" applyFill="1"/>
    <xf numFmtId="164" fontId="8" fillId="2" borderId="2" xfId="3" applyNumberFormat="1" applyFont="1" applyFill="1" applyBorder="1" applyAlignment="1"/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4" xfId="3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8" xfId="0" applyFill="1" applyBorder="1"/>
    <xf numFmtId="2" fontId="2" fillId="2" borderId="3" xfId="0" applyNumberFormat="1" applyFont="1" applyFill="1" applyBorder="1"/>
    <xf numFmtId="0" fontId="0" fillId="2" borderId="10" xfId="0" applyNumberFormat="1" applyFill="1" applyBorder="1" applyAlignment="1">
      <alignment horizontal="left"/>
    </xf>
    <xf numFmtId="166" fontId="0" fillId="2" borderId="10" xfId="0" applyNumberFormat="1" applyFill="1" applyBorder="1" applyAlignment="1">
      <alignment horizontal="center"/>
    </xf>
    <xf numFmtId="0" fontId="0" fillId="0" borderId="0" xfId="0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3" borderId="1" xfId="0" applyNumberFormat="1" applyFill="1" applyBorder="1"/>
    <xf numFmtId="164" fontId="6" fillId="2" borderId="0" xfId="3" applyNumberFormat="1" applyFont="1" applyFill="1" applyBorder="1" applyAlignment="1"/>
    <xf numFmtId="164" fontId="6" fillId="2" borderId="0" xfId="3" applyNumberFormat="1" applyFont="1" applyFill="1" applyBorder="1" applyAlignment="1">
      <alignment horizontal="right"/>
    </xf>
    <xf numFmtId="164" fontId="7" fillId="2" borderId="0" xfId="3" applyNumberFormat="1" applyFont="1" applyFill="1" applyBorder="1" applyAlignment="1">
      <alignment horizontal="right"/>
    </xf>
    <xf numFmtId="2" fontId="0" fillId="0" borderId="0" xfId="0" applyNumberFormat="1" applyBorder="1"/>
    <xf numFmtId="2" fontId="2" fillId="4" borderId="2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66" fontId="10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vertical="top" wrapText="1"/>
    </xf>
    <xf numFmtId="2" fontId="5" fillId="2" borderId="3" xfId="1" applyNumberFormat="1" applyFont="1" applyFill="1" applyBorder="1" applyAlignment="1" applyProtection="1">
      <alignment horizontal="left"/>
    </xf>
    <xf numFmtId="2" fontId="12" fillId="2" borderId="0" xfId="0" applyNumberFormat="1" applyFont="1" applyFill="1" applyBorder="1"/>
    <xf numFmtId="166" fontId="12" fillId="2" borderId="0" xfId="0" applyNumberFormat="1" applyFont="1" applyFill="1" applyBorder="1" applyAlignment="1"/>
    <xf numFmtId="2" fontId="13" fillId="2" borderId="0" xfId="0" applyNumberFormat="1" applyFont="1" applyFill="1" applyBorder="1" applyAlignment="1">
      <alignment horizontal="left"/>
    </xf>
    <xf numFmtId="166" fontId="13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horizontal="justify" vertical="top"/>
    </xf>
    <xf numFmtId="2" fontId="5" fillId="3" borderId="3" xfId="1" applyNumberFormat="1" applyFont="1" applyFill="1" applyBorder="1" applyAlignment="1" applyProtection="1">
      <alignment horizontal="left"/>
    </xf>
    <xf numFmtId="2" fontId="0" fillId="2" borderId="1" xfId="0" applyNumberFormat="1" applyFill="1" applyBorder="1"/>
    <xf numFmtId="166" fontId="12" fillId="2" borderId="0" xfId="0" applyNumberFormat="1" applyFont="1" applyFill="1" applyBorder="1" applyAlignment="1">
      <alignment horizontal="justify" vertical="top"/>
    </xf>
    <xf numFmtId="2" fontId="2" fillId="4" borderId="1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2" fontId="0" fillId="4" borderId="5" xfId="0" applyNumberFormat="1" applyFill="1" applyBorder="1"/>
    <xf numFmtId="2" fontId="4" fillId="0" borderId="6" xfId="0" applyNumberFormat="1" applyFont="1" applyFill="1" applyBorder="1" applyAlignment="1">
      <alignment horizontal="left"/>
    </xf>
    <xf numFmtId="2" fontId="0" fillId="0" borderId="7" xfId="0" applyNumberFormat="1" applyFill="1" applyBorder="1"/>
    <xf numFmtId="2" fontId="4" fillId="0" borderId="8" xfId="0" applyNumberFormat="1" applyFont="1" applyFill="1" applyBorder="1" applyAlignment="1">
      <alignment horizontal="center"/>
    </xf>
    <xf numFmtId="2" fontId="0" fillId="0" borderId="5" xfId="0" applyNumberFormat="1" applyFill="1" applyBorder="1"/>
    <xf numFmtId="164" fontId="6" fillId="2" borderId="9" xfId="3" applyNumberFormat="1" applyFont="1" applyFill="1" applyBorder="1" applyAlignment="1">
      <alignment horizontal="center"/>
    </xf>
    <xf numFmtId="2" fontId="0" fillId="2" borderId="9" xfId="0" applyNumberFormat="1" applyFill="1" applyBorder="1"/>
    <xf numFmtId="2" fontId="0" fillId="2" borderId="6" xfId="0" applyNumberFormat="1" applyFill="1" applyBorder="1"/>
    <xf numFmtId="164" fontId="6" fillId="2" borderId="10" xfId="3" applyNumberFormat="1" applyFont="1" applyFill="1" applyBorder="1" applyAlignment="1">
      <alignment horizontal="center"/>
    </xf>
    <xf numFmtId="165" fontId="6" fillId="2" borderId="10" xfId="0" applyNumberFormat="1" applyFont="1" applyFill="1" applyBorder="1"/>
    <xf numFmtId="2" fontId="0" fillId="2" borderId="11" xfId="0" applyNumberFormat="1" applyFill="1" applyBorder="1"/>
    <xf numFmtId="0" fontId="0" fillId="2" borderId="11" xfId="0" applyFill="1" applyBorder="1"/>
    <xf numFmtId="165" fontId="2" fillId="2" borderId="11" xfId="0" applyNumberFormat="1" applyFont="1" applyFill="1" applyBorder="1"/>
    <xf numFmtId="0" fontId="0" fillId="2" borderId="0" xfId="0" applyFill="1"/>
    <xf numFmtId="167" fontId="0" fillId="2" borderId="0" xfId="0" applyNumberFormat="1" applyFill="1" applyBorder="1"/>
    <xf numFmtId="165" fontId="2" fillId="4" borderId="2" xfId="0" applyNumberFormat="1" applyFont="1" applyFill="1" applyBorder="1" applyAlignment="1">
      <alignment horizontal="center"/>
    </xf>
    <xf numFmtId="164" fontId="8" fillId="4" borderId="2" xfId="3" applyNumberFormat="1" applyFont="1" applyFill="1" applyBorder="1" applyAlignment="1"/>
    <xf numFmtId="165" fontId="2" fillId="2" borderId="8" xfId="0" applyNumberFormat="1" applyFont="1" applyFill="1" applyBorder="1"/>
    <xf numFmtId="2" fontId="2" fillId="2" borderId="0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5" fontId="2" fillId="4" borderId="12" xfId="3" applyNumberFormat="1" applyFont="1" applyFill="1" applyBorder="1" applyAlignment="1">
      <alignment horizontal="center"/>
    </xf>
    <xf numFmtId="0" fontId="0" fillId="0" borderId="2" xfId="0" applyBorder="1"/>
    <xf numFmtId="164" fontId="8" fillId="2" borderId="0" xfId="3" applyNumberFormat="1" applyFont="1" applyFill="1" applyBorder="1" applyAlignment="1"/>
    <xf numFmtId="2" fontId="0" fillId="2" borderId="3" xfId="0" applyNumberFormat="1" applyFill="1" applyBorder="1"/>
    <xf numFmtId="0" fontId="0" fillId="2" borderId="9" xfId="0" applyFill="1" applyBorder="1"/>
    <xf numFmtId="0" fontId="0" fillId="2" borderId="2" xfId="0" applyFill="1" applyBorder="1"/>
    <xf numFmtId="0" fontId="12" fillId="2" borderId="0" xfId="0" applyFont="1" applyFill="1"/>
    <xf numFmtId="164" fontId="8" fillId="2" borderId="2" xfId="3" applyNumberFormat="1" applyFont="1" applyFill="1" applyBorder="1" applyAlignment="1"/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4" xfId="3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8" xfId="0" applyFill="1" applyBorder="1"/>
    <xf numFmtId="2" fontId="2" fillId="2" borderId="3" xfId="0" applyNumberFormat="1" applyFont="1" applyFill="1" applyBorder="1"/>
    <xf numFmtId="0" fontId="0" fillId="2" borderId="10" xfId="0" applyNumberFormat="1" applyFill="1" applyBorder="1" applyAlignment="1">
      <alignment horizontal="left"/>
    </xf>
    <xf numFmtId="166" fontId="0" fillId="2" borderId="10" xfId="0" applyNumberFormat="1" applyFill="1" applyBorder="1" applyAlignment="1">
      <alignment horizontal="center"/>
    </xf>
    <xf numFmtId="0" fontId="0" fillId="0" borderId="0" xfId="0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3" borderId="1" xfId="0" applyNumberFormat="1" applyFill="1" applyBorder="1"/>
    <xf numFmtId="164" fontId="6" fillId="2" borderId="0" xfId="3" applyNumberFormat="1" applyFont="1" applyFill="1" applyBorder="1" applyAlignment="1"/>
    <xf numFmtId="164" fontId="6" fillId="2" borderId="0" xfId="3" applyNumberFormat="1" applyFont="1" applyFill="1" applyBorder="1" applyAlignment="1">
      <alignment horizontal="right"/>
    </xf>
    <xf numFmtId="164" fontId="7" fillId="2" borderId="0" xfId="3" applyNumberFormat="1" applyFont="1" applyFill="1" applyBorder="1" applyAlignment="1">
      <alignment horizontal="right"/>
    </xf>
    <xf numFmtId="2" fontId="0" fillId="0" borderId="0" xfId="0" applyNumberFormat="1" applyBorder="1"/>
    <xf numFmtId="2" fontId="2" fillId="4" borderId="2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66" fontId="10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vertical="top" wrapText="1"/>
    </xf>
    <xf numFmtId="2" fontId="5" fillId="2" borderId="3" xfId="1" applyNumberFormat="1" applyFont="1" applyFill="1" applyBorder="1" applyAlignment="1" applyProtection="1">
      <alignment horizontal="left"/>
    </xf>
    <xf numFmtId="2" fontId="12" fillId="2" borderId="0" xfId="0" applyNumberFormat="1" applyFont="1" applyFill="1" applyBorder="1"/>
    <xf numFmtId="166" fontId="12" fillId="2" borderId="0" xfId="0" applyNumberFormat="1" applyFont="1" applyFill="1" applyBorder="1" applyAlignment="1"/>
    <xf numFmtId="2" fontId="13" fillId="2" borderId="0" xfId="0" applyNumberFormat="1" applyFont="1" applyFill="1" applyBorder="1" applyAlignment="1">
      <alignment horizontal="left"/>
    </xf>
    <xf numFmtId="166" fontId="13" fillId="2" borderId="0" xfId="0" applyNumberFormat="1" applyFont="1" applyFill="1" applyBorder="1" applyAlignment="1"/>
    <xf numFmtId="166" fontId="10" fillId="2" borderId="0" xfId="0" applyNumberFormat="1" applyFont="1" applyFill="1" applyBorder="1" applyAlignment="1">
      <alignment horizontal="justify" vertical="top"/>
    </xf>
    <xf numFmtId="2" fontId="5" fillId="3" borderId="3" xfId="1" applyNumberFormat="1" applyFont="1" applyFill="1" applyBorder="1" applyAlignment="1" applyProtection="1">
      <alignment horizontal="left"/>
    </xf>
    <xf numFmtId="2" fontId="0" fillId="2" borderId="1" xfId="0" applyNumberFormat="1" applyFill="1" applyBorder="1"/>
    <xf numFmtId="166" fontId="12" fillId="2" borderId="0" xfId="0" applyNumberFormat="1" applyFont="1" applyFill="1" applyBorder="1" applyAlignment="1">
      <alignment horizontal="justify" vertical="top"/>
    </xf>
    <xf numFmtId="2" fontId="2" fillId="4" borderId="1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2" fontId="0" fillId="4" borderId="5" xfId="0" applyNumberFormat="1" applyFill="1" applyBorder="1"/>
    <xf numFmtId="2" fontId="4" fillId="0" borderId="6" xfId="0" applyNumberFormat="1" applyFont="1" applyFill="1" applyBorder="1" applyAlignment="1">
      <alignment horizontal="left"/>
    </xf>
    <xf numFmtId="2" fontId="0" fillId="0" borderId="7" xfId="0" applyNumberFormat="1" applyFill="1" applyBorder="1"/>
    <xf numFmtId="2" fontId="4" fillId="0" borderId="8" xfId="0" applyNumberFormat="1" applyFont="1" applyFill="1" applyBorder="1" applyAlignment="1">
      <alignment horizontal="center"/>
    </xf>
    <xf numFmtId="2" fontId="0" fillId="0" borderId="5" xfId="0" applyNumberFormat="1" applyFill="1" applyBorder="1"/>
    <xf numFmtId="164" fontId="6" fillId="2" borderId="9" xfId="3" applyNumberFormat="1" applyFont="1" applyFill="1" applyBorder="1" applyAlignment="1">
      <alignment horizontal="center"/>
    </xf>
    <xf numFmtId="2" fontId="0" fillId="2" borderId="9" xfId="0" applyNumberFormat="1" applyFill="1" applyBorder="1"/>
    <xf numFmtId="2" fontId="0" fillId="2" borderId="6" xfId="0" applyNumberFormat="1" applyFill="1" applyBorder="1"/>
    <xf numFmtId="164" fontId="6" fillId="2" borderId="10" xfId="3" applyNumberFormat="1" applyFont="1" applyFill="1" applyBorder="1" applyAlignment="1">
      <alignment horizontal="center"/>
    </xf>
    <xf numFmtId="165" fontId="6" fillId="2" borderId="10" xfId="0" applyNumberFormat="1" applyFont="1" applyFill="1" applyBorder="1"/>
    <xf numFmtId="2" fontId="0" fillId="2" borderId="11" xfId="0" applyNumberFormat="1" applyFill="1" applyBorder="1"/>
    <xf numFmtId="0" fontId="0" fillId="2" borderId="11" xfId="0" applyFill="1" applyBorder="1"/>
    <xf numFmtId="165" fontId="2" fillId="2" borderId="11" xfId="0" applyNumberFormat="1" applyFont="1" applyFill="1" applyBorder="1"/>
    <xf numFmtId="0" fontId="0" fillId="2" borderId="0" xfId="0" applyFill="1"/>
    <xf numFmtId="167" fontId="0" fillId="2" borderId="0" xfId="0" applyNumberFormat="1" applyFill="1" applyBorder="1"/>
    <xf numFmtId="165" fontId="2" fillId="4" borderId="2" xfId="0" applyNumberFormat="1" applyFont="1" applyFill="1" applyBorder="1" applyAlignment="1">
      <alignment horizontal="center"/>
    </xf>
    <xf numFmtId="164" fontId="8" fillId="4" borderId="2" xfId="3" applyNumberFormat="1" applyFont="1" applyFill="1" applyBorder="1" applyAlignment="1"/>
    <xf numFmtId="165" fontId="2" fillId="2" borderId="8" xfId="0" applyNumberFormat="1" applyFont="1" applyFill="1" applyBorder="1"/>
    <xf numFmtId="2" fontId="2" fillId="2" borderId="0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5" fontId="2" fillId="4" borderId="12" xfId="3" applyNumberFormat="1" applyFont="1" applyFill="1" applyBorder="1" applyAlignment="1">
      <alignment horizontal="center"/>
    </xf>
    <xf numFmtId="0" fontId="0" fillId="0" borderId="2" xfId="0" applyBorder="1"/>
    <xf numFmtId="164" fontId="8" fillId="2" borderId="0" xfId="3" applyNumberFormat="1" applyFont="1" applyFill="1" applyBorder="1" applyAlignment="1"/>
    <xf numFmtId="2" fontId="0" fillId="2" borderId="3" xfId="0" applyNumberFormat="1" applyFill="1" applyBorder="1"/>
    <xf numFmtId="0" fontId="0" fillId="2" borderId="9" xfId="0" applyFill="1" applyBorder="1"/>
    <xf numFmtId="0" fontId="0" fillId="2" borderId="2" xfId="0" applyFill="1" applyBorder="1"/>
    <xf numFmtId="0" fontId="12" fillId="2" borderId="0" xfId="0" applyFont="1" applyFill="1"/>
    <xf numFmtId="164" fontId="8" fillId="2" borderId="2" xfId="3" applyNumberFormat="1" applyFont="1" applyFill="1" applyBorder="1" applyAlignment="1"/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4" xfId="3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8" xfId="0" applyFill="1" applyBorder="1"/>
    <xf numFmtId="2" fontId="2" fillId="2" borderId="3" xfId="0" applyNumberFormat="1" applyFont="1" applyFill="1" applyBorder="1"/>
    <xf numFmtId="0" fontId="0" fillId="2" borderId="10" xfId="0" applyNumberFormat="1" applyFill="1" applyBorder="1" applyAlignment="1">
      <alignment horizontal="left"/>
    </xf>
    <xf numFmtId="166" fontId="0" fillId="2" borderId="10" xfId="0" applyNumberFormat="1" applyFill="1" applyBorder="1" applyAlignment="1">
      <alignment horizontal="center"/>
    </xf>
    <xf numFmtId="166" fontId="13" fillId="2" borderId="0" xfId="0" applyNumberFormat="1" applyFont="1" applyFill="1" applyBorder="1" applyAlignment="1">
      <alignment horizontal="left" wrapText="1"/>
    </xf>
    <xf numFmtId="166" fontId="10" fillId="2" borderId="0" xfId="0" applyNumberFormat="1" applyFont="1" applyFill="1" applyBorder="1" applyAlignment="1">
      <alignment horizontal="left" wrapText="1"/>
    </xf>
    <xf numFmtId="3" fontId="0" fillId="2" borderId="0" xfId="0" applyNumberForma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0" fillId="4" borderId="15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2"/>
  <sheetViews>
    <sheetView zoomScaleNormal="100" workbookViewId="0">
      <selection sqref="A1:A3"/>
    </sheetView>
  </sheetViews>
  <sheetFormatPr baseColWidth="10" defaultRowHeight="12.75" x14ac:dyDescent="0.2"/>
  <cols>
    <col min="1" max="1" width="21.7109375" customWidth="1"/>
    <col min="2" max="2" width="66.85546875" customWidth="1"/>
    <col min="3" max="3" width="2.42578125" customWidth="1"/>
    <col min="4" max="4" width="10.28515625" customWidth="1"/>
    <col min="5" max="5" width="2.85546875" customWidth="1"/>
    <col min="6" max="6" width="10.28515625" customWidth="1"/>
    <col min="7" max="7" width="2.85546875" customWidth="1"/>
    <col min="8" max="8" width="11.28515625" customWidth="1"/>
    <col min="9" max="9" width="2.85546875" customWidth="1"/>
    <col min="10" max="10" width="11.28515625" customWidth="1"/>
    <col min="11" max="11" width="2.85546875" style="73" customWidth="1"/>
    <col min="12" max="29" width="11.42578125" style="73"/>
  </cols>
  <sheetData>
    <row r="1" spans="1:12" ht="12.75" customHeight="1" x14ac:dyDescent="0.2">
      <c r="A1" s="301" t="s">
        <v>4</v>
      </c>
      <c r="B1" s="303" t="s">
        <v>52</v>
      </c>
      <c r="C1" s="82"/>
      <c r="D1" s="301" t="s">
        <v>5</v>
      </c>
      <c r="E1" s="305"/>
      <c r="F1" s="305"/>
      <c r="G1" s="306"/>
      <c r="H1" s="301" t="s">
        <v>6</v>
      </c>
      <c r="I1" s="305"/>
      <c r="J1" s="305"/>
      <c r="K1" s="306"/>
    </row>
    <row r="2" spans="1:12" x14ac:dyDescent="0.2">
      <c r="A2" s="302"/>
      <c r="B2" s="304"/>
      <c r="C2" s="82"/>
      <c r="D2" s="302"/>
      <c r="E2" s="307"/>
      <c r="F2" s="307"/>
      <c r="G2" s="308"/>
      <c r="H2" s="302"/>
      <c r="I2" s="307"/>
      <c r="J2" s="307"/>
      <c r="K2" s="308"/>
    </row>
    <row r="3" spans="1:12" x14ac:dyDescent="0.2">
      <c r="A3" s="302"/>
      <c r="B3" s="40"/>
      <c r="C3" s="83"/>
      <c r="D3" s="309">
        <v>-1</v>
      </c>
      <c r="E3" s="310"/>
      <c r="F3" s="310"/>
      <c r="G3" s="311"/>
      <c r="H3" s="309">
        <v>-2</v>
      </c>
      <c r="I3" s="310"/>
      <c r="J3" s="310"/>
      <c r="K3" s="311"/>
    </row>
    <row r="4" spans="1:12" x14ac:dyDescent="0.2">
      <c r="A4" s="41"/>
      <c r="B4" s="42"/>
      <c r="C4" s="5"/>
      <c r="D4" s="312" t="s">
        <v>7</v>
      </c>
      <c r="E4" s="313"/>
      <c r="F4" s="313"/>
      <c r="G4" s="314"/>
      <c r="H4" s="312" t="s">
        <v>8</v>
      </c>
      <c r="I4" s="313"/>
      <c r="J4" s="313"/>
      <c r="K4" s="314"/>
    </row>
    <row r="5" spans="1:12" ht="13.5" thickBot="1" x14ac:dyDescent="0.25">
      <c r="A5" s="41"/>
      <c r="B5" s="43"/>
      <c r="C5" s="5"/>
      <c r="D5" s="299" t="s">
        <v>67</v>
      </c>
      <c r="E5" s="300"/>
      <c r="F5" s="299" t="s">
        <v>72</v>
      </c>
      <c r="G5" s="300"/>
      <c r="H5" s="299" t="s">
        <v>67</v>
      </c>
      <c r="I5" s="300"/>
      <c r="J5" s="299" t="s">
        <v>72</v>
      </c>
      <c r="K5" s="300"/>
    </row>
    <row r="6" spans="1:12" x14ac:dyDescent="0.2">
      <c r="A6" s="48"/>
      <c r="B6" s="49"/>
      <c r="C6" s="6"/>
      <c r="D6" s="65"/>
      <c r="E6" s="65"/>
      <c r="F6" s="66"/>
      <c r="G6" s="67"/>
      <c r="H6" s="87"/>
      <c r="I6" s="87"/>
      <c r="J6" s="88"/>
      <c r="K6" s="89"/>
    </row>
    <row r="7" spans="1:12" x14ac:dyDescent="0.2">
      <c r="A7" s="37" t="s">
        <v>59</v>
      </c>
      <c r="B7" s="7" t="s">
        <v>56</v>
      </c>
      <c r="C7" s="6"/>
      <c r="D7" s="68">
        <v>2.6719303638630993</v>
      </c>
      <c r="E7" s="68"/>
      <c r="F7" s="68">
        <v>2.6232916213895097</v>
      </c>
      <c r="G7" s="78"/>
      <c r="H7" s="69">
        <v>5291807.294616078</v>
      </c>
      <c r="I7" s="73"/>
      <c r="J7" s="69">
        <v>5654626.9254332837</v>
      </c>
      <c r="K7" s="78"/>
    </row>
    <row r="8" spans="1:12" x14ac:dyDescent="0.2">
      <c r="A8" s="22" t="s">
        <v>58</v>
      </c>
      <c r="B8" s="38" t="s">
        <v>57</v>
      </c>
      <c r="C8" s="6"/>
      <c r="D8" s="68">
        <v>1.1272377115329357</v>
      </c>
      <c r="E8" s="68"/>
      <c r="F8" s="68">
        <v>1.062583638709899</v>
      </c>
      <c r="G8" s="78">
        <v>-4</v>
      </c>
      <c r="H8" s="69">
        <v>22307397.806162044</v>
      </c>
      <c r="I8" s="73"/>
      <c r="J8" s="69">
        <v>22648182.429908622</v>
      </c>
      <c r="K8" s="78">
        <v>-4</v>
      </c>
    </row>
    <row r="9" spans="1:12" x14ac:dyDescent="0.2">
      <c r="A9" s="37" t="s">
        <v>14</v>
      </c>
      <c r="B9" s="7" t="s">
        <v>15</v>
      </c>
      <c r="C9" s="8"/>
      <c r="D9" s="68">
        <v>4.9404757699915232</v>
      </c>
      <c r="E9" s="78">
        <v>-4</v>
      </c>
      <c r="F9" s="68">
        <v>4.6261461519904472</v>
      </c>
      <c r="H9" s="69">
        <v>68617.397363386161</v>
      </c>
      <c r="I9" s="78">
        <v>-4</v>
      </c>
      <c r="J9" s="69">
        <v>68580.274776557519</v>
      </c>
      <c r="K9" s="81"/>
      <c r="L9" s="79"/>
    </row>
    <row r="10" spans="1:12" x14ac:dyDescent="0.2">
      <c r="A10" s="22" t="s">
        <v>61</v>
      </c>
      <c r="B10" s="38" t="s">
        <v>60</v>
      </c>
      <c r="C10" s="8"/>
      <c r="D10" s="68">
        <v>0.52863692655960004</v>
      </c>
      <c r="E10" s="68"/>
      <c r="F10" s="68">
        <v>0.15624326124355412</v>
      </c>
      <c r="G10" s="68"/>
      <c r="H10" s="69">
        <v>136463.43253843411</v>
      </c>
      <c r="I10" s="73"/>
      <c r="J10" s="69">
        <v>106809.58520288476</v>
      </c>
      <c r="K10" s="81"/>
    </row>
    <row r="11" spans="1:12" x14ac:dyDescent="0.2">
      <c r="A11" s="37" t="s">
        <v>13</v>
      </c>
      <c r="B11" s="7" t="s">
        <v>33</v>
      </c>
      <c r="C11" s="8"/>
      <c r="D11" s="68">
        <v>1.393346509956256E-2</v>
      </c>
      <c r="E11" s="68"/>
      <c r="F11" s="68">
        <v>2.1809375948988328E-2</v>
      </c>
      <c r="G11" s="68"/>
      <c r="H11" s="69">
        <v>249182.00652045742</v>
      </c>
      <c r="I11" s="73"/>
      <c r="J11" s="69">
        <v>249664.06003079028</v>
      </c>
      <c r="K11" s="81"/>
    </row>
    <row r="12" spans="1:12" x14ac:dyDescent="0.2">
      <c r="A12" s="22" t="s">
        <v>17</v>
      </c>
      <c r="B12" s="38" t="s">
        <v>18</v>
      </c>
      <c r="C12" s="8"/>
      <c r="D12" s="68">
        <v>3.038406648524921</v>
      </c>
      <c r="E12" s="78">
        <v>-3</v>
      </c>
      <c r="F12" s="68">
        <v>3.2561782989785111</v>
      </c>
      <c r="G12" s="78"/>
      <c r="H12" s="69">
        <v>168190.51480852274</v>
      </c>
      <c r="I12" s="73"/>
      <c r="J12" s="69">
        <v>171840.50057789648</v>
      </c>
      <c r="K12" s="78"/>
    </row>
    <row r="13" spans="1:12" x14ac:dyDescent="0.2">
      <c r="A13" s="37" t="s">
        <v>21</v>
      </c>
      <c r="B13" s="7" t="s">
        <v>35</v>
      </c>
      <c r="C13" s="8"/>
      <c r="D13" s="68">
        <v>8.8698258349217962</v>
      </c>
      <c r="E13" s="78"/>
      <c r="F13" s="68">
        <v>7.6257961908966214</v>
      </c>
      <c r="G13" s="68"/>
      <c r="H13" s="69">
        <v>44623.652155269854</v>
      </c>
      <c r="I13" s="73"/>
      <c r="J13" s="69">
        <v>47030.298087056144</v>
      </c>
      <c r="K13" s="81"/>
    </row>
    <row r="14" spans="1:12" x14ac:dyDescent="0.2">
      <c r="A14" s="22" t="s">
        <v>10</v>
      </c>
      <c r="B14" s="38" t="s">
        <v>36</v>
      </c>
      <c r="C14" s="9"/>
      <c r="D14" s="68">
        <v>0.70086749148726268</v>
      </c>
      <c r="E14" s="68"/>
      <c r="F14" s="68">
        <v>0.52030939484697725</v>
      </c>
      <c r="G14" s="68"/>
      <c r="H14" s="69">
        <v>110500.96595053494</v>
      </c>
      <c r="I14" s="73"/>
      <c r="J14" s="69">
        <v>110278.26154657513</v>
      </c>
      <c r="K14" s="81"/>
    </row>
    <row r="15" spans="1:12" x14ac:dyDescent="0.2">
      <c r="A15" s="37" t="s">
        <v>16</v>
      </c>
      <c r="B15" s="7" t="s">
        <v>37</v>
      </c>
      <c r="C15" s="9"/>
      <c r="D15" s="68">
        <v>0.47075634815164114</v>
      </c>
      <c r="E15" s="78">
        <v>-3</v>
      </c>
      <c r="F15" s="68">
        <v>0.44806943240988928</v>
      </c>
      <c r="G15" s="68"/>
      <c r="H15" s="69">
        <v>22831.714870977441</v>
      </c>
      <c r="I15" s="73"/>
      <c r="J15" s="69">
        <v>22891.002332903583</v>
      </c>
      <c r="K15" s="81"/>
    </row>
    <row r="16" spans="1:12" x14ac:dyDescent="0.2">
      <c r="A16" s="22" t="s">
        <v>9</v>
      </c>
      <c r="B16" s="38" t="s">
        <v>38</v>
      </c>
      <c r="C16" s="9"/>
      <c r="D16" s="68">
        <v>1.4063501212602365</v>
      </c>
      <c r="E16" s="78">
        <v>-3</v>
      </c>
      <c r="F16" s="68">
        <v>1.1959479715820363</v>
      </c>
      <c r="G16" s="78"/>
      <c r="H16" s="69">
        <v>257139.06192104146</v>
      </c>
      <c r="I16" s="73"/>
      <c r="J16" s="69">
        <v>257379.92776062578</v>
      </c>
      <c r="K16" s="78"/>
    </row>
    <row r="17" spans="1:11" x14ac:dyDescent="0.2">
      <c r="A17" s="37" t="s">
        <v>20</v>
      </c>
      <c r="B17" s="7" t="s">
        <v>39</v>
      </c>
      <c r="C17" s="9"/>
      <c r="D17" s="68">
        <v>1.0482187915598631</v>
      </c>
      <c r="E17" s="78">
        <v>-3</v>
      </c>
      <c r="F17" s="68">
        <v>0.22269060552195774</v>
      </c>
      <c r="G17" s="68"/>
      <c r="H17" s="69">
        <v>53585.063072258694</v>
      </c>
      <c r="I17" s="73"/>
      <c r="J17" s="69">
        <v>56001.364336142033</v>
      </c>
      <c r="K17" s="81"/>
    </row>
    <row r="18" spans="1:11" x14ac:dyDescent="0.2">
      <c r="A18" s="22" t="s">
        <v>48</v>
      </c>
      <c r="B18" s="38" t="s">
        <v>40</v>
      </c>
      <c r="C18" s="9"/>
      <c r="D18" s="68">
        <v>0.12285291249864577</v>
      </c>
      <c r="E18" s="78">
        <v>-3</v>
      </c>
      <c r="F18" s="68">
        <v>0.33291847073465741</v>
      </c>
      <c r="G18" s="68"/>
      <c r="H18" s="69">
        <v>32265.544346334635</v>
      </c>
      <c r="I18" s="73"/>
      <c r="J18" s="69">
        <v>31660.430451760247</v>
      </c>
      <c r="K18" s="81"/>
    </row>
    <row r="19" spans="1:11" x14ac:dyDescent="0.2">
      <c r="A19" s="37" t="s">
        <v>22</v>
      </c>
      <c r="B19" s="7" t="s">
        <v>41</v>
      </c>
      <c r="C19" s="9"/>
      <c r="D19" s="68">
        <v>1.3687122234279956</v>
      </c>
      <c r="E19" s="68"/>
      <c r="F19" s="68">
        <v>2.4962388994172398</v>
      </c>
      <c r="G19" s="78"/>
      <c r="H19" s="69">
        <v>28947.568344787247</v>
      </c>
      <c r="I19" s="73"/>
      <c r="J19" s="69">
        <v>28660.142198675891</v>
      </c>
      <c r="K19" s="78"/>
    </row>
    <row r="20" spans="1:11" x14ac:dyDescent="0.2">
      <c r="A20" s="22" t="s">
        <v>11</v>
      </c>
      <c r="B20" s="38" t="s">
        <v>12</v>
      </c>
      <c r="C20" s="10"/>
      <c r="D20" s="68">
        <v>2.0001950868461611</v>
      </c>
      <c r="E20" s="68"/>
      <c r="F20" s="68">
        <v>1.9357784557576907</v>
      </c>
      <c r="G20" s="78"/>
      <c r="H20" s="69">
        <v>21501.802563905378</v>
      </c>
      <c r="I20" s="73"/>
      <c r="J20" s="69">
        <v>22496.206830393185</v>
      </c>
      <c r="K20" s="78"/>
    </row>
    <row r="21" spans="1:11" x14ac:dyDescent="0.2">
      <c r="A21" s="37" t="s">
        <v>19</v>
      </c>
      <c r="B21" s="7" t="s">
        <v>42</v>
      </c>
      <c r="C21" s="9"/>
      <c r="D21" s="68">
        <v>4.2304867122697978</v>
      </c>
      <c r="E21" s="78">
        <v>-3</v>
      </c>
      <c r="F21" s="68">
        <v>4.284531614282753</v>
      </c>
      <c r="G21" s="78"/>
      <c r="H21" s="69">
        <v>183843.62088131043</v>
      </c>
      <c r="I21" s="73"/>
      <c r="J21" s="69">
        <v>196271.89588039072</v>
      </c>
      <c r="K21" s="78"/>
    </row>
    <row r="22" spans="1:11" x14ac:dyDescent="0.2">
      <c r="A22" s="22" t="s">
        <v>65</v>
      </c>
      <c r="B22" s="38" t="s">
        <v>66</v>
      </c>
      <c r="C22" s="9"/>
      <c r="D22" s="68">
        <v>2.308081484182781</v>
      </c>
      <c r="E22" s="68"/>
      <c r="F22" s="68">
        <v>8.6606312200003703</v>
      </c>
      <c r="G22" s="68"/>
      <c r="H22" s="69">
        <v>10096.734877455949</v>
      </c>
      <c r="I22" s="73"/>
      <c r="J22" s="69">
        <v>10002.474712975005</v>
      </c>
      <c r="K22" s="81"/>
    </row>
    <row r="23" spans="1:11" x14ac:dyDescent="0.2">
      <c r="A23" s="37" t="s">
        <v>68</v>
      </c>
      <c r="B23" s="7" t="s">
        <v>69</v>
      </c>
      <c r="C23" s="9"/>
      <c r="D23" s="68">
        <v>2.554233193301485</v>
      </c>
      <c r="E23" s="68"/>
      <c r="F23" s="68">
        <v>2.5693822784936611</v>
      </c>
      <c r="G23" s="78"/>
      <c r="H23" s="69">
        <v>5508609.9400854325</v>
      </c>
      <c r="I23" s="73"/>
      <c r="J23" s="69">
        <v>5695412.0026359865</v>
      </c>
      <c r="K23" s="78"/>
    </row>
    <row r="24" spans="1:11" ht="13.5" thickBot="1" x14ac:dyDescent="0.25">
      <c r="A24" s="50"/>
      <c r="B24" s="51"/>
      <c r="C24" s="6"/>
      <c r="D24" s="70"/>
      <c r="E24" s="70"/>
      <c r="F24" s="71"/>
      <c r="G24" s="71"/>
      <c r="H24" s="72"/>
      <c r="I24" s="80"/>
      <c r="J24" s="71"/>
      <c r="K24" s="71"/>
    </row>
    <row r="25" spans="1:11" ht="13.5" thickBot="1" x14ac:dyDescent="0.25">
      <c r="A25" s="5"/>
      <c r="B25" s="6"/>
      <c r="C25" s="6"/>
      <c r="D25" s="6"/>
      <c r="E25" s="6"/>
      <c r="G25" s="85"/>
      <c r="H25" s="6"/>
      <c r="I25" s="6"/>
      <c r="J25" s="73"/>
    </row>
    <row r="26" spans="1:11" ht="13.5" thickBot="1" x14ac:dyDescent="0.25">
      <c r="A26" s="11"/>
      <c r="B26" s="12" t="s">
        <v>23</v>
      </c>
      <c r="C26" s="13"/>
      <c r="D26" s="6"/>
      <c r="E26" s="6"/>
      <c r="F26" s="73"/>
      <c r="G26" s="73"/>
      <c r="H26" s="75">
        <f>SUM(H7:H23)</f>
        <v>34495604.121078238</v>
      </c>
      <c r="I26" s="96"/>
      <c r="J26" s="75">
        <f>SUM(J7:J23)</f>
        <v>35377787.782703519</v>
      </c>
      <c r="K26" s="91"/>
    </row>
    <row r="27" spans="1:11" ht="13.5" thickBot="1" x14ac:dyDescent="0.25">
      <c r="A27" s="6"/>
      <c r="B27" s="14" t="s">
        <v>24</v>
      </c>
      <c r="C27" s="13"/>
      <c r="D27" s="76">
        <v>1.6254372583918273</v>
      </c>
      <c r="E27" s="93"/>
      <c r="F27" s="76">
        <v>1.5892652262152445</v>
      </c>
      <c r="G27" s="86"/>
      <c r="H27" s="74"/>
      <c r="I27" s="74"/>
      <c r="J27" s="74"/>
    </row>
    <row r="28" spans="1:11" ht="13.5" thickBot="1" x14ac:dyDescent="0.25">
      <c r="A28" s="6"/>
      <c r="B28" s="14" t="s">
        <v>25</v>
      </c>
      <c r="C28" s="6"/>
      <c r="D28" s="77">
        <f>AVERAGE(D7:D23)</f>
        <v>2.2000706520870175</v>
      </c>
      <c r="E28" s="94"/>
      <c r="F28" s="77">
        <f>AVERAGE(F9:F22)</f>
        <v>2.5559492388294065</v>
      </c>
      <c r="G28" s="95"/>
      <c r="H28" s="30">
        <f>AVERAGE(H7:H23)</f>
        <v>2029153.1835928375</v>
      </c>
      <c r="I28" s="97"/>
      <c r="J28" s="84">
        <f>AVERAGE(J9:J22)</f>
        <v>98540.458908973349</v>
      </c>
      <c r="K28" s="91"/>
    </row>
    <row r="29" spans="1:11" ht="13.5" thickBot="1" x14ac:dyDescent="0.25">
      <c r="B29" s="14" t="s">
        <v>26</v>
      </c>
      <c r="C29" s="6"/>
      <c r="D29" s="77">
        <f>STDEV(D7:D23)</f>
        <v>2.2099956273210699</v>
      </c>
      <c r="E29" s="94"/>
      <c r="F29" s="77">
        <f>STDEV(F9:F22)</f>
        <v>2.8301359837814388</v>
      </c>
      <c r="G29" s="95"/>
      <c r="H29" s="30">
        <f>STDEV(H7:H23)</f>
        <v>5512513.077453305</v>
      </c>
      <c r="I29" s="97"/>
      <c r="J29" s="84">
        <f>STDEV(J9:J22)</f>
        <v>86495.899396275796</v>
      </c>
      <c r="K29" s="71"/>
    </row>
    <row r="30" spans="1:1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1" x14ac:dyDescent="0.2">
      <c r="A31" s="17" t="s">
        <v>27</v>
      </c>
      <c r="B31" s="15"/>
      <c r="C31" s="15"/>
      <c r="D31" s="298"/>
      <c r="E31" s="298"/>
      <c r="F31" s="298"/>
      <c r="G31" s="16"/>
      <c r="H31" s="298"/>
      <c r="I31" s="298"/>
      <c r="J31" s="298"/>
    </row>
    <row r="32" spans="1:11" x14ac:dyDescent="0.2">
      <c r="A32" s="17"/>
      <c r="B32" s="15"/>
      <c r="C32" s="15"/>
      <c r="D32" s="16"/>
      <c r="E32" s="16"/>
      <c r="F32" s="16"/>
      <c r="G32" s="16"/>
      <c r="H32" s="16"/>
      <c r="I32" s="16"/>
      <c r="J32" s="16"/>
    </row>
    <row r="33" spans="1:10" x14ac:dyDescent="0.2">
      <c r="A33" s="34" t="s">
        <v>53</v>
      </c>
      <c r="B33" s="6"/>
      <c r="C33" s="6"/>
      <c r="D33" s="18"/>
      <c r="E33" s="18"/>
      <c r="F33" s="6"/>
      <c r="G33" s="6"/>
      <c r="H33" s="19"/>
      <c r="I33" s="19"/>
      <c r="J33" s="19"/>
    </row>
    <row r="34" spans="1:10" x14ac:dyDescent="0.2">
      <c r="A34" s="32" t="s">
        <v>51</v>
      </c>
      <c r="B34" s="6"/>
      <c r="C34" s="6"/>
      <c r="D34" s="5"/>
      <c r="E34" s="5"/>
      <c r="F34" s="6"/>
      <c r="G34" s="6"/>
      <c r="H34" s="19"/>
      <c r="I34" s="19"/>
      <c r="J34" s="19"/>
    </row>
    <row r="35" spans="1:10" x14ac:dyDescent="0.2">
      <c r="A35" s="33" t="s">
        <v>55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6" customHeight="1" x14ac:dyDescent="0.2">
      <c r="A36" s="33"/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2">
      <c r="A37" s="35" t="s">
        <v>54</v>
      </c>
      <c r="B37" s="20"/>
      <c r="C37" s="20"/>
      <c r="D37" s="20"/>
      <c r="E37" s="20"/>
      <c r="F37" s="20"/>
      <c r="G37" s="20"/>
      <c r="H37" s="20"/>
      <c r="I37" s="20"/>
      <c r="J37" s="20"/>
    </row>
    <row r="38" spans="1:10" x14ac:dyDescent="0.2">
      <c r="A38" s="92" t="s">
        <v>63</v>
      </c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7.5" customHeight="1" x14ac:dyDescent="0.2">
      <c r="A39" s="92"/>
      <c r="B39" s="20"/>
      <c r="C39" s="20"/>
      <c r="D39" s="20"/>
      <c r="E39" s="20"/>
      <c r="F39" s="20"/>
      <c r="G39" s="20"/>
      <c r="H39" s="20"/>
      <c r="I39" s="20"/>
      <c r="J39" s="20"/>
    </row>
    <row r="40" spans="1:10" x14ac:dyDescent="0.2">
      <c r="A40" s="20" t="s">
        <v>70</v>
      </c>
      <c r="B40" s="6"/>
      <c r="C40" s="6"/>
      <c r="D40" s="18"/>
      <c r="E40" s="18"/>
      <c r="F40" s="21"/>
      <c r="G40" s="21"/>
      <c r="H40" s="21"/>
      <c r="I40" s="21"/>
      <c r="J40" s="21"/>
    </row>
    <row r="41" spans="1:10" ht="7.5" customHeight="1" x14ac:dyDescent="0.2">
      <c r="A41" s="20"/>
      <c r="B41" s="6"/>
      <c r="C41" s="6"/>
      <c r="D41" s="18"/>
      <c r="E41" s="18"/>
      <c r="F41" s="21"/>
      <c r="G41" s="21"/>
      <c r="H41" s="21"/>
      <c r="I41" s="21"/>
      <c r="J41" s="21"/>
    </row>
    <row r="42" spans="1:10" ht="10.5" customHeight="1" x14ac:dyDescent="0.2">
      <c r="A42" s="20" t="s">
        <v>73</v>
      </c>
      <c r="B42" s="6"/>
      <c r="C42" s="6"/>
      <c r="D42" s="18"/>
      <c r="E42" s="18"/>
      <c r="F42" s="21"/>
      <c r="G42" s="21"/>
      <c r="H42" s="21"/>
      <c r="I42" s="21"/>
      <c r="J42" s="21"/>
    </row>
    <row r="43" spans="1:10" ht="8.25" customHeight="1" x14ac:dyDescent="0.2">
      <c r="A43" s="20"/>
      <c r="B43" s="6"/>
      <c r="C43" s="6"/>
      <c r="D43" s="18"/>
      <c r="E43" s="18"/>
      <c r="F43" s="21"/>
      <c r="G43" s="21"/>
      <c r="H43" s="21"/>
      <c r="I43" s="21"/>
      <c r="J43" s="21"/>
    </row>
    <row r="44" spans="1:10" ht="28.5" customHeight="1" x14ac:dyDescent="0.2">
      <c r="A44" s="296" t="s">
        <v>71</v>
      </c>
      <c r="B44" s="297"/>
      <c r="C44" s="297"/>
      <c r="D44" s="297"/>
      <c r="E44" s="297"/>
      <c r="F44" s="297"/>
      <c r="G44" s="297"/>
      <c r="H44" s="297"/>
      <c r="I44" s="297"/>
      <c r="J44" s="297"/>
    </row>
    <row r="45" spans="1:10" s="90" customFormat="1" x14ac:dyDescent="0.2">
      <c r="A45" s="32"/>
      <c r="B45" s="39"/>
      <c r="C45" s="39"/>
      <c r="D45" s="36"/>
      <c r="E45" s="36"/>
      <c r="F45" s="36"/>
      <c r="G45" s="36"/>
      <c r="H45" s="36"/>
      <c r="I45" s="36"/>
      <c r="J45" s="36"/>
    </row>
    <row r="46" spans="1:10" s="90" customForma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s="90" customFormat="1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s="90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="90" customFormat="1" x14ac:dyDescent="0.2"/>
    <row r="50" s="73" customFormat="1" x14ac:dyDescent="0.2"/>
    <row r="51" s="73" customFormat="1" x14ac:dyDescent="0.2"/>
    <row r="52" s="73" customFormat="1" x14ac:dyDescent="0.2"/>
    <row r="53" s="73" customFormat="1" x14ac:dyDescent="0.2"/>
    <row r="54" s="73" customFormat="1" x14ac:dyDescent="0.2"/>
    <row r="55" s="73" customFormat="1" x14ac:dyDescent="0.2"/>
    <row r="56" s="73" customFormat="1" x14ac:dyDescent="0.2"/>
    <row r="57" s="73" customFormat="1" x14ac:dyDescent="0.2"/>
    <row r="58" s="73" customFormat="1" x14ac:dyDescent="0.2"/>
    <row r="59" s="73" customFormat="1" x14ac:dyDescent="0.2"/>
    <row r="60" s="73" customFormat="1" x14ac:dyDescent="0.2"/>
    <row r="61" s="73" customFormat="1" x14ac:dyDescent="0.2"/>
    <row r="62" s="73" customFormat="1" x14ac:dyDescent="0.2"/>
    <row r="63" s="73" customFormat="1" x14ac:dyDescent="0.2"/>
    <row r="64" s="73" customFormat="1" x14ac:dyDescent="0.2"/>
    <row r="65" s="73" customFormat="1" x14ac:dyDescent="0.2"/>
    <row r="66" s="73" customFormat="1" x14ac:dyDescent="0.2"/>
    <row r="67" s="73" customFormat="1" x14ac:dyDescent="0.2"/>
    <row r="68" s="73" customFormat="1" x14ac:dyDescent="0.2"/>
    <row r="69" s="73" customFormat="1" x14ac:dyDescent="0.2"/>
    <row r="70" s="73" customFormat="1" x14ac:dyDescent="0.2"/>
    <row r="71" s="73" customFormat="1" x14ac:dyDescent="0.2"/>
    <row r="72" s="73" customFormat="1" x14ac:dyDescent="0.2"/>
    <row r="73" s="73" customFormat="1" x14ac:dyDescent="0.2"/>
    <row r="74" s="73" customFormat="1" x14ac:dyDescent="0.2"/>
    <row r="75" s="73" customFormat="1" x14ac:dyDescent="0.2"/>
    <row r="76" s="73" customFormat="1" x14ac:dyDescent="0.2"/>
    <row r="77" s="73" customFormat="1" x14ac:dyDescent="0.2"/>
    <row r="78" s="73" customFormat="1" x14ac:dyDescent="0.2"/>
    <row r="79" s="73" customFormat="1" x14ac:dyDescent="0.2"/>
    <row r="80" s="73" customFormat="1" x14ac:dyDescent="0.2"/>
    <row r="81" s="73" customFormat="1" x14ac:dyDescent="0.2"/>
    <row r="82" s="73" customFormat="1" x14ac:dyDescent="0.2"/>
    <row r="83" s="73" customFormat="1" x14ac:dyDescent="0.2"/>
    <row r="84" s="73" customFormat="1" x14ac:dyDescent="0.2"/>
    <row r="85" s="73" customFormat="1" x14ac:dyDescent="0.2"/>
    <row r="86" s="73" customFormat="1" x14ac:dyDescent="0.2"/>
    <row r="87" s="73" customFormat="1" x14ac:dyDescent="0.2"/>
    <row r="88" s="73" customFormat="1" x14ac:dyDescent="0.2"/>
    <row r="89" s="73" customFormat="1" x14ac:dyDescent="0.2"/>
    <row r="90" s="73" customFormat="1" x14ac:dyDescent="0.2"/>
    <row r="91" s="73" customFormat="1" x14ac:dyDescent="0.2"/>
    <row r="92" s="73" customFormat="1" x14ac:dyDescent="0.2"/>
    <row r="93" s="73" customFormat="1" x14ac:dyDescent="0.2"/>
    <row r="94" s="73" customFormat="1" x14ac:dyDescent="0.2"/>
    <row r="95" s="73" customFormat="1" x14ac:dyDescent="0.2"/>
    <row r="96" s="73" customFormat="1" x14ac:dyDescent="0.2"/>
    <row r="97" s="73" customFormat="1" x14ac:dyDescent="0.2"/>
    <row r="98" s="73" customFormat="1" x14ac:dyDescent="0.2"/>
    <row r="99" s="73" customFormat="1" x14ac:dyDescent="0.2"/>
    <row r="100" s="73" customFormat="1" x14ac:dyDescent="0.2"/>
    <row r="101" s="73" customFormat="1" x14ac:dyDescent="0.2"/>
    <row r="102" s="73" customFormat="1" x14ac:dyDescent="0.2"/>
    <row r="103" s="73" customFormat="1" x14ac:dyDescent="0.2"/>
    <row r="104" s="73" customFormat="1" x14ac:dyDescent="0.2"/>
    <row r="105" s="73" customFormat="1" x14ac:dyDescent="0.2"/>
    <row r="106" s="73" customFormat="1" x14ac:dyDescent="0.2"/>
    <row r="107" s="73" customFormat="1" x14ac:dyDescent="0.2"/>
    <row r="108" s="73" customFormat="1" x14ac:dyDescent="0.2"/>
    <row r="109" s="73" customFormat="1" x14ac:dyDescent="0.2"/>
    <row r="110" s="73" customFormat="1" x14ac:dyDescent="0.2"/>
    <row r="111" s="73" customFormat="1" x14ac:dyDescent="0.2"/>
    <row r="112" s="73" customFormat="1" x14ac:dyDescent="0.2"/>
    <row r="113" s="73" customFormat="1" x14ac:dyDescent="0.2"/>
    <row r="114" s="73" customFormat="1" x14ac:dyDescent="0.2"/>
    <row r="115" s="73" customFormat="1" x14ac:dyDescent="0.2"/>
    <row r="116" s="73" customFormat="1" x14ac:dyDescent="0.2"/>
    <row r="117" s="73" customFormat="1" x14ac:dyDescent="0.2"/>
    <row r="118" s="73" customFormat="1" x14ac:dyDescent="0.2"/>
    <row r="119" s="73" customFormat="1" x14ac:dyDescent="0.2"/>
    <row r="120" s="73" customFormat="1" x14ac:dyDescent="0.2"/>
    <row r="121" s="73" customFormat="1" x14ac:dyDescent="0.2"/>
    <row r="122" s="73" customFormat="1" x14ac:dyDescent="0.2"/>
    <row r="123" s="73" customFormat="1" x14ac:dyDescent="0.2"/>
    <row r="124" s="73" customFormat="1" x14ac:dyDescent="0.2"/>
    <row r="125" s="73" customFormat="1" x14ac:dyDescent="0.2"/>
    <row r="126" s="73" customFormat="1" x14ac:dyDescent="0.2"/>
    <row r="127" s="73" customFormat="1" x14ac:dyDescent="0.2"/>
    <row r="128" s="73" customFormat="1" x14ac:dyDescent="0.2"/>
    <row r="129" s="73" customFormat="1" x14ac:dyDescent="0.2"/>
    <row r="130" s="73" customFormat="1" x14ac:dyDescent="0.2"/>
    <row r="131" s="73" customFormat="1" x14ac:dyDescent="0.2"/>
    <row r="132" s="73" customFormat="1" x14ac:dyDescent="0.2"/>
    <row r="133" s="73" customFormat="1" x14ac:dyDescent="0.2"/>
    <row r="134" s="73" customFormat="1" x14ac:dyDescent="0.2"/>
    <row r="135" s="73" customFormat="1" x14ac:dyDescent="0.2"/>
    <row r="136" s="73" customFormat="1" x14ac:dyDescent="0.2"/>
    <row r="137" s="73" customFormat="1" x14ac:dyDescent="0.2"/>
    <row r="138" s="73" customFormat="1" x14ac:dyDescent="0.2"/>
    <row r="139" s="73" customFormat="1" x14ac:dyDescent="0.2"/>
    <row r="140" s="73" customFormat="1" x14ac:dyDescent="0.2"/>
    <row r="141" s="73" customFormat="1" x14ac:dyDescent="0.2"/>
    <row r="142" s="73" customFormat="1" x14ac:dyDescent="0.2"/>
    <row r="143" s="73" customFormat="1" x14ac:dyDescent="0.2"/>
    <row r="144" s="73" customFormat="1" x14ac:dyDescent="0.2"/>
    <row r="145" s="73" customFormat="1" x14ac:dyDescent="0.2"/>
    <row r="146" s="73" customFormat="1" x14ac:dyDescent="0.2"/>
    <row r="147" s="73" customFormat="1" x14ac:dyDescent="0.2"/>
    <row r="148" s="73" customFormat="1" x14ac:dyDescent="0.2"/>
    <row r="149" s="73" customFormat="1" x14ac:dyDescent="0.2"/>
    <row r="150" s="73" customFormat="1" x14ac:dyDescent="0.2"/>
    <row r="151" s="73" customFormat="1" x14ac:dyDescent="0.2"/>
    <row r="152" s="73" customFormat="1" x14ac:dyDescent="0.2"/>
    <row r="153" s="73" customFormat="1" x14ac:dyDescent="0.2"/>
    <row r="154" s="73" customFormat="1" x14ac:dyDescent="0.2"/>
    <row r="155" s="73" customFormat="1" x14ac:dyDescent="0.2"/>
    <row r="156" s="73" customFormat="1" x14ac:dyDescent="0.2"/>
    <row r="157" s="73" customFormat="1" x14ac:dyDescent="0.2"/>
    <row r="158" s="73" customFormat="1" x14ac:dyDescent="0.2"/>
    <row r="159" s="73" customFormat="1" x14ac:dyDescent="0.2"/>
    <row r="160" s="73" customFormat="1" x14ac:dyDescent="0.2"/>
    <row r="161" s="73" customFormat="1" x14ac:dyDescent="0.2"/>
    <row r="162" s="73" customFormat="1" x14ac:dyDescent="0.2"/>
  </sheetData>
  <mergeCells count="15">
    <mergeCell ref="H1:K2"/>
    <mergeCell ref="H3:K3"/>
    <mergeCell ref="H4:K4"/>
    <mergeCell ref="J5:K5"/>
    <mergeCell ref="A1:A3"/>
    <mergeCell ref="B1:B2"/>
    <mergeCell ref="D1:G2"/>
    <mergeCell ref="D3:G3"/>
    <mergeCell ref="D4:G4"/>
    <mergeCell ref="A44:J44"/>
    <mergeCell ref="H31:J31"/>
    <mergeCell ref="D31:F31"/>
    <mergeCell ref="D5:E5"/>
    <mergeCell ref="H5:I5"/>
    <mergeCell ref="F5:G5"/>
  </mergeCells>
  <phoneticPr fontId="11" type="noConversion"/>
  <conditionalFormatting sqref="E10:E11 E22:E23 F7:F23 D6:D23 E14 E19:E20 E6:E8 G10:G11 G13:G15 G17:G18 G22">
    <cfRule type="cellIs" dxfId="2" priority="1" stopIfTrue="1" operator="greaterThanOrEqual">
      <formula>10</formula>
    </cfRule>
    <cfRule type="cellIs" dxfId="1" priority="2" stopIfTrue="1" operator="between">
      <formula>9.99</formula>
      <formula>9</formula>
    </cfRule>
  </conditionalFormatting>
  <conditionalFormatting sqref="H7:H23">
    <cfRule type="cellIs" dxfId="0" priority="3" stopIfTrue="1" operator="lessThan">
      <formula>10000</formula>
    </cfRule>
  </conditionalFormatting>
  <pageMargins left="0.72" right="0.27559055118110237" top="1.0236220472440944" bottom="0.19685039370078741" header="0" footer="0"/>
  <pageSetup paperSize="9" scale="90" orientation="landscape" r:id="rId1"/>
  <headerFooter alignWithMargins="0">
    <oddHeader>&amp;CPUBLICACION DE LA RAZÓN DE  ENDEUDAMIENTO Y NIVEL PATRIMONIAL
DE LOS AGENTES ADMINISTRADORES DE MUTUOS HIPOTECARIOS ENDOSABLES 
PERIODO 
DICIEMBRE 2010 - MARZO 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E2" workbookViewId="0">
      <selection activeCell="H18" sqref="H18"/>
    </sheetView>
  </sheetViews>
  <sheetFormatPr baseColWidth="10" defaultRowHeight="12.75" x14ac:dyDescent="0.2"/>
  <cols>
    <col min="1" max="1" width="13" bestFit="1" customWidth="1"/>
    <col min="2" max="2" width="14.42578125" bestFit="1" customWidth="1"/>
    <col min="3" max="3" width="13.85546875" style="4" bestFit="1" customWidth="1"/>
    <col min="4" max="4" width="13.140625" style="4" bestFit="1" customWidth="1"/>
    <col min="5" max="5" width="12.7109375" bestFit="1" customWidth="1"/>
    <col min="6" max="6" width="12.28515625" bestFit="1" customWidth="1"/>
    <col min="7" max="7" width="68.28515625" style="24" bestFit="1" customWidth="1"/>
    <col min="8" max="8" width="11.42578125" style="2"/>
    <col min="9" max="9" width="12.28515625" bestFit="1" customWidth="1"/>
    <col min="12" max="12" width="14" bestFit="1" customWidth="1"/>
    <col min="13" max="13" width="15.7109375" bestFit="1" customWidth="1"/>
  </cols>
  <sheetData>
    <row r="1" spans="1:15" x14ac:dyDescent="0.2">
      <c r="C1" s="23" t="s">
        <v>30</v>
      </c>
      <c r="D1" s="23" t="s">
        <v>31</v>
      </c>
      <c r="O1" t="s">
        <v>47</v>
      </c>
    </row>
    <row r="2" spans="1:15" x14ac:dyDescent="0.2">
      <c r="A2" s="1" t="s">
        <v>0</v>
      </c>
      <c r="B2" s="1" t="s">
        <v>1</v>
      </c>
      <c r="C2" s="3" t="s">
        <v>2</v>
      </c>
      <c r="D2" s="3" t="s">
        <v>3</v>
      </c>
      <c r="E2" s="25" t="s">
        <v>28</v>
      </c>
      <c r="F2" s="25" t="s">
        <v>29</v>
      </c>
      <c r="G2" s="26" t="s">
        <v>44</v>
      </c>
      <c r="H2" s="27" t="s">
        <v>43</v>
      </c>
      <c r="I2" s="25" t="s">
        <v>31</v>
      </c>
      <c r="J2" s="25" t="s">
        <v>45</v>
      </c>
      <c r="K2" s="25" t="s">
        <v>46</v>
      </c>
      <c r="L2" s="25" t="s">
        <v>50</v>
      </c>
      <c r="M2" s="25" t="s">
        <v>49</v>
      </c>
    </row>
    <row r="3" spans="1:15" x14ac:dyDescent="0.2">
      <c r="A3" s="45">
        <v>70016160</v>
      </c>
      <c r="B3" s="45">
        <v>201003</v>
      </c>
      <c r="C3" s="45">
        <v>266328761</v>
      </c>
      <c r="D3" s="45">
        <v>106598291</v>
      </c>
      <c r="E3" s="45" t="str">
        <f t="shared" ref="E3:E32" si="0">MID(B3,1,4)</f>
        <v>2010</v>
      </c>
      <c r="F3" s="45" t="s">
        <v>62</v>
      </c>
      <c r="G3" s="44" t="s">
        <v>56</v>
      </c>
      <c r="H3" s="28">
        <f>+C3/D3</f>
        <v>2.498433685020335</v>
      </c>
      <c r="I3" s="29">
        <f>+D3</f>
        <v>106598291</v>
      </c>
      <c r="J3" s="46">
        <v>20998.52</v>
      </c>
      <c r="K3" s="47">
        <f>(+I3/J3)*1000</f>
        <v>5076466.8652838394</v>
      </c>
      <c r="L3" s="53">
        <f>SUM(K3:K17)</f>
        <v>27141593.78851461</v>
      </c>
      <c r="M3" s="52">
        <f>SUMPRODUCT(H3:H17,I3:I17)/SUM(I3:I17)</f>
        <v>1.5177650489978389</v>
      </c>
      <c r="N3" s="4"/>
    </row>
    <row r="4" spans="1:15" x14ac:dyDescent="0.2">
      <c r="A4" s="45">
        <v>81826800</v>
      </c>
      <c r="B4" s="45">
        <v>201003</v>
      </c>
      <c r="C4" s="45">
        <v>539865495</v>
      </c>
      <c r="D4" s="45">
        <v>435118396</v>
      </c>
      <c r="E4" s="45" t="str">
        <f t="shared" si="0"/>
        <v>2010</v>
      </c>
      <c r="F4" s="45" t="s">
        <v>62</v>
      </c>
      <c r="G4" s="44" t="s">
        <v>57</v>
      </c>
      <c r="H4" s="28">
        <f t="shared" ref="H4:H32" si="1">+C4/D4</f>
        <v>1.2407324074618074</v>
      </c>
      <c r="I4" s="29">
        <f t="shared" ref="I4:I32" si="2">+D4</f>
        <v>435118396</v>
      </c>
      <c r="J4" s="46">
        <v>20998.52</v>
      </c>
      <c r="K4" s="47">
        <f t="shared" ref="K4:K32" si="3">(+I4/J4)*1000</f>
        <v>20721383.983252153</v>
      </c>
      <c r="N4" s="4"/>
    </row>
    <row r="5" spans="1:15" x14ac:dyDescent="0.2">
      <c r="A5" s="45">
        <v>96538310</v>
      </c>
      <c r="B5" s="45">
        <v>201003</v>
      </c>
      <c r="C5" s="45">
        <v>6370246</v>
      </c>
      <c r="D5" s="45">
        <v>1902863</v>
      </c>
      <c r="E5" s="45" t="str">
        <f t="shared" si="0"/>
        <v>2010</v>
      </c>
      <c r="F5" s="45" t="s">
        <v>62</v>
      </c>
      <c r="G5" s="55" t="s">
        <v>15</v>
      </c>
      <c r="H5" s="28">
        <f t="shared" si="1"/>
        <v>3.347716572343884</v>
      </c>
      <c r="I5" s="29">
        <f t="shared" si="2"/>
        <v>1902863</v>
      </c>
      <c r="J5" s="46">
        <v>20998.52</v>
      </c>
      <c r="K5" s="47">
        <f t="shared" si="3"/>
        <v>90618.910285105812</v>
      </c>
      <c r="N5" s="4"/>
    </row>
    <row r="6" spans="1:15" x14ac:dyDescent="0.2">
      <c r="A6" s="45">
        <v>96539080</v>
      </c>
      <c r="B6" s="45">
        <v>201003</v>
      </c>
      <c r="C6" s="45">
        <v>3065133</v>
      </c>
      <c r="D6" s="45">
        <v>2596694</v>
      </c>
      <c r="E6" s="45" t="str">
        <f t="shared" si="0"/>
        <v>2010</v>
      </c>
      <c r="F6" s="45" t="s">
        <v>62</v>
      </c>
      <c r="G6" s="55" t="s">
        <v>32</v>
      </c>
      <c r="H6" s="28">
        <f t="shared" si="1"/>
        <v>1.1803982294409738</v>
      </c>
      <c r="I6" s="29">
        <f t="shared" si="2"/>
        <v>2596694</v>
      </c>
      <c r="J6" s="46">
        <v>20998.52</v>
      </c>
      <c r="K6" s="47">
        <f t="shared" si="3"/>
        <v>123660.81038092209</v>
      </c>
      <c r="N6" s="4"/>
    </row>
    <row r="7" spans="1:15" x14ac:dyDescent="0.2">
      <c r="A7" s="45">
        <v>96542350</v>
      </c>
      <c r="B7" s="45">
        <v>201003</v>
      </c>
      <c r="C7" s="45">
        <v>7761531</v>
      </c>
      <c r="D7" s="45">
        <v>5101248</v>
      </c>
      <c r="E7" s="45" t="str">
        <f t="shared" si="0"/>
        <v>2010</v>
      </c>
      <c r="F7" s="45" t="s">
        <v>62</v>
      </c>
      <c r="G7" s="55" t="s">
        <v>33</v>
      </c>
      <c r="H7" s="28">
        <f t="shared" si="1"/>
        <v>1.5214965043848094</v>
      </c>
      <c r="I7" s="29">
        <f t="shared" si="2"/>
        <v>5101248</v>
      </c>
      <c r="J7" s="46">
        <v>20998.52</v>
      </c>
      <c r="K7" s="47">
        <f t="shared" si="3"/>
        <v>242933.69246975501</v>
      </c>
      <c r="N7" s="4"/>
    </row>
    <row r="8" spans="1:15" x14ac:dyDescent="0.2">
      <c r="A8" s="45">
        <v>96546470</v>
      </c>
      <c r="B8" s="45">
        <v>201003</v>
      </c>
      <c r="C8" s="45">
        <v>9663224</v>
      </c>
      <c r="D8" s="45">
        <v>3394302</v>
      </c>
      <c r="E8" s="45" t="str">
        <f t="shared" si="0"/>
        <v>2010</v>
      </c>
      <c r="F8" s="45" t="s">
        <v>62</v>
      </c>
      <c r="G8" s="55" t="s">
        <v>34</v>
      </c>
      <c r="H8" s="28">
        <f t="shared" si="1"/>
        <v>2.8468957682610445</v>
      </c>
      <c r="I8" s="29">
        <f t="shared" si="2"/>
        <v>3394302</v>
      </c>
      <c r="J8" s="46">
        <v>20998.52</v>
      </c>
      <c r="K8" s="47">
        <f t="shared" si="3"/>
        <v>161644.82068260049</v>
      </c>
      <c r="N8" s="4"/>
    </row>
    <row r="9" spans="1:15" x14ac:dyDescent="0.2">
      <c r="A9" s="45">
        <v>96559030</v>
      </c>
      <c r="B9" s="45">
        <v>201003</v>
      </c>
      <c r="C9" s="45">
        <v>8126985</v>
      </c>
      <c r="D9" s="45">
        <v>1005494</v>
      </c>
      <c r="E9" s="45" t="str">
        <f t="shared" si="0"/>
        <v>2010</v>
      </c>
      <c r="F9" s="45" t="s">
        <v>62</v>
      </c>
      <c r="G9" s="55" t="s">
        <v>35</v>
      </c>
      <c r="H9" s="28">
        <f t="shared" si="1"/>
        <v>8.0825793092748448</v>
      </c>
      <c r="I9" s="29">
        <f t="shared" si="2"/>
        <v>1005494</v>
      </c>
      <c r="J9" s="46">
        <v>20998.52</v>
      </c>
      <c r="K9" s="47">
        <f t="shared" si="3"/>
        <v>47884.041351485721</v>
      </c>
      <c r="N9" s="4"/>
    </row>
    <row r="10" spans="1:15" x14ac:dyDescent="0.2">
      <c r="A10" s="45">
        <v>96656420</v>
      </c>
      <c r="B10" s="45">
        <v>201003</v>
      </c>
      <c r="C10" s="45">
        <v>2157355</v>
      </c>
      <c r="D10" s="45">
        <v>2431801</v>
      </c>
      <c r="E10" s="45" t="str">
        <f t="shared" si="0"/>
        <v>2010</v>
      </c>
      <c r="F10" s="45" t="s">
        <v>62</v>
      </c>
      <c r="G10" s="55" t="s">
        <v>36</v>
      </c>
      <c r="H10" s="28">
        <f t="shared" si="1"/>
        <v>0.88714290355172976</v>
      </c>
      <c r="I10" s="29">
        <f t="shared" si="2"/>
        <v>2431801</v>
      </c>
      <c r="J10" s="46">
        <v>20998.52</v>
      </c>
      <c r="K10" s="47">
        <f t="shared" si="3"/>
        <v>115808.2093404678</v>
      </c>
      <c r="N10" s="4"/>
    </row>
    <row r="11" spans="1:15" x14ac:dyDescent="0.2">
      <c r="A11" s="45">
        <v>96722710</v>
      </c>
      <c r="B11" s="45">
        <v>201003</v>
      </c>
      <c r="C11" s="45">
        <v>308260</v>
      </c>
      <c r="D11" s="45">
        <v>475456</v>
      </c>
      <c r="E11" s="45" t="str">
        <f t="shared" si="0"/>
        <v>2010</v>
      </c>
      <c r="F11" s="45" t="s">
        <v>62</v>
      </c>
      <c r="G11" s="56" t="s">
        <v>37</v>
      </c>
      <c r="H11" s="28">
        <f t="shared" si="1"/>
        <v>0.64834600888410288</v>
      </c>
      <c r="I11" s="29">
        <f t="shared" si="2"/>
        <v>475456</v>
      </c>
      <c r="J11" s="46">
        <v>20998.52</v>
      </c>
      <c r="K11" s="47">
        <f t="shared" si="3"/>
        <v>22642.357651872608</v>
      </c>
      <c r="N11" s="4"/>
    </row>
    <row r="12" spans="1:15" x14ac:dyDescent="0.2">
      <c r="A12" s="45">
        <v>96777060</v>
      </c>
      <c r="B12" s="45">
        <v>201003</v>
      </c>
      <c r="C12" s="45">
        <v>5433900</v>
      </c>
      <c r="D12" s="45">
        <v>5185004</v>
      </c>
      <c r="E12" s="45" t="str">
        <f t="shared" si="0"/>
        <v>2010</v>
      </c>
      <c r="F12" s="45" t="s">
        <v>62</v>
      </c>
      <c r="G12" s="56" t="s">
        <v>38</v>
      </c>
      <c r="H12" s="28">
        <f t="shared" si="1"/>
        <v>1.0480030487922478</v>
      </c>
      <c r="I12" s="29">
        <f t="shared" si="2"/>
        <v>5185004</v>
      </c>
      <c r="J12" s="46">
        <v>20998.52</v>
      </c>
      <c r="K12" s="47">
        <f t="shared" si="3"/>
        <v>246922.35452784292</v>
      </c>
      <c r="N12" s="4"/>
    </row>
    <row r="13" spans="1:15" x14ac:dyDescent="0.2">
      <c r="A13" s="45">
        <v>96778070</v>
      </c>
      <c r="B13" s="45">
        <v>201003</v>
      </c>
      <c r="C13" s="45">
        <v>2464413</v>
      </c>
      <c r="D13" s="45">
        <v>930057</v>
      </c>
      <c r="E13" s="45" t="str">
        <f t="shared" si="0"/>
        <v>2010</v>
      </c>
      <c r="F13" s="45" t="s">
        <v>62</v>
      </c>
      <c r="G13" s="56" t="s">
        <v>39</v>
      </c>
      <c r="H13" s="28">
        <f t="shared" si="1"/>
        <v>2.6497440479454486</v>
      </c>
      <c r="I13" s="29">
        <f t="shared" si="2"/>
        <v>930057</v>
      </c>
      <c r="J13" s="46">
        <v>20998.52</v>
      </c>
      <c r="K13" s="47">
        <f t="shared" si="3"/>
        <v>44291.550071147867</v>
      </c>
      <c r="N13" s="4"/>
    </row>
    <row r="14" spans="1:15" x14ac:dyDescent="0.2">
      <c r="A14" s="45">
        <v>96781330</v>
      </c>
      <c r="B14" s="45">
        <v>201003</v>
      </c>
      <c r="C14" s="45">
        <v>93314</v>
      </c>
      <c r="D14" s="45">
        <v>845365</v>
      </c>
      <c r="E14" s="45" t="str">
        <f t="shared" si="0"/>
        <v>2010</v>
      </c>
      <c r="F14" s="45" t="s">
        <v>62</v>
      </c>
      <c r="G14" s="56" t="s">
        <v>40</v>
      </c>
      <c r="H14" s="28">
        <f t="shared" si="1"/>
        <v>0.11038308896157281</v>
      </c>
      <c r="I14" s="29">
        <f t="shared" si="2"/>
        <v>845365</v>
      </c>
      <c r="J14" s="46">
        <v>20998.52</v>
      </c>
      <c r="K14" s="47">
        <f t="shared" si="3"/>
        <v>40258.313443042651</v>
      </c>
      <c r="N14" s="4"/>
    </row>
    <row r="15" spans="1:15" x14ac:dyDescent="0.2">
      <c r="A15" s="45">
        <v>96786870</v>
      </c>
      <c r="B15" s="45">
        <v>201003</v>
      </c>
      <c r="C15" s="45">
        <v>1289542</v>
      </c>
      <c r="D15" s="45">
        <v>621129</v>
      </c>
      <c r="E15" s="45" t="str">
        <f t="shared" si="0"/>
        <v>2010</v>
      </c>
      <c r="F15" s="45" t="s">
        <v>62</v>
      </c>
      <c r="G15" s="56" t="s">
        <v>41</v>
      </c>
      <c r="H15" s="28">
        <f t="shared" si="1"/>
        <v>2.0761258933329469</v>
      </c>
      <c r="I15" s="29">
        <f t="shared" si="2"/>
        <v>621129</v>
      </c>
      <c r="J15" s="46">
        <v>20998.52</v>
      </c>
      <c r="K15" s="47">
        <f t="shared" si="3"/>
        <v>29579.656090048251</v>
      </c>
      <c r="N15" s="4"/>
    </row>
    <row r="16" spans="1:15" x14ac:dyDescent="0.2">
      <c r="A16" s="45">
        <v>96795510</v>
      </c>
      <c r="B16" s="45">
        <v>201003</v>
      </c>
      <c r="C16" s="45">
        <v>676158</v>
      </c>
      <c r="D16" s="45">
        <v>415908</v>
      </c>
      <c r="E16" s="45" t="str">
        <f t="shared" si="0"/>
        <v>2010</v>
      </c>
      <c r="F16" s="45" t="s">
        <v>62</v>
      </c>
      <c r="G16" s="56" t="s">
        <v>12</v>
      </c>
      <c r="H16" s="28">
        <f t="shared" si="1"/>
        <v>1.6257393462015639</v>
      </c>
      <c r="I16" s="29">
        <f t="shared" si="2"/>
        <v>415908</v>
      </c>
      <c r="J16" s="46">
        <v>20998.52</v>
      </c>
      <c r="K16" s="47">
        <f t="shared" si="3"/>
        <v>19806.538746540231</v>
      </c>
      <c r="L16" s="54"/>
    </row>
    <row r="17" spans="1:13" x14ac:dyDescent="0.2">
      <c r="A17" s="45">
        <v>99514870</v>
      </c>
      <c r="B17" s="45">
        <v>201003</v>
      </c>
      <c r="C17" s="45">
        <v>11420526</v>
      </c>
      <c r="D17" s="45">
        <v>3311292</v>
      </c>
      <c r="E17" s="45" t="str">
        <f t="shared" si="0"/>
        <v>2010</v>
      </c>
      <c r="F17" s="45" t="s">
        <v>62</v>
      </c>
      <c r="G17" s="56" t="s">
        <v>42</v>
      </c>
      <c r="H17" s="28">
        <f t="shared" si="1"/>
        <v>3.4489637277533967</v>
      </c>
      <c r="I17" s="29">
        <f t="shared" si="2"/>
        <v>3311292</v>
      </c>
      <c r="J17" s="46">
        <v>20998.52</v>
      </c>
      <c r="K17" s="47">
        <f t="shared" si="3"/>
        <v>157691.6849377956</v>
      </c>
    </row>
    <row r="18" spans="1:13" x14ac:dyDescent="0.2">
      <c r="A18" s="57">
        <v>70016160</v>
      </c>
      <c r="B18" s="57">
        <v>201006</v>
      </c>
      <c r="C18" s="57">
        <v>282660540</v>
      </c>
      <c r="D18" s="57">
        <v>107921047</v>
      </c>
      <c r="E18" s="57" t="str">
        <f t="shared" si="0"/>
        <v>2010</v>
      </c>
      <c r="F18" s="57" t="s">
        <v>64</v>
      </c>
      <c r="G18" s="58" t="s">
        <v>56</v>
      </c>
      <c r="H18" s="59">
        <f t="shared" si="1"/>
        <v>2.6191419362341803</v>
      </c>
      <c r="I18" s="62">
        <f t="shared" si="2"/>
        <v>107921047</v>
      </c>
      <c r="J18" s="63">
        <v>21202.16</v>
      </c>
      <c r="K18" s="64">
        <f t="shared" si="3"/>
        <v>5090096.8108909652</v>
      </c>
      <c r="L18" s="53">
        <f>SUM(K18:K32)</f>
        <v>27341490.961298279</v>
      </c>
      <c r="M18" s="52">
        <f>SUMPRODUCT(H18:H32,I18:I32)/SUM(I18:I32)</f>
        <v>1.5068276196447208</v>
      </c>
    </row>
    <row r="19" spans="1:13" x14ac:dyDescent="0.2">
      <c r="A19" s="57">
        <v>81826800</v>
      </c>
      <c r="B19" s="57">
        <v>201006</v>
      </c>
      <c r="C19" s="57">
        <v>536870780</v>
      </c>
      <c r="D19" s="57">
        <v>443437839</v>
      </c>
      <c r="E19" s="57" t="str">
        <f t="shared" si="0"/>
        <v>2010</v>
      </c>
      <c r="F19" s="57" t="s">
        <v>64</v>
      </c>
      <c r="G19" s="58" t="s">
        <v>57</v>
      </c>
      <c r="H19" s="59">
        <f t="shared" si="1"/>
        <v>1.2107013267309379</v>
      </c>
      <c r="I19" s="62">
        <f t="shared" si="2"/>
        <v>443437839</v>
      </c>
      <c r="J19" s="63">
        <v>21202.16</v>
      </c>
      <c r="K19" s="64">
        <f t="shared" si="3"/>
        <v>20914748.261497885</v>
      </c>
    </row>
    <row r="20" spans="1:13" x14ac:dyDescent="0.2">
      <c r="A20" s="57">
        <v>96538310</v>
      </c>
      <c r="B20" s="57">
        <v>201006</v>
      </c>
      <c r="C20" s="57">
        <v>5426551</v>
      </c>
      <c r="D20" s="57">
        <v>1821823</v>
      </c>
      <c r="E20" s="57" t="str">
        <f t="shared" si="0"/>
        <v>2010</v>
      </c>
      <c r="F20" s="57" t="s">
        <v>64</v>
      </c>
      <c r="G20" s="60" t="s">
        <v>15</v>
      </c>
      <c r="H20" s="59">
        <f t="shared" si="1"/>
        <v>2.9786378808479199</v>
      </c>
      <c r="I20" s="62">
        <f t="shared" si="2"/>
        <v>1821823</v>
      </c>
      <c r="J20" s="63">
        <v>21202.16</v>
      </c>
      <c r="K20" s="64">
        <f t="shared" si="3"/>
        <v>85926.292415489734</v>
      </c>
    </row>
    <row r="21" spans="1:13" x14ac:dyDescent="0.2">
      <c r="A21" s="57">
        <v>96539080</v>
      </c>
      <c r="B21" s="57">
        <v>201006</v>
      </c>
      <c r="C21" s="57">
        <v>5172885</v>
      </c>
      <c r="D21" s="57">
        <v>2417312</v>
      </c>
      <c r="E21" s="57" t="str">
        <f t="shared" si="0"/>
        <v>2010</v>
      </c>
      <c r="F21" s="57" t="s">
        <v>64</v>
      </c>
      <c r="G21" s="60" t="s">
        <v>32</v>
      </c>
      <c r="H21" s="59">
        <f t="shared" si="1"/>
        <v>2.1399327021087884</v>
      </c>
      <c r="I21" s="62">
        <f t="shared" si="2"/>
        <v>2417312</v>
      </c>
      <c r="J21" s="63">
        <v>21202.16</v>
      </c>
      <c r="K21" s="64">
        <f t="shared" si="3"/>
        <v>114012.53457194928</v>
      </c>
    </row>
    <row r="22" spans="1:13" x14ac:dyDescent="0.2">
      <c r="A22" s="57">
        <v>96542350</v>
      </c>
      <c r="B22" s="57">
        <v>201006</v>
      </c>
      <c r="C22" s="57">
        <v>995537</v>
      </c>
      <c r="D22" s="57">
        <v>5053945</v>
      </c>
      <c r="E22" s="57" t="str">
        <f t="shared" si="0"/>
        <v>2010</v>
      </c>
      <c r="F22" s="57" t="s">
        <v>64</v>
      </c>
      <c r="G22" s="60" t="s">
        <v>33</v>
      </c>
      <c r="H22" s="59">
        <f t="shared" si="1"/>
        <v>0.19698215948135567</v>
      </c>
      <c r="I22" s="62">
        <f t="shared" si="2"/>
        <v>5053945</v>
      </c>
      <c r="J22" s="63">
        <v>21202.16</v>
      </c>
      <c r="K22" s="64">
        <f t="shared" si="3"/>
        <v>238369.34538745109</v>
      </c>
    </row>
    <row r="23" spans="1:13" x14ac:dyDescent="0.2">
      <c r="A23" s="57">
        <v>96546470</v>
      </c>
      <c r="B23" s="57">
        <v>201006</v>
      </c>
      <c r="C23" s="57">
        <v>9887801</v>
      </c>
      <c r="D23" s="57">
        <v>3484727</v>
      </c>
      <c r="E23" s="57" t="str">
        <f t="shared" si="0"/>
        <v>2010</v>
      </c>
      <c r="F23" s="57" t="s">
        <v>64</v>
      </c>
      <c r="G23" s="60" t="s">
        <v>34</v>
      </c>
      <c r="H23" s="59">
        <f t="shared" si="1"/>
        <v>2.8374678992070255</v>
      </c>
      <c r="I23" s="62">
        <f t="shared" si="2"/>
        <v>3484727</v>
      </c>
      <c r="J23" s="63">
        <v>21202.16</v>
      </c>
      <c r="K23" s="64">
        <f t="shared" si="3"/>
        <v>164357.16926954611</v>
      </c>
    </row>
    <row r="24" spans="1:13" x14ac:dyDescent="0.2">
      <c r="A24" s="57">
        <v>96559030</v>
      </c>
      <c r="B24" s="57">
        <v>201006</v>
      </c>
      <c r="C24" s="57">
        <v>7849597</v>
      </c>
      <c r="D24" s="57">
        <v>957926</v>
      </c>
      <c r="E24" s="57" t="str">
        <f t="shared" si="0"/>
        <v>2010</v>
      </c>
      <c r="F24" s="57" t="s">
        <v>64</v>
      </c>
      <c r="G24" s="60" t="s">
        <v>35</v>
      </c>
      <c r="H24" s="59">
        <f t="shared" si="1"/>
        <v>8.1943667882487787</v>
      </c>
      <c r="I24" s="62">
        <f t="shared" si="2"/>
        <v>957926</v>
      </c>
      <c r="J24" s="63">
        <v>21202.16</v>
      </c>
      <c r="K24" s="64">
        <f t="shared" si="3"/>
        <v>45180.585374320348</v>
      </c>
    </row>
    <row r="25" spans="1:13" x14ac:dyDescent="0.2">
      <c r="A25" s="57">
        <v>96656420</v>
      </c>
      <c r="B25" s="57">
        <v>201006</v>
      </c>
      <c r="C25" s="57">
        <v>1191672</v>
      </c>
      <c r="D25" s="57">
        <v>2416672</v>
      </c>
      <c r="E25" s="57" t="str">
        <f t="shared" si="0"/>
        <v>2010</v>
      </c>
      <c r="F25" s="57" t="s">
        <v>64</v>
      </c>
      <c r="G25" s="60" t="s">
        <v>36</v>
      </c>
      <c r="H25" s="59">
        <f t="shared" si="1"/>
        <v>0.49310456694164539</v>
      </c>
      <c r="I25" s="62">
        <f t="shared" si="2"/>
        <v>2416672</v>
      </c>
      <c r="J25" s="63">
        <v>21202.16</v>
      </c>
      <c r="K25" s="64">
        <f t="shared" si="3"/>
        <v>113982.34896821833</v>
      </c>
    </row>
    <row r="26" spans="1:13" x14ac:dyDescent="0.2">
      <c r="A26" s="57">
        <v>96722710</v>
      </c>
      <c r="B26" s="57">
        <v>201006</v>
      </c>
      <c r="C26" s="57">
        <v>345659</v>
      </c>
      <c r="D26" s="57">
        <v>474502</v>
      </c>
      <c r="E26" s="57" t="str">
        <f t="shared" si="0"/>
        <v>2010</v>
      </c>
      <c r="F26" s="57" t="s">
        <v>64</v>
      </c>
      <c r="G26" s="61" t="s">
        <v>37</v>
      </c>
      <c r="H26" s="59">
        <f t="shared" si="1"/>
        <v>0.72846689792666841</v>
      </c>
      <c r="I26" s="62">
        <f t="shared" si="2"/>
        <v>474502</v>
      </c>
      <c r="J26" s="63">
        <v>21202.16</v>
      </c>
      <c r="K26" s="64">
        <f t="shared" si="3"/>
        <v>22379.889596154353</v>
      </c>
    </row>
    <row r="27" spans="1:13" x14ac:dyDescent="0.2">
      <c r="A27" s="57">
        <v>96777060</v>
      </c>
      <c r="B27" s="57">
        <v>201006</v>
      </c>
      <c r="C27" s="57">
        <v>6379714</v>
      </c>
      <c r="D27" s="57">
        <v>5301525</v>
      </c>
      <c r="E27" s="57" t="str">
        <f t="shared" si="0"/>
        <v>2010</v>
      </c>
      <c r="F27" s="57" t="s">
        <v>64</v>
      </c>
      <c r="G27" s="61" t="s">
        <v>38</v>
      </c>
      <c r="H27" s="59">
        <f t="shared" si="1"/>
        <v>1.2033733689834529</v>
      </c>
      <c r="I27" s="62">
        <f t="shared" si="2"/>
        <v>5301525</v>
      </c>
      <c r="J27" s="63">
        <v>21202.16</v>
      </c>
      <c r="K27" s="64">
        <f t="shared" si="3"/>
        <v>250046.45753074213</v>
      </c>
    </row>
    <row r="28" spans="1:13" x14ac:dyDescent="0.2">
      <c r="A28" s="57">
        <v>96778070</v>
      </c>
      <c r="B28" s="57">
        <v>201006</v>
      </c>
      <c r="C28" s="57">
        <v>2553396</v>
      </c>
      <c r="D28" s="57">
        <v>981465</v>
      </c>
      <c r="E28" s="57" t="str">
        <f t="shared" si="0"/>
        <v>2010</v>
      </c>
      <c r="F28" s="57" t="s">
        <v>64</v>
      </c>
      <c r="G28" s="61" t="s">
        <v>39</v>
      </c>
      <c r="H28" s="59">
        <f t="shared" si="1"/>
        <v>2.6016169705491281</v>
      </c>
      <c r="I28" s="62">
        <f t="shared" si="2"/>
        <v>981465</v>
      </c>
      <c r="J28" s="63">
        <v>21202.16</v>
      </c>
      <c r="K28" s="64">
        <f t="shared" si="3"/>
        <v>46290.802446543181</v>
      </c>
    </row>
    <row r="29" spans="1:13" x14ac:dyDescent="0.2">
      <c r="A29" s="57">
        <v>96781330</v>
      </c>
      <c r="B29" s="57">
        <v>201006</v>
      </c>
      <c r="C29" s="57">
        <v>156459</v>
      </c>
      <c r="D29" s="57">
        <v>842232</v>
      </c>
      <c r="E29" s="57" t="str">
        <f t="shared" si="0"/>
        <v>2010</v>
      </c>
      <c r="F29" s="57" t="s">
        <v>64</v>
      </c>
      <c r="G29" s="61" t="s">
        <v>40</v>
      </c>
      <c r="H29" s="59">
        <f t="shared" si="1"/>
        <v>0.18576710455076512</v>
      </c>
      <c r="I29" s="62">
        <f t="shared" si="2"/>
        <v>842232</v>
      </c>
      <c r="J29" s="63">
        <v>21202.16</v>
      </c>
      <c r="K29" s="64">
        <f t="shared" si="3"/>
        <v>39723.877189871222</v>
      </c>
    </row>
    <row r="30" spans="1:13" x14ac:dyDescent="0.2">
      <c r="A30" s="57">
        <v>96786870</v>
      </c>
      <c r="B30" s="57">
        <v>201006</v>
      </c>
      <c r="C30" s="57">
        <v>1491641</v>
      </c>
      <c r="D30" s="57">
        <v>623590</v>
      </c>
      <c r="E30" s="57" t="str">
        <f t="shared" si="0"/>
        <v>2010</v>
      </c>
      <c r="F30" s="57" t="s">
        <v>64</v>
      </c>
      <c r="G30" s="61" t="s">
        <v>41</v>
      </c>
      <c r="H30" s="59">
        <f t="shared" si="1"/>
        <v>2.3920220016356901</v>
      </c>
      <c r="I30" s="62">
        <f t="shared" si="2"/>
        <v>623590</v>
      </c>
      <c r="J30" s="63">
        <v>21202.16</v>
      </c>
      <c r="K30" s="64">
        <f t="shared" si="3"/>
        <v>29411.625985276973</v>
      </c>
    </row>
    <row r="31" spans="1:13" x14ac:dyDescent="0.2">
      <c r="A31" s="57">
        <v>96795510</v>
      </c>
      <c r="B31" s="57">
        <v>201006</v>
      </c>
      <c r="C31" s="57">
        <v>672936</v>
      </c>
      <c r="D31" s="57">
        <v>394035</v>
      </c>
      <c r="E31" s="57" t="str">
        <f t="shared" si="0"/>
        <v>2010</v>
      </c>
      <c r="F31" s="57" t="s">
        <v>64</v>
      </c>
      <c r="G31" s="61" t="s">
        <v>12</v>
      </c>
      <c r="H31" s="59">
        <f t="shared" si="1"/>
        <v>1.7078076820587003</v>
      </c>
      <c r="I31" s="62">
        <f t="shared" si="2"/>
        <v>394035</v>
      </c>
      <c r="J31" s="63">
        <v>21202.16</v>
      </c>
      <c r="K31" s="64">
        <f t="shared" si="3"/>
        <v>18584.663072064355</v>
      </c>
    </row>
    <row r="32" spans="1:13" x14ac:dyDescent="0.2">
      <c r="A32" s="57">
        <v>99514870</v>
      </c>
      <c r="B32" s="57">
        <v>201006</v>
      </c>
      <c r="C32" s="57">
        <v>11850793</v>
      </c>
      <c r="D32" s="57">
        <v>3570026</v>
      </c>
      <c r="E32" s="57" t="str">
        <f t="shared" si="0"/>
        <v>2010</v>
      </c>
      <c r="F32" s="57" t="s">
        <v>64</v>
      </c>
      <c r="G32" s="61" t="s">
        <v>42</v>
      </c>
      <c r="H32" s="59">
        <f t="shared" si="1"/>
        <v>3.31952568412667</v>
      </c>
      <c r="I32" s="62">
        <f t="shared" si="2"/>
        <v>3570026</v>
      </c>
      <c r="J32" s="63">
        <v>21202.16</v>
      </c>
      <c r="K32" s="64">
        <f t="shared" si="3"/>
        <v>168380.29710180472</v>
      </c>
    </row>
    <row r="34" spans="1:3" x14ac:dyDescent="0.2">
      <c r="A34" s="1"/>
      <c r="B34" s="1"/>
      <c r="C34" s="1"/>
    </row>
    <row r="35" spans="1:3" x14ac:dyDescent="0.2">
      <c r="C35"/>
    </row>
    <row r="36" spans="1:3" x14ac:dyDescent="0.2">
      <c r="C36"/>
    </row>
    <row r="37" spans="1:3" x14ac:dyDescent="0.2">
      <c r="C37"/>
    </row>
    <row r="38" spans="1:3" x14ac:dyDescent="0.2">
      <c r="C38"/>
    </row>
    <row r="39" spans="1:3" x14ac:dyDescent="0.2">
      <c r="C39"/>
    </row>
    <row r="40" spans="1:3" x14ac:dyDescent="0.2">
      <c r="C40"/>
    </row>
    <row r="41" spans="1:3" x14ac:dyDescent="0.2">
      <c r="C41"/>
    </row>
    <row r="42" spans="1:3" x14ac:dyDescent="0.2">
      <c r="C42"/>
    </row>
    <row r="43" spans="1:3" x14ac:dyDescent="0.2">
      <c r="C43"/>
    </row>
    <row r="44" spans="1:3" x14ac:dyDescent="0.2">
      <c r="C44"/>
    </row>
    <row r="45" spans="1:3" x14ac:dyDescent="0.2">
      <c r="C45"/>
    </row>
    <row r="46" spans="1:3" x14ac:dyDescent="0.2">
      <c r="C46"/>
    </row>
    <row r="47" spans="1:3" x14ac:dyDescent="0.2">
      <c r="C47"/>
    </row>
    <row r="48" spans="1:3" x14ac:dyDescent="0.2">
      <c r="C48"/>
    </row>
    <row r="49" spans="3:3" x14ac:dyDescent="0.2">
      <c r="C49"/>
    </row>
  </sheetData>
  <phoneticPr fontId="11" type="noConversion"/>
  <pageMargins left="0.21" right="0.23" top="1" bottom="0.26" header="0" footer="0"/>
  <pageSetup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A3"/>
    </sheetView>
  </sheetViews>
  <sheetFormatPr baseColWidth="10" defaultRowHeight="12.75" x14ac:dyDescent="0.2"/>
  <cols>
    <col min="1" max="1" width="34.140625" customWidth="1"/>
    <col min="2" max="2" width="67.7109375" customWidth="1"/>
    <col min="3" max="3" width="2.42578125" customWidth="1"/>
    <col min="5" max="5" width="2.5703125" customWidth="1"/>
    <col min="6" max="6" width="7" customWidth="1"/>
    <col min="7" max="7" width="8" customWidth="1"/>
    <col min="9" max="9" width="2.85546875" customWidth="1"/>
    <col min="11" max="11" width="4" customWidth="1"/>
  </cols>
  <sheetData>
    <row r="1" spans="1:11" x14ac:dyDescent="0.2">
      <c r="A1" s="301" t="s">
        <v>4</v>
      </c>
      <c r="B1" s="303" t="s">
        <v>52</v>
      </c>
      <c r="C1" s="146"/>
      <c r="D1" s="301" t="s">
        <v>5</v>
      </c>
      <c r="E1" s="305"/>
      <c r="F1" s="305"/>
      <c r="G1" s="306"/>
      <c r="H1" s="301" t="s">
        <v>6</v>
      </c>
      <c r="I1" s="305"/>
      <c r="J1" s="305"/>
      <c r="K1" s="306"/>
    </row>
    <row r="2" spans="1:11" x14ac:dyDescent="0.2">
      <c r="A2" s="302"/>
      <c r="B2" s="304"/>
      <c r="C2" s="146"/>
      <c r="D2" s="302"/>
      <c r="E2" s="307"/>
      <c r="F2" s="307"/>
      <c r="G2" s="308"/>
      <c r="H2" s="302"/>
      <c r="I2" s="307"/>
      <c r="J2" s="307"/>
      <c r="K2" s="308"/>
    </row>
    <row r="3" spans="1:11" x14ac:dyDescent="0.2">
      <c r="A3" s="302"/>
      <c r="B3" s="123"/>
      <c r="C3" s="147"/>
      <c r="D3" s="309">
        <v>-1</v>
      </c>
      <c r="E3" s="310"/>
      <c r="F3" s="310"/>
      <c r="G3" s="311"/>
      <c r="H3" s="309">
        <v>-2</v>
      </c>
      <c r="I3" s="310"/>
      <c r="J3" s="310"/>
      <c r="K3" s="311"/>
    </row>
    <row r="4" spans="1:11" x14ac:dyDescent="0.2">
      <c r="A4" s="124"/>
      <c r="B4" s="125"/>
      <c r="C4" s="99"/>
      <c r="D4" s="312" t="s">
        <v>7</v>
      </c>
      <c r="E4" s="313"/>
      <c r="F4" s="313"/>
      <c r="G4" s="314"/>
      <c r="H4" s="312" t="s">
        <v>8</v>
      </c>
      <c r="I4" s="313"/>
      <c r="J4" s="313"/>
      <c r="K4" s="314"/>
    </row>
    <row r="5" spans="1:11" ht="13.5" thickBot="1" x14ac:dyDescent="0.25">
      <c r="A5" s="124"/>
      <c r="B5" s="126"/>
      <c r="C5" s="99"/>
      <c r="D5" s="299" t="s">
        <v>72</v>
      </c>
      <c r="E5" s="300"/>
      <c r="F5" s="299" t="s">
        <v>74</v>
      </c>
      <c r="G5" s="300"/>
      <c r="H5" s="299" t="s">
        <v>72</v>
      </c>
      <c r="I5" s="300"/>
      <c r="J5" s="299" t="s">
        <v>74</v>
      </c>
      <c r="K5" s="300"/>
    </row>
    <row r="6" spans="1:11" x14ac:dyDescent="0.2">
      <c r="A6" s="127"/>
      <c r="B6" s="128"/>
      <c r="C6" s="100"/>
      <c r="D6" s="131"/>
      <c r="E6" s="131"/>
      <c r="F6" s="133"/>
      <c r="G6" s="132"/>
      <c r="H6" s="151"/>
      <c r="I6" s="151"/>
      <c r="J6" s="161"/>
      <c r="K6" s="152"/>
    </row>
    <row r="7" spans="1:11" x14ac:dyDescent="0.2">
      <c r="A7" s="116" t="s">
        <v>59</v>
      </c>
      <c r="B7" s="122" t="s">
        <v>56</v>
      </c>
      <c r="C7" s="100"/>
      <c r="D7" s="134">
        <v>2.6232916213895097</v>
      </c>
      <c r="E7" s="134"/>
      <c r="F7" s="134">
        <v>2.5515433819028841</v>
      </c>
      <c r="G7" s="163">
        <v>-4</v>
      </c>
      <c r="H7" s="135">
        <v>5654626.9254332837</v>
      </c>
      <c r="I7" s="163"/>
      <c r="J7" s="135">
        <v>5579285.551457773</v>
      </c>
      <c r="K7" s="163">
        <v>-4</v>
      </c>
    </row>
    <row r="8" spans="1:11" x14ac:dyDescent="0.2">
      <c r="A8" s="121" t="s">
        <v>14</v>
      </c>
      <c r="B8" s="101" t="s">
        <v>15</v>
      </c>
      <c r="C8" s="102"/>
      <c r="D8" s="134">
        <v>4.6261461519904472</v>
      </c>
      <c r="E8" s="144"/>
      <c r="F8" s="134">
        <v>4.1746239255605238</v>
      </c>
      <c r="G8" s="163">
        <v>-4</v>
      </c>
      <c r="H8" s="135">
        <v>68580.274776557519</v>
      </c>
      <c r="I8" s="163"/>
      <c r="J8" s="135">
        <v>69224.879613374025</v>
      </c>
      <c r="K8" s="163">
        <v>-4</v>
      </c>
    </row>
    <row r="9" spans="1:11" x14ac:dyDescent="0.2">
      <c r="A9" s="116" t="s">
        <v>61</v>
      </c>
      <c r="B9" s="122" t="s">
        <v>60</v>
      </c>
      <c r="C9" s="102"/>
      <c r="D9" s="134">
        <v>0.15624326124355412</v>
      </c>
      <c r="E9" s="134"/>
      <c r="F9" s="134">
        <v>0.11244632344529031</v>
      </c>
      <c r="G9" s="163">
        <v>-4</v>
      </c>
      <c r="H9" s="135">
        <v>106809.58520288476</v>
      </c>
      <c r="I9" s="163"/>
      <c r="J9" s="135">
        <v>52309.67355249387</v>
      </c>
      <c r="K9" s="163">
        <v>-4</v>
      </c>
    </row>
    <row r="10" spans="1:11" x14ac:dyDescent="0.2">
      <c r="A10" s="121" t="s">
        <v>13</v>
      </c>
      <c r="B10" s="101" t="s">
        <v>33</v>
      </c>
      <c r="C10" s="102"/>
      <c r="D10" s="134">
        <v>2.1809375948988328E-2</v>
      </c>
      <c r="E10" s="134"/>
      <c r="F10" s="134">
        <v>5.6150373399056396E-2</v>
      </c>
      <c r="G10" s="163">
        <v>-4</v>
      </c>
      <c r="H10" s="135">
        <v>249664.06003079028</v>
      </c>
      <c r="I10" s="163"/>
      <c r="J10" s="135">
        <v>105986.73634266778</v>
      </c>
      <c r="K10" s="163">
        <v>-4</v>
      </c>
    </row>
    <row r="11" spans="1:11" x14ac:dyDescent="0.2">
      <c r="A11" s="116" t="s">
        <v>17</v>
      </c>
      <c r="B11" s="122" t="s">
        <v>18</v>
      </c>
      <c r="C11" s="102"/>
      <c r="D11" s="134">
        <v>3.2561782989785111</v>
      </c>
      <c r="E11" s="144"/>
      <c r="F11" s="134">
        <v>2.877652931915843</v>
      </c>
      <c r="G11" s="163">
        <v>-4</v>
      </c>
      <c r="H11" s="135">
        <v>171840.50057789648</v>
      </c>
      <c r="I11" s="163"/>
      <c r="J11" s="135">
        <v>178518.57638389227</v>
      </c>
      <c r="K11" s="163">
        <v>-4</v>
      </c>
    </row>
    <row r="12" spans="1:11" x14ac:dyDescent="0.2">
      <c r="A12" s="121" t="s">
        <v>21</v>
      </c>
      <c r="B12" s="101" t="s">
        <v>35</v>
      </c>
      <c r="C12" s="102"/>
      <c r="D12" s="134">
        <v>7.6257961908966214</v>
      </c>
      <c r="E12" s="144"/>
      <c r="F12" s="134">
        <v>6.6734748498147471</v>
      </c>
      <c r="G12" s="163">
        <v>-4</v>
      </c>
      <c r="H12" s="135">
        <v>47030.298087056144</v>
      </c>
      <c r="I12" s="163"/>
      <c r="J12" s="135">
        <v>42501.401331847715</v>
      </c>
      <c r="K12" s="163">
        <v>-4</v>
      </c>
    </row>
    <row r="13" spans="1:11" x14ac:dyDescent="0.2">
      <c r="A13" s="116" t="s">
        <v>10</v>
      </c>
      <c r="B13" s="122" t="s">
        <v>36</v>
      </c>
      <c r="C13" s="103"/>
      <c r="D13" s="134">
        <v>0.52030939484697725</v>
      </c>
      <c r="E13" s="134"/>
      <c r="F13" s="134">
        <v>0.48012879936927622</v>
      </c>
      <c r="G13" s="163">
        <v>-4</v>
      </c>
      <c r="H13" s="135">
        <v>110278.26154657513</v>
      </c>
      <c r="I13" s="163"/>
      <c r="J13" s="135">
        <v>108760.57394532362</v>
      </c>
      <c r="K13" s="163">
        <v>-4</v>
      </c>
    </row>
    <row r="14" spans="1:11" x14ac:dyDescent="0.2">
      <c r="A14" s="121" t="s">
        <v>16</v>
      </c>
      <c r="B14" s="101" t="s">
        <v>37</v>
      </c>
      <c r="C14" s="103"/>
      <c r="D14" s="134">
        <v>0.44806943240988928</v>
      </c>
      <c r="E14" s="144"/>
      <c r="F14" s="134">
        <v>0.43087630621994405</v>
      </c>
      <c r="G14" s="163">
        <v>-4</v>
      </c>
      <c r="H14" s="135">
        <v>22891.002332903583</v>
      </c>
      <c r="I14" s="163"/>
      <c r="J14" s="135">
        <v>23065.077074393706</v>
      </c>
      <c r="K14" s="163">
        <v>-4</v>
      </c>
    </row>
    <row r="15" spans="1:11" x14ac:dyDescent="0.2">
      <c r="A15" s="116" t="s">
        <v>9</v>
      </c>
      <c r="B15" s="122" t="s">
        <v>38</v>
      </c>
      <c r="C15" s="103"/>
      <c r="D15" s="134">
        <v>1.1959479715820363</v>
      </c>
      <c r="E15" s="144"/>
      <c r="F15" s="134">
        <v>1.6168510251023291</v>
      </c>
      <c r="G15" s="163">
        <v>-4</v>
      </c>
      <c r="H15" s="135">
        <v>257379.92776062578</v>
      </c>
      <c r="I15" s="163"/>
      <c r="J15" s="135">
        <v>242145.75769910219</v>
      </c>
      <c r="K15" s="163">
        <v>-4</v>
      </c>
    </row>
    <row r="16" spans="1:11" x14ac:dyDescent="0.2">
      <c r="A16" s="121" t="s">
        <v>20</v>
      </c>
      <c r="B16" s="101" t="s">
        <v>39</v>
      </c>
      <c r="C16" s="103"/>
      <c r="D16" s="134">
        <v>0.22269060552195774</v>
      </c>
      <c r="E16" s="144"/>
      <c r="F16" s="134">
        <v>0.17025602640540122</v>
      </c>
      <c r="G16" s="163">
        <v>-4</v>
      </c>
      <c r="H16" s="135">
        <v>56001.364336142033</v>
      </c>
      <c r="I16" s="163"/>
      <c r="J16" s="135">
        <v>58102.667487136758</v>
      </c>
      <c r="K16" s="163">
        <v>-4</v>
      </c>
    </row>
    <row r="17" spans="1:11" x14ac:dyDescent="0.2">
      <c r="A17" s="116" t="s">
        <v>48</v>
      </c>
      <c r="B17" s="122" t="s">
        <v>40</v>
      </c>
      <c r="C17" s="103"/>
      <c r="D17" s="134">
        <v>0.33291847073465741</v>
      </c>
      <c r="E17" s="144"/>
      <c r="F17" s="134">
        <v>0.10333883947964059</v>
      </c>
      <c r="G17" s="163">
        <v>-4</v>
      </c>
      <c r="H17" s="135">
        <v>31660.430451760247</v>
      </c>
      <c r="I17" s="163"/>
      <c r="J17" s="135">
        <v>31970.192632306513</v>
      </c>
      <c r="K17" s="163">
        <v>-4</v>
      </c>
    </row>
    <row r="18" spans="1:11" x14ac:dyDescent="0.2">
      <c r="A18" s="121" t="s">
        <v>22</v>
      </c>
      <c r="B18" s="101" t="s">
        <v>41</v>
      </c>
      <c r="C18" s="103"/>
      <c r="D18" s="134">
        <v>2.4962388994172398</v>
      </c>
      <c r="E18" s="134"/>
      <c r="F18" s="134">
        <v>1.1594204300503181</v>
      </c>
      <c r="G18" s="163">
        <v>-4</v>
      </c>
      <c r="H18" s="135">
        <v>28660.142198675891</v>
      </c>
      <c r="I18" s="163"/>
      <c r="J18" s="135">
        <v>28335.135535171717</v>
      </c>
      <c r="K18" s="163">
        <v>-4</v>
      </c>
    </row>
    <row r="19" spans="1:11" x14ac:dyDescent="0.2">
      <c r="A19" s="116" t="s">
        <v>11</v>
      </c>
      <c r="B19" s="122" t="s">
        <v>12</v>
      </c>
      <c r="C19" s="104"/>
      <c r="D19" s="134">
        <v>1.9357784557576907</v>
      </c>
      <c r="E19" s="134"/>
      <c r="F19" s="134">
        <v>0.9172928247910348</v>
      </c>
      <c r="G19" s="163">
        <v>-4</v>
      </c>
      <c r="H19" s="135">
        <v>22496.206830393185</v>
      </c>
      <c r="I19" s="163"/>
      <c r="J19" s="135">
        <v>22714.230176579236</v>
      </c>
      <c r="K19" s="163">
        <v>-4</v>
      </c>
    </row>
    <row r="20" spans="1:11" x14ac:dyDescent="0.2">
      <c r="A20" s="121" t="s">
        <v>19</v>
      </c>
      <c r="B20" s="101" t="s">
        <v>42</v>
      </c>
      <c r="C20" s="103"/>
      <c r="D20" s="134">
        <v>4.284531614282753</v>
      </c>
      <c r="E20" s="144"/>
      <c r="F20" s="134">
        <v>2.5876254601447561</v>
      </c>
      <c r="G20" s="163">
        <v>-4</v>
      </c>
      <c r="H20" s="135">
        <v>196271.89588039072</v>
      </c>
      <c r="I20" s="163"/>
      <c r="J20" s="135">
        <v>208388.80414657178</v>
      </c>
      <c r="K20" s="163">
        <v>-4</v>
      </c>
    </row>
    <row r="21" spans="1:11" x14ac:dyDescent="0.2">
      <c r="A21" s="116" t="s">
        <v>65</v>
      </c>
      <c r="B21" s="122" t="s">
        <v>66</v>
      </c>
      <c r="C21" s="103"/>
      <c r="D21" s="134">
        <v>8.6606312200003703</v>
      </c>
      <c r="E21" s="134"/>
      <c r="F21" s="134">
        <v>5.6659049720274206</v>
      </c>
      <c r="G21" s="163">
        <v>-4</v>
      </c>
      <c r="H21" s="135">
        <v>10002.474712975005</v>
      </c>
      <c r="I21" s="163"/>
      <c r="J21" s="135">
        <v>10435.776516008076</v>
      </c>
      <c r="K21" s="163">
        <v>-4</v>
      </c>
    </row>
    <row r="22" spans="1:11" x14ac:dyDescent="0.2">
      <c r="A22" s="121" t="s">
        <v>68</v>
      </c>
      <c r="B22" s="101" t="s">
        <v>69</v>
      </c>
      <c r="C22" s="103"/>
      <c r="D22" s="134">
        <v>2.5693822784936611</v>
      </c>
      <c r="E22" s="134"/>
      <c r="F22" s="134"/>
      <c r="G22" s="163">
        <v>-3</v>
      </c>
      <c r="H22" s="135">
        <v>5695412.0026359865</v>
      </c>
      <c r="I22" s="162"/>
      <c r="J22" s="135">
        <v>0</v>
      </c>
      <c r="K22" s="163">
        <v>-3</v>
      </c>
    </row>
    <row r="23" spans="1:11" x14ac:dyDescent="0.2">
      <c r="A23" s="116" t="s">
        <v>58</v>
      </c>
      <c r="B23" s="122" t="s">
        <v>57</v>
      </c>
      <c r="C23" s="100"/>
      <c r="D23" s="134">
        <v>1.062583638709899</v>
      </c>
      <c r="E23" s="144"/>
      <c r="F23" s="134"/>
      <c r="G23" s="163">
        <v>-3</v>
      </c>
      <c r="H23" s="135">
        <v>22648182.429908622</v>
      </c>
      <c r="I23" s="162"/>
      <c r="J23" s="135">
        <v>0</v>
      </c>
      <c r="K23" s="163">
        <v>-3</v>
      </c>
    </row>
    <row r="24" spans="1:11" ht="13.5" thickBot="1" x14ac:dyDescent="0.25">
      <c r="A24" s="129"/>
      <c r="B24" s="130"/>
      <c r="C24" s="100"/>
      <c r="D24" s="136"/>
      <c r="E24" s="136"/>
      <c r="F24" s="160"/>
      <c r="G24" s="137"/>
      <c r="H24" s="138"/>
      <c r="I24" s="145"/>
      <c r="J24" s="160"/>
      <c r="K24" s="137"/>
    </row>
    <row r="25" spans="1:11" ht="13.5" thickBot="1" x14ac:dyDescent="0.25">
      <c r="A25" s="99"/>
      <c r="B25" s="100"/>
      <c r="C25" s="100"/>
      <c r="D25" s="100"/>
      <c r="E25" s="100"/>
      <c r="F25" s="98"/>
      <c r="G25" s="149"/>
      <c r="H25" s="100"/>
      <c r="I25" s="100"/>
      <c r="J25" s="139"/>
      <c r="K25" s="98"/>
    </row>
    <row r="26" spans="1:11" ht="13.5" thickBot="1" x14ac:dyDescent="0.25">
      <c r="A26" s="105"/>
      <c r="B26" s="106" t="s">
        <v>23</v>
      </c>
      <c r="C26" s="107"/>
      <c r="D26" s="100"/>
      <c r="E26" s="100"/>
      <c r="F26" s="139"/>
      <c r="G26" s="139"/>
      <c r="H26" s="141">
        <v>35377787.782703519</v>
      </c>
      <c r="I26" s="157"/>
      <c r="J26" s="141">
        <v>6761745.0338946423</v>
      </c>
      <c r="K26" s="153"/>
    </row>
    <row r="27" spans="1:11" ht="13.5" thickBot="1" x14ac:dyDescent="0.25">
      <c r="A27" s="100"/>
      <c r="B27" s="108" t="s">
        <v>24</v>
      </c>
      <c r="C27" s="107"/>
      <c r="D27" s="142">
        <v>1.5892652262152445</v>
      </c>
      <c r="E27" s="155"/>
      <c r="F27" s="142">
        <v>2.4332286798421676</v>
      </c>
      <c r="G27" s="150"/>
      <c r="H27" s="140"/>
      <c r="I27" s="140"/>
      <c r="J27" s="98"/>
      <c r="K27" s="98"/>
    </row>
    <row r="28" spans="1:11" ht="13.5" thickBot="1" x14ac:dyDescent="0.25">
      <c r="A28" s="100"/>
      <c r="B28" s="108" t="s">
        <v>25</v>
      </c>
      <c r="C28" s="100"/>
      <c r="D28" s="143">
        <v>2.4728556989532215</v>
      </c>
      <c r="E28" s="156"/>
      <c r="F28" s="143">
        <v>1.9718390979752307</v>
      </c>
      <c r="G28" s="159"/>
      <c r="H28" s="148">
        <v>2081046.3401590306</v>
      </c>
      <c r="I28" s="158"/>
      <c r="J28" s="148">
        <v>450783.00225964282</v>
      </c>
      <c r="K28" s="153"/>
    </row>
    <row r="29" spans="1:11" ht="13.5" thickBot="1" x14ac:dyDescent="0.25">
      <c r="A29" s="98"/>
      <c r="B29" s="108" t="s">
        <v>26</v>
      </c>
      <c r="C29" s="100"/>
      <c r="D29" s="143">
        <v>2.5768583714891209</v>
      </c>
      <c r="E29" s="156"/>
      <c r="F29" s="143">
        <v>2.1129124278682117</v>
      </c>
      <c r="G29" s="159"/>
      <c r="H29" s="148">
        <v>5612280.4983383175</v>
      </c>
      <c r="I29" s="158"/>
      <c r="J29" s="148">
        <v>1420589.1991879707</v>
      </c>
      <c r="K29" s="137"/>
    </row>
    <row r="30" spans="1:1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98"/>
    </row>
    <row r="31" spans="1:11" x14ac:dyDescent="0.2">
      <c r="A31" s="111" t="s">
        <v>27</v>
      </c>
      <c r="B31" s="109"/>
      <c r="C31" s="109"/>
      <c r="D31" s="298"/>
      <c r="E31" s="298"/>
      <c r="F31" s="298"/>
      <c r="G31" s="110"/>
      <c r="H31" s="298"/>
      <c r="I31" s="298"/>
      <c r="J31" s="298"/>
      <c r="K31" s="98"/>
    </row>
    <row r="32" spans="1:11" x14ac:dyDescent="0.2">
      <c r="A32" s="111"/>
      <c r="B32" s="109"/>
      <c r="C32" s="109"/>
      <c r="D32" s="110"/>
      <c r="E32" s="110"/>
      <c r="F32" s="110"/>
      <c r="G32" s="110"/>
      <c r="H32" s="110"/>
      <c r="I32" s="110"/>
      <c r="J32" s="110"/>
      <c r="K32" s="98"/>
    </row>
    <row r="33" spans="1:10" x14ac:dyDescent="0.2">
      <c r="A33" s="119" t="s">
        <v>53</v>
      </c>
      <c r="B33" s="100"/>
      <c r="C33" s="100"/>
      <c r="D33" s="112"/>
      <c r="E33" s="112"/>
      <c r="F33" s="100"/>
      <c r="G33" s="100"/>
      <c r="H33" s="113"/>
      <c r="I33" s="113"/>
      <c r="J33" s="113"/>
    </row>
    <row r="34" spans="1:10" x14ac:dyDescent="0.2">
      <c r="A34" s="117" t="s">
        <v>51</v>
      </c>
      <c r="B34" s="100"/>
      <c r="C34" s="100"/>
      <c r="D34" s="99"/>
      <c r="E34" s="99"/>
      <c r="F34" s="100"/>
      <c r="G34" s="100"/>
      <c r="H34" s="113"/>
      <c r="I34" s="113"/>
      <c r="J34" s="113"/>
    </row>
    <row r="35" spans="1:10" x14ac:dyDescent="0.2">
      <c r="A35" s="118" t="s">
        <v>55</v>
      </c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0" x14ac:dyDescent="0.2">
      <c r="A36" s="118"/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">
      <c r="A37" s="120" t="s">
        <v>54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x14ac:dyDescent="0.2">
      <c r="A38" s="154" t="s">
        <v>63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x14ac:dyDescent="0.2">
      <c r="A39" s="154"/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">
      <c r="A40" s="114" t="s">
        <v>75</v>
      </c>
      <c r="B40" s="100"/>
      <c r="C40" s="100"/>
      <c r="D40" s="112"/>
      <c r="E40" s="112"/>
      <c r="F40" s="115"/>
      <c r="G40" s="115"/>
      <c r="H40" s="115"/>
      <c r="I40" s="115"/>
      <c r="J40" s="115"/>
    </row>
    <row r="41" spans="1:10" x14ac:dyDescent="0.2">
      <c r="A41" s="114"/>
      <c r="B41" s="100"/>
      <c r="C41" s="100"/>
      <c r="D41" s="112"/>
      <c r="E41" s="112"/>
      <c r="F41" s="115"/>
      <c r="G41" s="115"/>
      <c r="H41" s="115"/>
      <c r="I41" s="115"/>
      <c r="J41" s="115"/>
    </row>
    <row r="42" spans="1:10" x14ac:dyDescent="0.2">
      <c r="A42" s="114" t="s">
        <v>73</v>
      </c>
      <c r="B42" s="100"/>
      <c r="C42" s="100"/>
      <c r="D42" s="112"/>
      <c r="E42" s="112"/>
      <c r="F42" s="115"/>
      <c r="G42" s="115"/>
      <c r="H42" s="115"/>
      <c r="I42" s="115"/>
      <c r="J42" s="115"/>
    </row>
    <row r="43" spans="1:10" x14ac:dyDescent="0.2">
      <c r="A43" s="114"/>
      <c r="B43" s="100"/>
      <c r="C43" s="100"/>
      <c r="D43" s="112"/>
      <c r="E43" s="112"/>
      <c r="F43" s="115"/>
      <c r="G43" s="115"/>
      <c r="H43" s="115"/>
      <c r="I43" s="115"/>
      <c r="J43" s="115"/>
    </row>
    <row r="44" spans="1:10" x14ac:dyDescent="0.2">
      <c r="A44" s="296" t="s">
        <v>71</v>
      </c>
      <c r="B44" s="297"/>
      <c r="C44" s="297"/>
      <c r="D44" s="297"/>
      <c r="E44" s="297"/>
      <c r="F44" s="297"/>
      <c r="G44" s="297"/>
      <c r="H44" s="297"/>
      <c r="I44" s="297"/>
      <c r="J44" s="297"/>
    </row>
  </sheetData>
  <mergeCells count="15">
    <mergeCell ref="A44:J44"/>
    <mergeCell ref="H31:J31"/>
    <mergeCell ref="D31:F31"/>
    <mergeCell ref="D5:E5"/>
    <mergeCell ref="H5:I5"/>
    <mergeCell ref="F5:G5"/>
    <mergeCell ref="H1:K2"/>
    <mergeCell ref="H3:K3"/>
    <mergeCell ref="H4:K4"/>
    <mergeCell ref="J5:K5"/>
    <mergeCell ref="A1:A3"/>
    <mergeCell ref="B1:B2"/>
    <mergeCell ref="D1:G2"/>
    <mergeCell ref="D3:G3"/>
    <mergeCell ref="D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sqref="A1:A3"/>
    </sheetView>
  </sheetViews>
  <sheetFormatPr baseColWidth="10" defaultRowHeight="12.75" x14ac:dyDescent="0.2"/>
  <cols>
    <col min="1" max="1" width="28.7109375" customWidth="1"/>
    <col min="2" max="2" width="66.7109375" customWidth="1"/>
    <col min="3" max="3" width="3.42578125" customWidth="1"/>
    <col min="5" max="5" width="2.42578125" customWidth="1"/>
    <col min="7" max="7" width="3.85546875" customWidth="1"/>
    <col min="9" max="9" width="2.5703125" customWidth="1"/>
    <col min="11" max="11" width="3.140625" customWidth="1"/>
  </cols>
  <sheetData>
    <row r="1" spans="1:11" x14ac:dyDescent="0.2">
      <c r="A1" s="301" t="s">
        <v>4</v>
      </c>
      <c r="B1" s="303" t="s">
        <v>52</v>
      </c>
      <c r="C1" s="212"/>
      <c r="D1" s="301" t="s">
        <v>5</v>
      </c>
      <c r="E1" s="305"/>
      <c r="F1" s="305"/>
      <c r="G1" s="306"/>
      <c r="H1" s="301" t="s">
        <v>6</v>
      </c>
      <c r="I1" s="305"/>
      <c r="J1" s="305"/>
      <c r="K1" s="306"/>
    </row>
    <row r="2" spans="1:11" x14ac:dyDescent="0.2">
      <c r="A2" s="302"/>
      <c r="B2" s="304"/>
      <c r="C2" s="212"/>
      <c r="D2" s="302"/>
      <c r="E2" s="307"/>
      <c r="F2" s="307"/>
      <c r="G2" s="308"/>
      <c r="H2" s="302"/>
      <c r="I2" s="307"/>
      <c r="J2" s="307"/>
      <c r="K2" s="308"/>
    </row>
    <row r="3" spans="1:11" x14ac:dyDescent="0.2">
      <c r="A3" s="302"/>
      <c r="B3" s="191"/>
      <c r="C3" s="213"/>
      <c r="D3" s="309">
        <v>-1</v>
      </c>
      <c r="E3" s="310"/>
      <c r="F3" s="310"/>
      <c r="G3" s="311"/>
      <c r="H3" s="309">
        <v>-2</v>
      </c>
      <c r="I3" s="310"/>
      <c r="J3" s="310"/>
      <c r="K3" s="311"/>
    </row>
    <row r="4" spans="1:11" x14ac:dyDescent="0.2">
      <c r="A4" s="192"/>
      <c r="B4" s="193"/>
      <c r="C4" s="165"/>
      <c r="D4" s="312" t="s">
        <v>7</v>
      </c>
      <c r="E4" s="313"/>
      <c r="F4" s="313"/>
      <c r="G4" s="314"/>
      <c r="H4" s="312" t="s">
        <v>8</v>
      </c>
      <c r="I4" s="313"/>
      <c r="J4" s="313"/>
      <c r="K4" s="314"/>
    </row>
    <row r="5" spans="1:11" ht="13.5" thickBot="1" x14ac:dyDescent="0.25">
      <c r="A5" s="192"/>
      <c r="B5" s="194"/>
      <c r="C5" s="165"/>
      <c r="D5" s="299" t="s">
        <v>74</v>
      </c>
      <c r="E5" s="300"/>
      <c r="F5" s="299" t="s">
        <v>76</v>
      </c>
      <c r="G5" s="300"/>
      <c r="H5" s="299" t="s">
        <v>74</v>
      </c>
      <c r="I5" s="300"/>
      <c r="J5" s="299" t="s">
        <v>76</v>
      </c>
      <c r="K5" s="300"/>
    </row>
    <row r="6" spans="1:11" x14ac:dyDescent="0.2">
      <c r="A6" s="195"/>
      <c r="B6" s="196"/>
      <c r="C6" s="166"/>
      <c r="D6" s="199"/>
      <c r="E6" s="199"/>
      <c r="F6" s="201"/>
      <c r="G6" s="200"/>
      <c r="H6" s="217"/>
      <c r="I6" s="217"/>
      <c r="J6" s="227"/>
      <c r="K6" s="218"/>
    </row>
    <row r="7" spans="1:11" x14ac:dyDescent="0.2">
      <c r="A7" s="182" t="s">
        <v>59</v>
      </c>
      <c r="B7" s="189" t="s">
        <v>56</v>
      </c>
      <c r="C7" s="166"/>
      <c r="D7" s="202">
        <v>2.5515433819028841</v>
      </c>
      <c r="E7" s="229"/>
      <c r="F7" s="202">
        <v>2.6247714726511462</v>
      </c>
      <c r="G7" s="229"/>
      <c r="H7" s="203">
        <v>5579285.551457773</v>
      </c>
      <c r="I7" s="229"/>
      <c r="J7" s="203">
        <v>5592185.7801113818</v>
      </c>
      <c r="K7" s="229"/>
    </row>
    <row r="8" spans="1:11" x14ac:dyDescent="0.2">
      <c r="A8" s="188" t="s">
        <v>14</v>
      </c>
      <c r="B8" s="167" t="s">
        <v>15</v>
      </c>
      <c r="C8" s="168"/>
      <c r="D8" s="202">
        <v>4.1746239255605238</v>
      </c>
      <c r="E8" s="229"/>
      <c r="F8" s="202">
        <v>5.6581141279808591</v>
      </c>
      <c r="G8" s="229"/>
      <c r="H8" s="203">
        <v>69224.879613374025</v>
      </c>
      <c r="I8" s="229"/>
      <c r="J8" s="203">
        <v>68315.276324701801</v>
      </c>
      <c r="K8" s="229"/>
    </row>
    <row r="9" spans="1:11" x14ac:dyDescent="0.2">
      <c r="A9" s="182" t="s">
        <v>61</v>
      </c>
      <c r="B9" s="189" t="s">
        <v>60</v>
      </c>
      <c r="C9" s="168"/>
      <c r="D9" s="202">
        <v>0.11244632344529031</v>
      </c>
      <c r="E9" s="229"/>
      <c r="F9" s="202">
        <v>0.1378918524892461</v>
      </c>
      <c r="G9" s="229"/>
      <c r="H9" s="203">
        <v>52309.67355249387</v>
      </c>
      <c r="I9" s="229"/>
      <c r="J9" s="203">
        <v>53533.166550748683</v>
      </c>
      <c r="K9" s="229"/>
    </row>
    <row r="10" spans="1:11" x14ac:dyDescent="0.2">
      <c r="A10" s="188" t="s">
        <v>13</v>
      </c>
      <c r="B10" s="167" t="s">
        <v>33</v>
      </c>
      <c r="C10" s="168"/>
      <c r="D10" s="202">
        <v>5.6150373399056396E-2</v>
      </c>
      <c r="E10" s="229"/>
      <c r="F10" s="202"/>
      <c r="G10" s="229">
        <v>-3</v>
      </c>
      <c r="H10" s="203">
        <v>105986.73634266778</v>
      </c>
      <c r="I10" s="229"/>
      <c r="J10" s="203"/>
      <c r="K10" s="229">
        <v>-3</v>
      </c>
    </row>
    <row r="11" spans="1:11" x14ac:dyDescent="0.2">
      <c r="A11" s="182" t="s">
        <v>17</v>
      </c>
      <c r="B11" s="189" t="s">
        <v>18</v>
      </c>
      <c r="C11" s="168"/>
      <c r="D11" s="202">
        <v>2.877652931915843</v>
      </c>
      <c r="E11" s="229"/>
      <c r="F11" s="202">
        <v>2.5677265998914494</v>
      </c>
      <c r="G11" s="229"/>
      <c r="H11" s="203">
        <v>178518.57638389227</v>
      </c>
      <c r="I11" s="229"/>
      <c r="J11" s="203">
        <v>184139.23968401863</v>
      </c>
      <c r="K11" s="229"/>
    </row>
    <row r="12" spans="1:11" x14ac:dyDescent="0.2">
      <c r="A12" s="188" t="s">
        <v>21</v>
      </c>
      <c r="B12" s="167" t="s">
        <v>35</v>
      </c>
      <c r="C12" s="168"/>
      <c r="D12" s="202">
        <v>6.6734748498147471</v>
      </c>
      <c r="E12" s="229"/>
      <c r="F12" s="202">
        <v>7.8270334314362024</v>
      </c>
      <c r="G12" s="229"/>
      <c r="H12" s="203">
        <v>42501.401331847715</v>
      </c>
      <c r="I12" s="229"/>
      <c r="J12" s="203">
        <v>46739.040071885807</v>
      </c>
      <c r="K12" s="229"/>
    </row>
    <row r="13" spans="1:11" x14ac:dyDescent="0.2">
      <c r="A13" s="182" t="s">
        <v>10</v>
      </c>
      <c r="B13" s="189" t="s">
        <v>36</v>
      </c>
      <c r="C13" s="169"/>
      <c r="D13" s="202">
        <v>0.48012879936927622</v>
      </c>
      <c r="E13" s="229"/>
      <c r="F13" s="202">
        <v>0.62082785573207744</v>
      </c>
      <c r="G13" s="229"/>
      <c r="H13" s="203">
        <v>108760.57394532362</v>
      </c>
      <c r="I13" s="229"/>
      <c r="J13" s="203">
        <v>107987.93786674867</v>
      </c>
      <c r="K13" s="229"/>
    </row>
    <row r="14" spans="1:11" x14ac:dyDescent="0.2">
      <c r="A14" s="188" t="s">
        <v>16</v>
      </c>
      <c r="B14" s="167" t="s">
        <v>37</v>
      </c>
      <c r="C14" s="169"/>
      <c r="D14" s="202">
        <v>0.43087630621994405</v>
      </c>
      <c r="E14" s="229"/>
      <c r="F14" s="202">
        <v>0.45086568725206494</v>
      </c>
      <c r="G14" s="229"/>
      <c r="H14" s="203">
        <v>23065.077074393706</v>
      </c>
      <c r="I14" s="229"/>
      <c r="J14" s="203">
        <v>23281.252768289567</v>
      </c>
      <c r="K14" s="229"/>
    </row>
    <row r="15" spans="1:11" x14ac:dyDescent="0.2">
      <c r="A15" s="182" t="s">
        <v>9</v>
      </c>
      <c r="B15" s="189" t="s">
        <v>38</v>
      </c>
      <c r="C15" s="169"/>
      <c r="D15" s="202">
        <v>1.6168510251023291</v>
      </c>
      <c r="E15" s="229"/>
      <c r="F15" s="202">
        <v>2.3970172159758758</v>
      </c>
      <c r="G15" s="229"/>
      <c r="H15" s="203">
        <v>242145.75769910219</v>
      </c>
      <c r="I15" s="229"/>
      <c r="J15" s="203">
        <v>239351.43773886791</v>
      </c>
      <c r="K15" s="229"/>
    </row>
    <row r="16" spans="1:11" x14ac:dyDescent="0.2">
      <c r="A16" s="188" t="s">
        <v>20</v>
      </c>
      <c r="B16" s="167" t="s">
        <v>39</v>
      </c>
      <c r="C16" s="169"/>
      <c r="D16" s="202">
        <v>0.17025602640540122</v>
      </c>
      <c r="E16" s="229"/>
      <c r="F16" s="202">
        <v>0.1506452028596281</v>
      </c>
      <c r="G16" s="229"/>
      <c r="H16" s="203">
        <v>58102.667487136758</v>
      </c>
      <c r="I16" s="229"/>
      <c r="J16" s="203">
        <v>62044.756910672892</v>
      </c>
      <c r="K16" s="229"/>
    </row>
    <row r="17" spans="1:11" x14ac:dyDescent="0.2">
      <c r="A17" s="182" t="s">
        <v>48</v>
      </c>
      <c r="B17" s="189" t="s">
        <v>40</v>
      </c>
      <c r="C17" s="169"/>
      <c r="D17" s="202">
        <v>0.3167384944202099</v>
      </c>
      <c r="E17" s="229"/>
      <c r="F17" s="202">
        <v>0.34835138760429429</v>
      </c>
      <c r="G17" s="229"/>
      <c r="H17" s="203">
        <v>31970.192632306513</v>
      </c>
      <c r="I17" s="229"/>
      <c r="J17" s="203">
        <v>31164.160309348837</v>
      </c>
      <c r="K17" s="229"/>
    </row>
    <row r="18" spans="1:11" x14ac:dyDescent="0.2">
      <c r="A18" s="188" t="s">
        <v>22</v>
      </c>
      <c r="B18" s="167" t="s">
        <v>41</v>
      </c>
      <c r="C18" s="169"/>
      <c r="D18" s="202">
        <v>1.1594204300503181</v>
      </c>
      <c r="E18" s="229"/>
      <c r="F18" s="202">
        <v>1.054272498684665</v>
      </c>
      <c r="G18" s="229"/>
      <c r="H18" s="203">
        <v>28335.135535171717</v>
      </c>
      <c r="I18" s="229"/>
      <c r="J18" s="203">
        <v>28148.036428078532</v>
      </c>
      <c r="K18" s="229"/>
    </row>
    <row r="19" spans="1:11" x14ac:dyDescent="0.2">
      <c r="A19" s="182" t="s">
        <v>11</v>
      </c>
      <c r="B19" s="189" t="s">
        <v>12</v>
      </c>
      <c r="C19" s="170"/>
      <c r="D19" s="202">
        <v>0.9172928247910348</v>
      </c>
      <c r="E19" s="229"/>
      <c r="F19" s="202">
        <v>0.63079846393026562</v>
      </c>
      <c r="G19" s="229"/>
      <c r="H19" s="203">
        <v>22714.230176579236</v>
      </c>
      <c r="I19" s="229"/>
      <c r="J19" s="203">
        <v>23931.604906079177</v>
      </c>
      <c r="K19" s="229"/>
    </row>
    <row r="20" spans="1:11" x14ac:dyDescent="0.2">
      <c r="A20" s="188" t="s">
        <v>19</v>
      </c>
      <c r="B20" s="167" t="s">
        <v>42</v>
      </c>
      <c r="C20" s="169"/>
      <c r="D20" s="202">
        <v>2.5876254601447561</v>
      </c>
      <c r="E20" s="229"/>
      <c r="F20" s="202">
        <v>2.5219698946469036</v>
      </c>
      <c r="G20" s="229"/>
      <c r="H20" s="203">
        <v>208388.80414657178</v>
      </c>
      <c r="I20" s="229"/>
      <c r="J20" s="203">
        <v>220757.57210954229</v>
      </c>
      <c r="K20" s="229"/>
    </row>
    <row r="21" spans="1:11" x14ac:dyDescent="0.2">
      <c r="A21" s="182" t="s">
        <v>65</v>
      </c>
      <c r="B21" s="189" t="s">
        <v>66</v>
      </c>
      <c r="C21" s="169"/>
      <c r="D21" s="202">
        <v>5.6659049720274206</v>
      </c>
      <c r="E21" s="229"/>
      <c r="F21" s="202">
        <v>2.7350508384467136</v>
      </c>
      <c r="G21" s="229"/>
      <c r="H21" s="203">
        <v>10435.776516008076</v>
      </c>
      <c r="I21" s="229"/>
      <c r="J21" s="203">
        <v>10253.858115477935</v>
      </c>
      <c r="K21" s="229"/>
    </row>
    <row r="22" spans="1:11" x14ac:dyDescent="0.2">
      <c r="A22" s="188" t="s">
        <v>68</v>
      </c>
      <c r="B22" s="167" t="s">
        <v>69</v>
      </c>
      <c r="C22" s="169"/>
      <c r="D22" s="202">
        <v>2.8127871646715334</v>
      </c>
      <c r="E22" s="229"/>
      <c r="F22" s="202">
        <v>2.9320720925304147</v>
      </c>
      <c r="G22" s="228"/>
      <c r="H22" s="203">
        <v>5587592.7197441375</v>
      </c>
      <c r="I22" s="229"/>
      <c r="J22" s="203">
        <v>5562525.0253376579</v>
      </c>
      <c r="K22" s="228"/>
    </row>
    <row r="23" spans="1:11" x14ac:dyDescent="0.2">
      <c r="A23" s="182" t="s">
        <v>58</v>
      </c>
      <c r="B23" s="189" t="s">
        <v>57</v>
      </c>
      <c r="C23" s="166"/>
      <c r="D23" s="202">
        <v>1.0348079107119061</v>
      </c>
      <c r="E23" s="229"/>
      <c r="F23" s="202">
        <v>1.0134904347891771</v>
      </c>
      <c r="G23" s="228"/>
      <c r="H23" s="203">
        <v>22902496.769056402</v>
      </c>
      <c r="I23" s="229"/>
      <c r="J23" s="203">
        <v>23214178.276257925</v>
      </c>
      <c r="K23" s="228"/>
    </row>
    <row r="24" spans="1:11" ht="13.5" thickBot="1" x14ac:dyDescent="0.25">
      <c r="A24" s="197"/>
      <c r="B24" s="198"/>
      <c r="C24" s="166"/>
      <c r="D24" s="204"/>
      <c r="E24" s="204"/>
      <c r="F24" s="226"/>
      <c r="G24" s="205"/>
      <c r="H24" s="206"/>
      <c r="I24" s="211"/>
      <c r="J24" s="226"/>
      <c r="K24" s="205"/>
    </row>
    <row r="25" spans="1:11" ht="13.5" thickBot="1" x14ac:dyDescent="0.25">
      <c r="A25" s="165"/>
      <c r="B25" s="166"/>
      <c r="C25" s="166"/>
      <c r="D25" s="166"/>
      <c r="E25" s="166"/>
      <c r="F25" s="164"/>
      <c r="G25" s="215"/>
      <c r="H25" s="166"/>
      <c r="I25" s="166"/>
      <c r="J25" s="207"/>
      <c r="K25" s="164"/>
    </row>
    <row r="26" spans="1:11" ht="13.5" thickBot="1" x14ac:dyDescent="0.25">
      <c r="A26" s="171"/>
      <c r="B26" s="172" t="s">
        <v>23</v>
      </c>
      <c r="C26" s="173"/>
      <c r="D26" s="166"/>
      <c r="E26" s="166"/>
      <c r="F26" s="207"/>
      <c r="G26" s="207"/>
      <c r="H26" s="209">
        <v>35251834.522695184</v>
      </c>
      <c r="I26" s="223"/>
      <c r="J26" s="209">
        <v>35468536.421491422</v>
      </c>
      <c r="K26" s="219"/>
    </row>
    <row r="27" spans="1:11" ht="13.5" thickBot="1" x14ac:dyDescent="0.25">
      <c r="A27" s="166"/>
      <c r="B27" s="174" t="s">
        <v>24</v>
      </c>
      <c r="C27" s="173"/>
      <c r="D27" s="210">
        <v>1.5848612310223438</v>
      </c>
      <c r="E27" s="221"/>
      <c r="F27" s="210">
        <v>1.6082222591979751</v>
      </c>
      <c r="G27" s="216"/>
      <c r="H27" s="208"/>
      <c r="I27" s="208"/>
      <c r="J27" s="164"/>
      <c r="K27" s="164"/>
    </row>
    <row r="28" spans="1:11" ht="13.5" thickBot="1" x14ac:dyDescent="0.25">
      <c r="A28" s="166"/>
      <c r="B28" s="174" t="s">
        <v>25</v>
      </c>
      <c r="C28" s="166"/>
      <c r="D28" s="210">
        <v>1.9787400705854394</v>
      </c>
      <c r="E28" s="222"/>
      <c r="F28" s="210">
        <v>2.1044311910563112</v>
      </c>
      <c r="G28" s="225"/>
      <c r="H28" s="214">
        <v>2073637.3248644227</v>
      </c>
      <c r="I28" s="224"/>
      <c r="J28" s="214">
        <v>2216783.5263432139</v>
      </c>
      <c r="K28" s="219"/>
    </row>
    <row r="29" spans="1:11" ht="13.5" thickBot="1" x14ac:dyDescent="0.25">
      <c r="A29" s="164"/>
      <c r="B29" s="174" t="s">
        <v>26</v>
      </c>
      <c r="C29" s="166"/>
      <c r="D29" s="210">
        <v>1.9895674982305069</v>
      </c>
      <c r="E29" s="222"/>
      <c r="F29" s="210">
        <v>2.1193263128942497</v>
      </c>
      <c r="G29" s="225"/>
      <c r="H29" s="214">
        <v>5667600.5834091632</v>
      </c>
      <c r="I29" s="224"/>
      <c r="J29" s="214">
        <v>5902848.8838878125</v>
      </c>
      <c r="K29" s="205"/>
    </row>
    <row r="30" spans="1:11" x14ac:dyDescent="0.2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4"/>
    </row>
    <row r="31" spans="1:11" x14ac:dyDescent="0.2">
      <c r="A31" s="177" t="s">
        <v>27</v>
      </c>
      <c r="B31" s="175"/>
      <c r="C31" s="175"/>
      <c r="D31" s="298"/>
      <c r="E31" s="298"/>
      <c r="F31" s="298"/>
      <c r="G31" s="176"/>
      <c r="H31" s="298"/>
      <c r="I31" s="298"/>
      <c r="J31" s="298"/>
      <c r="K31" s="164"/>
    </row>
    <row r="32" spans="1:11" x14ac:dyDescent="0.2">
      <c r="A32" s="177"/>
      <c r="B32" s="175"/>
      <c r="C32" s="175"/>
      <c r="D32" s="176"/>
      <c r="E32" s="176"/>
      <c r="F32" s="176"/>
      <c r="G32" s="176"/>
      <c r="H32" s="176"/>
      <c r="I32" s="176"/>
      <c r="J32" s="176"/>
      <c r="K32" s="164"/>
    </row>
    <row r="33" spans="1:10" x14ac:dyDescent="0.2">
      <c r="A33" s="185" t="s">
        <v>53</v>
      </c>
      <c r="B33" s="166"/>
      <c r="C33" s="166"/>
      <c r="D33" s="178"/>
      <c r="E33" s="178"/>
      <c r="F33" s="166"/>
      <c r="G33" s="166"/>
      <c r="H33" s="179"/>
      <c r="I33" s="179"/>
      <c r="J33" s="179"/>
    </row>
    <row r="34" spans="1:10" x14ac:dyDescent="0.2">
      <c r="A34" s="183" t="s">
        <v>51</v>
      </c>
      <c r="B34" s="166"/>
      <c r="C34" s="166"/>
      <c r="D34" s="165"/>
      <c r="E34" s="165"/>
      <c r="F34" s="166"/>
      <c r="G34" s="166"/>
      <c r="H34" s="179"/>
      <c r="I34" s="179"/>
      <c r="J34" s="179"/>
    </row>
    <row r="35" spans="1:10" x14ac:dyDescent="0.2">
      <c r="A35" s="184" t="s">
        <v>55</v>
      </c>
      <c r="B35" s="180"/>
      <c r="C35" s="180"/>
      <c r="D35" s="180"/>
      <c r="E35" s="180"/>
      <c r="F35" s="180"/>
      <c r="G35" s="180"/>
      <c r="H35" s="180"/>
      <c r="I35" s="180"/>
      <c r="J35" s="180"/>
    </row>
    <row r="36" spans="1:10" x14ac:dyDescent="0.2">
      <c r="A36" s="184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x14ac:dyDescent="0.2">
      <c r="A37" s="186" t="s">
        <v>54</v>
      </c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10" x14ac:dyDescent="0.2">
      <c r="A38" s="220" t="s">
        <v>63</v>
      </c>
      <c r="B38" s="180"/>
      <c r="C38" s="180"/>
      <c r="D38" s="180"/>
      <c r="E38" s="180"/>
      <c r="F38" s="180"/>
      <c r="G38" s="180"/>
      <c r="H38" s="180"/>
      <c r="I38" s="180"/>
      <c r="J38" s="180"/>
    </row>
    <row r="39" spans="1:10" x14ac:dyDescent="0.2">
      <c r="A39" s="220"/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x14ac:dyDescent="0.2">
      <c r="A40" s="180" t="s">
        <v>77</v>
      </c>
      <c r="B40" s="166"/>
      <c r="C40" s="166"/>
      <c r="D40" s="178"/>
      <c r="E40" s="178"/>
      <c r="F40" s="181"/>
      <c r="G40" s="181"/>
      <c r="H40" s="181"/>
      <c r="I40" s="181"/>
      <c r="J40" s="181"/>
    </row>
    <row r="41" spans="1:10" x14ac:dyDescent="0.2">
      <c r="A41" s="180"/>
      <c r="B41" s="166"/>
      <c r="C41" s="166"/>
      <c r="D41" s="178"/>
      <c r="E41" s="178"/>
      <c r="F41" s="181"/>
      <c r="G41" s="181"/>
      <c r="H41" s="181"/>
      <c r="I41" s="181"/>
      <c r="J41" s="181"/>
    </row>
    <row r="42" spans="1:10" x14ac:dyDescent="0.2">
      <c r="A42" s="296" t="s">
        <v>71</v>
      </c>
      <c r="B42" s="297"/>
      <c r="C42" s="297"/>
      <c r="D42" s="297"/>
      <c r="E42" s="297"/>
      <c r="F42" s="297"/>
      <c r="G42" s="297"/>
      <c r="H42" s="297"/>
      <c r="I42" s="297"/>
      <c r="J42" s="297"/>
    </row>
    <row r="43" spans="1:10" x14ac:dyDescent="0.2">
      <c r="A43" s="183"/>
      <c r="B43" s="190"/>
      <c r="C43" s="190"/>
      <c r="D43" s="187"/>
      <c r="E43" s="187"/>
      <c r="F43" s="187"/>
      <c r="G43" s="187"/>
      <c r="H43" s="187"/>
      <c r="I43" s="187"/>
      <c r="J43" s="187"/>
    </row>
  </sheetData>
  <mergeCells count="15">
    <mergeCell ref="A42:J42"/>
    <mergeCell ref="H31:J31"/>
    <mergeCell ref="D31:F31"/>
    <mergeCell ref="D5:E5"/>
    <mergeCell ref="H5:I5"/>
    <mergeCell ref="F5:G5"/>
    <mergeCell ref="H1:K2"/>
    <mergeCell ref="H3:K3"/>
    <mergeCell ref="H4:K4"/>
    <mergeCell ref="J5:K5"/>
    <mergeCell ref="A1:A3"/>
    <mergeCell ref="B1:B2"/>
    <mergeCell ref="D1:G2"/>
    <mergeCell ref="D3:G3"/>
    <mergeCell ref="D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sqref="A1:A3"/>
    </sheetView>
  </sheetViews>
  <sheetFormatPr baseColWidth="10" defaultRowHeight="12.75" x14ac:dyDescent="0.2"/>
  <cols>
    <col min="1" max="1" width="25.85546875" customWidth="1"/>
    <col min="2" max="2" width="69" customWidth="1"/>
    <col min="3" max="3" width="2.5703125" customWidth="1"/>
    <col min="5" max="5" width="3.85546875" customWidth="1"/>
    <col min="7" max="7" width="3.85546875" customWidth="1"/>
    <col min="9" max="9" width="4.28515625" customWidth="1"/>
    <col min="11" max="11" width="3" customWidth="1"/>
  </cols>
  <sheetData>
    <row r="1" spans="1:11" x14ac:dyDescent="0.2">
      <c r="A1" s="301" t="s">
        <v>4</v>
      </c>
      <c r="B1" s="303" t="s">
        <v>52</v>
      </c>
      <c r="C1" s="278"/>
      <c r="D1" s="301" t="s">
        <v>5</v>
      </c>
      <c r="E1" s="305"/>
      <c r="F1" s="305"/>
      <c r="G1" s="306"/>
      <c r="H1" s="301" t="s">
        <v>6</v>
      </c>
      <c r="I1" s="305"/>
      <c r="J1" s="305"/>
      <c r="K1" s="306"/>
    </row>
    <row r="2" spans="1:11" x14ac:dyDescent="0.2">
      <c r="A2" s="302"/>
      <c r="B2" s="304"/>
      <c r="C2" s="278"/>
      <c r="D2" s="302"/>
      <c r="E2" s="307"/>
      <c r="F2" s="307"/>
      <c r="G2" s="308"/>
      <c r="H2" s="302"/>
      <c r="I2" s="307"/>
      <c r="J2" s="307"/>
      <c r="K2" s="308"/>
    </row>
    <row r="3" spans="1:11" x14ac:dyDescent="0.2">
      <c r="A3" s="302"/>
      <c r="B3" s="257"/>
      <c r="C3" s="279"/>
      <c r="D3" s="309">
        <v>-1</v>
      </c>
      <c r="E3" s="310"/>
      <c r="F3" s="310"/>
      <c r="G3" s="311"/>
      <c r="H3" s="309">
        <v>-2</v>
      </c>
      <c r="I3" s="310"/>
      <c r="J3" s="310"/>
      <c r="K3" s="311"/>
    </row>
    <row r="4" spans="1:11" x14ac:dyDescent="0.2">
      <c r="A4" s="258"/>
      <c r="B4" s="259"/>
      <c r="C4" s="231"/>
      <c r="D4" s="312" t="s">
        <v>7</v>
      </c>
      <c r="E4" s="313"/>
      <c r="F4" s="313"/>
      <c r="G4" s="314"/>
      <c r="H4" s="312" t="s">
        <v>8</v>
      </c>
      <c r="I4" s="313"/>
      <c r="J4" s="313"/>
      <c r="K4" s="314"/>
    </row>
    <row r="5" spans="1:11" ht="13.5" thickBot="1" x14ac:dyDescent="0.25">
      <c r="A5" s="258"/>
      <c r="B5" s="260"/>
      <c r="C5" s="231"/>
      <c r="D5" s="299" t="s">
        <v>76</v>
      </c>
      <c r="E5" s="300"/>
      <c r="F5" s="299" t="s">
        <v>78</v>
      </c>
      <c r="G5" s="300"/>
      <c r="H5" s="299" t="s">
        <v>76</v>
      </c>
      <c r="I5" s="300"/>
      <c r="J5" s="299" t="s">
        <v>78</v>
      </c>
      <c r="K5" s="300"/>
    </row>
    <row r="6" spans="1:11" x14ac:dyDescent="0.2">
      <c r="A6" s="261"/>
      <c r="B6" s="262"/>
      <c r="C6" s="232"/>
      <c r="D6" s="265"/>
      <c r="E6" s="265"/>
      <c r="F6" s="267"/>
      <c r="G6" s="266"/>
      <c r="H6" s="283"/>
      <c r="I6" s="283"/>
      <c r="J6" s="293"/>
      <c r="K6" s="284"/>
    </row>
    <row r="7" spans="1:11" x14ac:dyDescent="0.2">
      <c r="A7" s="248" t="s">
        <v>59</v>
      </c>
      <c r="B7" s="255" t="s">
        <v>56</v>
      </c>
      <c r="C7" s="232"/>
      <c r="D7" s="268">
        <v>2.6247714726511462</v>
      </c>
      <c r="E7" s="295"/>
      <c r="F7" s="268">
        <v>2.8308755019072143</v>
      </c>
      <c r="G7" s="295"/>
      <c r="H7" s="269">
        <v>5592185.7801113818</v>
      </c>
      <c r="I7" s="295"/>
      <c r="J7" s="269">
        <v>5431861.354811132</v>
      </c>
      <c r="K7" s="295"/>
    </row>
    <row r="8" spans="1:11" x14ac:dyDescent="0.2">
      <c r="A8" s="254" t="s">
        <v>14</v>
      </c>
      <c r="B8" s="233" t="s">
        <v>15</v>
      </c>
      <c r="C8" s="234"/>
      <c r="D8" s="268">
        <v>5.6581141279808591</v>
      </c>
      <c r="E8" s="295"/>
      <c r="F8" s="268">
        <v>9.2342959700850802</v>
      </c>
      <c r="G8" s="295"/>
      <c r="H8" s="269">
        <v>68315.276324701801</v>
      </c>
      <c r="I8" s="295"/>
      <c r="J8" s="269">
        <v>68853.410531877817</v>
      </c>
      <c r="K8" s="295"/>
    </row>
    <row r="9" spans="1:11" x14ac:dyDescent="0.2">
      <c r="A9" s="248" t="s">
        <v>61</v>
      </c>
      <c r="B9" s="255" t="s">
        <v>60</v>
      </c>
      <c r="C9" s="234"/>
      <c r="D9" s="268">
        <v>0.1378918524892461</v>
      </c>
      <c r="E9" s="295"/>
      <c r="F9" s="268">
        <v>0.10895758632942469</v>
      </c>
      <c r="G9" s="295"/>
      <c r="H9" s="269">
        <v>53533.166550748683</v>
      </c>
      <c r="I9" s="295"/>
      <c r="J9" s="269">
        <v>52765.964699966768</v>
      </c>
      <c r="K9" s="295"/>
    </row>
    <row r="10" spans="1:11" x14ac:dyDescent="0.2">
      <c r="A10" s="254" t="s">
        <v>13</v>
      </c>
      <c r="B10" s="233" t="s">
        <v>33</v>
      </c>
      <c r="C10" s="234"/>
      <c r="D10" s="268"/>
      <c r="E10" s="295">
        <v>-3</v>
      </c>
      <c r="F10" s="268"/>
      <c r="G10" s="295">
        <v>-3</v>
      </c>
      <c r="H10" s="269"/>
      <c r="I10" s="295">
        <v>-3</v>
      </c>
      <c r="J10" s="269"/>
      <c r="K10" s="295">
        <v>-3</v>
      </c>
    </row>
    <row r="11" spans="1:11" x14ac:dyDescent="0.2">
      <c r="A11" s="248" t="s">
        <v>17</v>
      </c>
      <c r="B11" s="255" t="s">
        <v>18</v>
      </c>
      <c r="C11" s="234"/>
      <c r="D11" s="268">
        <v>2.5677265998914494</v>
      </c>
      <c r="E11" s="295"/>
      <c r="F11" s="268">
        <v>2.7118579402865715</v>
      </c>
      <c r="G11" s="295"/>
      <c r="H11" s="269">
        <v>184139.23968401863</v>
      </c>
      <c r="I11" s="295"/>
      <c r="J11" s="269">
        <v>185993.20087036755</v>
      </c>
      <c r="K11" s="295"/>
    </row>
    <row r="12" spans="1:11" x14ac:dyDescent="0.2">
      <c r="A12" s="254" t="s">
        <v>21</v>
      </c>
      <c r="B12" s="233" t="s">
        <v>35</v>
      </c>
      <c r="C12" s="234"/>
      <c r="D12" s="268">
        <v>7.2122742866493805</v>
      </c>
      <c r="E12" s="295"/>
      <c r="F12" s="268">
        <v>8.5956549892029415</v>
      </c>
      <c r="G12" s="295"/>
      <c r="H12" s="269">
        <v>46638.280010303148</v>
      </c>
      <c r="I12" s="295"/>
      <c r="J12" s="269">
        <v>43849.452073043773</v>
      </c>
      <c r="K12" s="295"/>
    </row>
    <row r="13" spans="1:11" x14ac:dyDescent="0.2">
      <c r="A13" s="248" t="s">
        <v>10</v>
      </c>
      <c r="B13" s="255" t="s">
        <v>36</v>
      </c>
      <c r="C13" s="235"/>
      <c r="D13" s="268">
        <v>0.62082785573207744</v>
      </c>
      <c r="E13" s="295"/>
      <c r="F13" s="268">
        <v>0.69236511125684519</v>
      </c>
      <c r="G13" s="295"/>
      <c r="H13" s="269">
        <v>107987.93786674867</v>
      </c>
      <c r="I13" s="295"/>
      <c r="J13" s="269">
        <v>107383.45646794232</v>
      </c>
      <c r="K13" s="295"/>
    </row>
    <row r="14" spans="1:11" x14ac:dyDescent="0.2">
      <c r="A14" s="254" t="s">
        <v>16</v>
      </c>
      <c r="B14" s="233" t="s">
        <v>37</v>
      </c>
      <c r="C14" s="235"/>
      <c r="D14" s="268">
        <v>0.45086568725206494</v>
      </c>
      <c r="E14" s="295"/>
      <c r="F14" s="268">
        <v>0.42644027035675841</v>
      </c>
      <c r="G14" s="295"/>
      <c r="H14" s="269">
        <v>23281.252768289567</v>
      </c>
      <c r="I14" s="295"/>
      <c r="J14" s="269">
        <v>23127.940529370419</v>
      </c>
      <c r="K14" s="295"/>
    </row>
    <row r="15" spans="1:11" x14ac:dyDescent="0.2">
      <c r="A15" s="248" t="s">
        <v>9</v>
      </c>
      <c r="B15" s="255" t="s">
        <v>38</v>
      </c>
      <c r="C15" s="235"/>
      <c r="D15" s="268">
        <v>2.3970172159758758</v>
      </c>
      <c r="E15" s="295"/>
      <c r="F15" s="268">
        <v>2.1155376570739679</v>
      </c>
      <c r="G15" s="295"/>
      <c r="H15" s="269">
        <v>239351.43773886791</v>
      </c>
      <c r="I15" s="295"/>
      <c r="J15" s="269">
        <v>218329.83987192987</v>
      </c>
      <c r="K15" s="295"/>
    </row>
    <row r="16" spans="1:11" x14ac:dyDescent="0.2">
      <c r="A16" s="254" t="s">
        <v>20</v>
      </c>
      <c r="B16" s="233" t="s">
        <v>39</v>
      </c>
      <c r="C16" s="235"/>
      <c r="D16" s="268">
        <v>0.1506452028596281</v>
      </c>
      <c r="E16" s="295"/>
      <c r="F16" s="268">
        <v>0.83444599094272076</v>
      </c>
      <c r="G16" s="295"/>
      <c r="H16" s="269">
        <v>62044.756910672892</v>
      </c>
      <c r="I16" s="295"/>
      <c r="J16" s="269">
        <v>65549.656118700834</v>
      </c>
      <c r="K16" s="295"/>
    </row>
    <row r="17" spans="1:11" x14ac:dyDescent="0.2">
      <c r="A17" s="248" t="s">
        <v>48</v>
      </c>
      <c r="B17" s="255" t="s">
        <v>40</v>
      </c>
      <c r="C17" s="235"/>
      <c r="D17" s="268">
        <v>0.34835138760429429</v>
      </c>
      <c r="E17" s="295"/>
      <c r="F17" s="268">
        <v>0.30126482702540258</v>
      </c>
      <c r="G17" s="295"/>
      <c r="H17" s="269">
        <v>31164.160309348837</v>
      </c>
      <c r="I17" s="295"/>
      <c r="J17" s="269">
        <v>31298.782678591535</v>
      </c>
      <c r="K17" s="295"/>
    </row>
    <row r="18" spans="1:11" x14ac:dyDescent="0.2">
      <c r="A18" s="254" t="s">
        <v>22</v>
      </c>
      <c r="B18" s="233" t="s">
        <v>41</v>
      </c>
      <c r="C18" s="235"/>
      <c r="D18" s="268">
        <v>1.054272498684665</v>
      </c>
      <c r="E18" s="295"/>
      <c r="F18" s="268">
        <v>2.2391783861178922</v>
      </c>
      <c r="G18" s="295"/>
      <c r="H18" s="269">
        <v>28148.036428078532</v>
      </c>
      <c r="I18" s="295"/>
      <c r="J18" s="269">
        <v>27818.837599124072</v>
      </c>
      <c r="K18" s="295"/>
    </row>
    <row r="19" spans="1:11" x14ac:dyDescent="0.2">
      <c r="A19" s="248" t="s">
        <v>11</v>
      </c>
      <c r="B19" s="255" t="s">
        <v>12</v>
      </c>
      <c r="C19" s="236"/>
      <c r="D19" s="268">
        <v>0.63079846393026562</v>
      </c>
      <c r="E19" s="295"/>
      <c r="F19" s="268">
        <v>0.49299844979400748</v>
      </c>
      <c r="G19" s="295"/>
      <c r="H19" s="269">
        <v>23931.604906079177</v>
      </c>
      <c r="I19" s="295"/>
      <c r="J19" s="269">
        <v>24507.861521671945</v>
      </c>
      <c r="K19" s="295"/>
    </row>
    <row r="20" spans="1:11" x14ac:dyDescent="0.2">
      <c r="A20" s="254" t="s">
        <v>19</v>
      </c>
      <c r="B20" s="233" t="s">
        <v>42</v>
      </c>
      <c r="C20" s="235"/>
      <c r="D20" s="268">
        <v>2.5219698946469036</v>
      </c>
      <c r="E20" s="295"/>
      <c r="F20" s="268">
        <v>4.0589625957283353</v>
      </c>
      <c r="G20" s="295"/>
      <c r="H20" s="269">
        <v>220757.57210954229</v>
      </c>
      <c r="I20" s="295"/>
      <c r="J20" s="269">
        <v>228759.85185271574</v>
      </c>
      <c r="K20" s="295"/>
    </row>
    <row r="21" spans="1:11" x14ac:dyDescent="0.2">
      <c r="A21" s="248" t="s">
        <v>65</v>
      </c>
      <c r="B21" s="255" t="s">
        <v>66</v>
      </c>
      <c r="C21" s="235"/>
      <c r="D21" s="268">
        <v>2.7350508384467136</v>
      </c>
      <c r="E21" s="295"/>
      <c r="F21" s="268">
        <v>5.0579252446770084</v>
      </c>
      <c r="G21" s="295"/>
      <c r="H21" s="269">
        <v>10253.858115477935</v>
      </c>
      <c r="I21" s="295"/>
      <c r="J21" s="269">
        <v>10183.623149336392</v>
      </c>
      <c r="K21" s="295"/>
    </row>
    <row r="22" spans="1:11" x14ac:dyDescent="0.2">
      <c r="A22" s="254" t="s">
        <v>68</v>
      </c>
      <c r="B22" s="233" t="s">
        <v>69</v>
      </c>
      <c r="C22" s="235"/>
      <c r="D22" s="268">
        <v>2.9320720925304147</v>
      </c>
      <c r="E22" s="295"/>
      <c r="F22" s="268">
        <v>2.8254123550944539</v>
      </c>
      <c r="G22" s="294"/>
      <c r="H22" s="269">
        <v>5562525.0253376579</v>
      </c>
      <c r="I22" s="295"/>
      <c r="J22" s="269">
        <v>5565374.0485681593</v>
      </c>
      <c r="K22" s="294"/>
    </row>
    <row r="23" spans="1:11" x14ac:dyDescent="0.2">
      <c r="A23" s="248" t="s">
        <v>58</v>
      </c>
      <c r="B23" s="255" t="s">
        <v>57</v>
      </c>
      <c r="C23" s="232"/>
      <c r="D23" s="268">
        <v>1.0134904347891771</v>
      </c>
      <c r="E23" s="295"/>
      <c r="F23" s="268">
        <v>1.0496520169079906</v>
      </c>
      <c r="G23" s="294"/>
      <c r="H23" s="269">
        <v>23214178.276257925</v>
      </c>
      <c r="I23" s="295"/>
      <c r="J23" s="269">
        <v>23370633.393783003</v>
      </c>
      <c r="K23" s="294"/>
    </row>
    <row r="24" spans="1:11" ht="13.5" thickBot="1" x14ac:dyDescent="0.25">
      <c r="A24" s="263"/>
      <c r="B24" s="264"/>
      <c r="C24" s="232"/>
      <c r="D24" s="292"/>
      <c r="E24" s="270"/>
      <c r="F24" s="270"/>
      <c r="G24" s="271"/>
      <c r="H24" s="292"/>
      <c r="I24" s="277"/>
      <c r="J24" s="272"/>
      <c r="K24" s="271"/>
    </row>
    <row r="25" spans="1:11" ht="13.5" thickBot="1" x14ac:dyDescent="0.25">
      <c r="A25" s="231"/>
      <c r="B25" s="232"/>
      <c r="C25" s="232"/>
      <c r="D25" s="230"/>
      <c r="E25" s="232"/>
      <c r="F25" s="232"/>
      <c r="G25" s="281"/>
      <c r="H25" s="273"/>
      <c r="I25" s="232"/>
      <c r="J25" s="232"/>
      <c r="K25" s="230"/>
    </row>
    <row r="26" spans="1:11" ht="13.5" thickBot="1" x14ac:dyDescent="0.25">
      <c r="A26" s="237"/>
      <c r="B26" s="238" t="s">
        <v>23</v>
      </c>
      <c r="C26" s="239"/>
      <c r="D26" s="273"/>
      <c r="E26" s="232"/>
      <c r="F26" s="232"/>
      <c r="G26" s="273"/>
      <c r="H26" s="275">
        <v>35468435.661429837</v>
      </c>
      <c r="I26" s="289"/>
      <c r="J26" s="275">
        <v>35456290.675126933</v>
      </c>
      <c r="K26" s="285"/>
    </row>
    <row r="27" spans="1:11" ht="13.5" thickBot="1" x14ac:dyDescent="0.25">
      <c r="A27" s="232"/>
      <c r="B27" s="240" t="s">
        <v>24</v>
      </c>
      <c r="C27" s="239"/>
      <c r="D27" s="276">
        <v>1.6073962313119468</v>
      </c>
      <c r="E27" s="287"/>
      <c r="F27" s="276">
        <v>1.6587622703055547</v>
      </c>
      <c r="G27" s="282"/>
      <c r="H27" s="230"/>
      <c r="I27" s="274"/>
      <c r="J27" s="274"/>
      <c r="K27" s="230"/>
    </row>
    <row r="28" spans="1:11" ht="13.5" thickBot="1" x14ac:dyDescent="0.25">
      <c r="A28" s="232"/>
      <c r="B28" s="240" t="s">
        <v>25</v>
      </c>
      <c r="C28" s="232"/>
      <c r="D28" s="276">
        <v>2.0660087445071347</v>
      </c>
      <c r="E28" s="288"/>
      <c r="F28" s="276">
        <v>2.7234890557991638</v>
      </c>
      <c r="G28" s="291"/>
      <c r="H28" s="280">
        <v>2216777.2288393648</v>
      </c>
      <c r="I28" s="290"/>
      <c r="J28" s="280">
        <v>2216018.1671954333</v>
      </c>
      <c r="K28" s="285"/>
    </row>
    <row r="29" spans="1:11" ht="13.5" thickBot="1" x14ac:dyDescent="0.25">
      <c r="A29" s="230"/>
      <c r="B29" s="240" t="s">
        <v>26</v>
      </c>
      <c r="C29" s="232"/>
      <c r="D29" s="276">
        <v>2.011490731524006</v>
      </c>
      <c r="E29" s="288"/>
      <c r="F29" s="276">
        <v>2.8069245760693788</v>
      </c>
      <c r="G29" s="291"/>
      <c r="H29" s="280">
        <v>5902851.3534132196</v>
      </c>
      <c r="I29" s="290"/>
      <c r="J29" s="280">
        <v>5934397.4027667381</v>
      </c>
      <c r="K29" s="271"/>
    </row>
    <row r="30" spans="1:11" x14ac:dyDescent="0.2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0"/>
    </row>
    <row r="31" spans="1:11" x14ac:dyDescent="0.2">
      <c r="A31" s="243" t="s">
        <v>27</v>
      </c>
      <c r="B31" s="241"/>
      <c r="C31" s="241"/>
      <c r="D31" s="298"/>
      <c r="E31" s="298"/>
      <c r="F31" s="298"/>
      <c r="G31" s="242"/>
      <c r="H31" s="298"/>
      <c r="I31" s="298"/>
      <c r="J31" s="298"/>
      <c r="K31" s="230"/>
    </row>
    <row r="32" spans="1:11" x14ac:dyDescent="0.2">
      <c r="A32" s="243"/>
      <c r="B32" s="241"/>
      <c r="C32" s="241"/>
      <c r="D32" s="242"/>
      <c r="E32" s="242"/>
      <c r="F32" s="242"/>
      <c r="G32" s="242"/>
      <c r="H32" s="242"/>
      <c r="I32" s="242"/>
      <c r="J32" s="242"/>
      <c r="K32" s="230"/>
    </row>
    <row r="33" spans="1:10" x14ac:dyDescent="0.2">
      <c r="A33" s="251" t="s">
        <v>53</v>
      </c>
      <c r="B33" s="232"/>
      <c r="C33" s="232"/>
      <c r="D33" s="244"/>
      <c r="E33" s="244"/>
      <c r="F33" s="232"/>
      <c r="G33" s="232"/>
      <c r="H33" s="245"/>
      <c r="I33" s="245"/>
      <c r="J33" s="245"/>
    </row>
    <row r="34" spans="1:10" x14ac:dyDescent="0.2">
      <c r="A34" s="249" t="s">
        <v>51</v>
      </c>
      <c r="B34" s="232"/>
      <c r="C34" s="232"/>
      <c r="D34" s="231"/>
      <c r="E34" s="231"/>
      <c r="F34" s="232"/>
      <c r="G34" s="232"/>
      <c r="H34" s="245"/>
      <c r="I34" s="245"/>
      <c r="J34" s="245"/>
    </row>
    <row r="35" spans="1:10" x14ac:dyDescent="0.2">
      <c r="A35" s="250" t="s">
        <v>55</v>
      </c>
      <c r="B35" s="246"/>
      <c r="C35" s="246"/>
      <c r="D35" s="246"/>
      <c r="E35" s="246"/>
      <c r="F35" s="246"/>
      <c r="G35" s="246"/>
      <c r="H35" s="246"/>
      <c r="I35" s="246"/>
      <c r="J35" s="246"/>
    </row>
    <row r="36" spans="1:10" x14ac:dyDescent="0.2">
      <c r="A36" s="250"/>
      <c r="B36" s="246"/>
      <c r="C36" s="246"/>
      <c r="D36" s="246"/>
      <c r="E36" s="246"/>
      <c r="F36" s="246"/>
      <c r="G36" s="246"/>
      <c r="H36" s="246"/>
      <c r="I36" s="246"/>
      <c r="J36" s="246"/>
    </row>
    <row r="37" spans="1:10" x14ac:dyDescent="0.2">
      <c r="A37" s="252" t="s">
        <v>54</v>
      </c>
      <c r="B37" s="246"/>
      <c r="C37" s="246"/>
      <c r="D37" s="246"/>
      <c r="E37" s="246"/>
      <c r="F37" s="246"/>
      <c r="G37" s="246"/>
      <c r="H37" s="246"/>
      <c r="I37" s="246"/>
      <c r="J37" s="246"/>
    </row>
    <row r="38" spans="1:10" x14ac:dyDescent="0.2">
      <c r="A38" s="286" t="s">
        <v>63</v>
      </c>
      <c r="B38" s="246"/>
      <c r="C38" s="246"/>
      <c r="D38" s="246"/>
      <c r="E38" s="246"/>
      <c r="F38" s="246"/>
      <c r="G38" s="246"/>
      <c r="H38" s="246"/>
      <c r="I38" s="246"/>
      <c r="J38" s="246"/>
    </row>
    <row r="39" spans="1:10" x14ac:dyDescent="0.2">
      <c r="A39" s="286"/>
      <c r="B39" s="246"/>
      <c r="C39" s="246"/>
      <c r="D39" s="246"/>
      <c r="E39" s="246"/>
      <c r="F39" s="246"/>
      <c r="G39" s="246"/>
      <c r="H39" s="246"/>
      <c r="I39" s="246"/>
      <c r="J39" s="246"/>
    </row>
    <row r="40" spans="1:10" x14ac:dyDescent="0.2">
      <c r="A40" s="246" t="s">
        <v>77</v>
      </c>
      <c r="B40" s="232"/>
      <c r="C40" s="232"/>
      <c r="D40" s="244"/>
      <c r="E40" s="244"/>
      <c r="F40" s="247"/>
      <c r="G40" s="247"/>
      <c r="H40" s="247"/>
      <c r="I40" s="247"/>
      <c r="J40" s="247"/>
    </row>
    <row r="41" spans="1:10" x14ac:dyDescent="0.2">
      <c r="A41" s="246"/>
      <c r="B41" s="232"/>
      <c r="C41" s="232"/>
      <c r="D41" s="244"/>
      <c r="E41" s="244"/>
      <c r="F41" s="247"/>
      <c r="G41" s="247"/>
      <c r="H41" s="247"/>
      <c r="I41" s="247"/>
      <c r="J41" s="247"/>
    </row>
    <row r="42" spans="1:10" x14ac:dyDescent="0.2">
      <c r="A42" s="296" t="s">
        <v>71</v>
      </c>
      <c r="B42" s="297"/>
      <c r="C42" s="297"/>
      <c r="D42" s="297"/>
      <c r="E42" s="297"/>
      <c r="F42" s="297"/>
      <c r="G42" s="297"/>
      <c r="H42" s="297"/>
      <c r="I42" s="297"/>
      <c r="J42" s="297"/>
    </row>
    <row r="43" spans="1:10" x14ac:dyDescent="0.2">
      <c r="A43" s="249"/>
      <c r="B43" s="256"/>
      <c r="C43" s="256"/>
      <c r="D43" s="253"/>
      <c r="E43" s="253"/>
      <c r="F43" s="253"/>
      <c r="G43" s="253"/>
      <c r="H43" s="253"/>
      <c r="I43" s="253"/>
      <c r="J43" s="253"/>
    </row>
  </sheetData>
  <mergeCells count="15">
    <mergeCell ref="H1:K2"/>
    <mergeCell ref="H3:K3"/>
    <mergeCell ref="H4:K4"/>
    <mergeCell ref="J5:K5"/>
    <mergeCell ref="A1:A3"/>
    <mergeCell ref="B1:B2"/>
    <mergeCell ref="D1:G2"/>
    <mergeCell ref="D3:G3"/>
    <mergeCell ref="D4:G4"/>
    <mergeCell ref="A42:J42"/>
    <mergeCell ref="H31:J31"/>
    <mergeCell ref="D31:F31"/>
    <mergeCell ref="D5:E5"/>
    <mergeCell ref="H5:I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Marzo 2011</vt:lpstr>
      <vt:lpstr>Hoja2</vt:lpstr>
      <vt:lpstr>Junio 2011</vt:lpstr>
      <vt:lpstr>Sept 2011</vt:lpstr>
      <vt:lpstr>Dic 2011</vt:lpstr>
      <vt:lpstr>'Marzo 2011'!Área_de_impresión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bquiroga</dc:creator>
  <cp:lastModifiedBy>Castellón Chacón Viviana Angélica</cp:lastModifiedBy>
  <cp:lastPrinted>2011-06-28T19:33:23Z</cp:lastPrinted>
  <dcterms:created xsi:type="dcterms:W3CDTF">2009-09-04T17:58:31Z</dcterms:created>
  <dcterms:modified xsi:type="dcterms:W3CDTF">2013-12-14T11:44:03Z</dcterms:modified>
</cp:coreProperties>
</file>