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Contrat'!$A$1:$J$26</definedName>
    <definedName name="_xlnm.Print_Area" localSheetId="6">'G-Prima Tot x Tip V'!$A$1:$I$25</definedName>
    <definedName name="_xlnm.Print_Area" localSheetId="7">'H-Prim Prom x Tip V'!$A$1:$I$26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<sst xmlns="http://schemas.openxmlformats.org/spreadsheetml/2006/main" count="143" uniqueCount="98">
  <si>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</si>
  <si>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</si>
  <si>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</si>
  <si>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</si>
  <si>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</si>
  <si>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</si>
  <si>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</si>
  <si>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</si>
  <si>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</si>
  <si>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</si>
  <si>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</si>
  <si>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</si>
  <si>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</si>
  <si>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</si>
  <si>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</si>
  <si>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</si>
  <si>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</si>
  <si>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</si>
  <si>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</si>
  <si>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</si>
  <si>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</si>
  <si>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</si>
  <si>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</si>
  <si>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</si>
  <si>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</si>
  <si>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</si>
  <si>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</si>
  <si>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</si>
  <si>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</si>
  <si>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</si>
  <si>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</si>
  <si>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</si>
  <si>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</si>
  <si>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</si>
  <si>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</si>
  <si>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</si>
  <si>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</si>
  <si>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</si>
  <si>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</si>
  <si>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</si>
  <si>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</si>
  <si>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</si>
  <si>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</si>
  <si>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</si>
  <si>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</si>
  <si>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</si>
  <si>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</si>
  <si>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</si>
  <si>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</si>
  <si>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</si>
  <si>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</si>
  <si>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</si>
  <si>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</si>
  <si>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</si>
  <si>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</si>
  <si>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</si>
  <si>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</si>
  <si>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</si>
  <si>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</si>
  <si>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</si>
  <si>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</si>
  <si>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</si>
  <si>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</si>
  <si>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</si>
  <si>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</si>
  <si>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</si>
  <si>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</si>
  <si>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</si>
  <si>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</si>
  <si>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</si>
  <si>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</si>
  <si>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</si>
  <si>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</si>
  <si>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</si>
  <si>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</si>
  <si>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</si>
  <si>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</si>
  <si>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</si>
  <si>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</si>
  <si>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</si>
  <si>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</si>
  <si>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</si>
  <si>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</si>
  <si>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</si>
  <si>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</si>
  <si>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</si>
  <si>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</si>
  <si>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</si>
  <si>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</si>
  <si>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 Vida</t>
  </si>
  <si>
    <t>Bci</t>
  </si>
  <si>
    <t>Ise Chile</t>
  </si>
  <si>
    <t>Liberty</t>
  </si>
  <si>
    <t>Penta Security</t>
  </si>
  <si>
    <t>Royal &amp; Sun</t>
  </si>
  <si>
    <t xml:space="preserve">      (entre el 1 de enero y 31 de diciembre de 2007)</t>
  </si>
  <si>
    <t xml:space="preserve">      (entre el 1 de enero y 31 de diciembre  de 2007, montos expresados en miles de pesos de diciembre de 2007)</t>
  </si>
  <si>
    <t xml:space="preserve">      (entre el 1 de enero y 31 de diciembre de 2007, montos expresados en pesos de diciembre de 2007)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</si>
</sst>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1" fillId="0" borderId="0" xfId="25" applyFont="1" applyBorder="1" applyAlignment="1" quotePrefix="1">
      <alignment horizontal="righ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13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13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13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13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1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13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1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 quotePrefix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8" xfId="25" applyNumberFormat="1" applyFont="1" applyBorder="1" applyAlignment="1">
      <alignment horizontal="left"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14" xfId="22" applyNumberFormat="1" applyFont="1" applyBorder="1" applyAlignment="1">
      <alignment/>
    </xf>
    <xf numFmtId="3" fontId="2" fillId="0" borderId="15" xfId="28" applyNumberFormat="1" applyFont="1" applyBorder="1" applyAlignment="1">
      <alignment horizontal="right"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2" fillId="0" borderId="0" xfId="25" applyFont="1" applyBorder="1" applyAlignment="1" quotePrefix="1">
      <alignment horizontal="left"/>
      <protection/>
    </xf>
    <xf numFmtId="0" fontId="5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38" fontId="7" fillId="0" borderId="0" xfId="25" applyNumberFormat="1" applyFont="1" applyBorder="1">
      <alignment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116"/>
  <sheetViews>
    <sheetView tabSelected="1" workbookViewId="0" topLeftCell="A1">
      <selection activeCell="I16" sqref="I16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14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spans="1:11" ht="12.75">
      <c r="A1" s="15"/>
      <c r="G1" s="17"/>
      <c r="H1" s="17"/>
      <c r="I1" s="17"/>
      <c r="J1" s="17"/>
      <c r="K1" s="17"/>
    </row>
    <row r="2" spans="1:11" ht="12.75">
      <c r="A2" s="15"/>
      <c r="G2" s="17"/>
      <c r="H2" s="17"/>
      <c r="I2" s="17"/>
      <c r="J2" s="17"/>
      <c r="K2" s="17"/>
    </row>
    <row r="3" spans="1:11" ht="12.75">
      <c r="A3" s="113" t="s">
        <v>63</v>
      </c>
      <c r="B3" s="17"/>
      <c r="C3" s="17"/>
      <c r="D3" s="17"/>
      <c r="E3" s="115"/>
      <c r="F3" s="17"/>
      <c r="G3" s="17"/>
      <c r="H3" s="17"/>
      <c r="I3" s="17"/>
      <c r="J3" s="17"/>
      <c r="K3" s="17"/>
    </row>
    <row r="4" spans="7:11" ht="12.75">
      <c r="G4" s="17"/>
      <c r="H4" s="17"/>
      <c r="I4" s="17"/>
      <c r="J4" s="17"/>
      <c r="K4" s="17"/>
    </row>
    <row r="5" spans="1:11" ht="12.75">
      <c r="A5" s="148" t="s">
        <v>64</v>
      </c>
      <c r="G5" s="17"/>
      <c r="H5" s="17"/>
      <c r="I5" s="17"/>
      <c r="J5" s="17"/>
      <c r="K5" s="17"/>
    </row>
    <row r="6" spans="1:11" ht="12.75" customHeight="1">
      <c r="A6" s="145" t="s">
        <v>95</v>
      </c>
      <c r="B6" s="18"/>
      <c r="G6" s="17"/>
      <c r="H6" s="17"/>
      <c r="I6" s="17"/>
      <c r="J6" s="17"/>
      <c r="K6" s="17"/>
    </row>
    <row r="7" spans="1:9" ht="12.75" customHeight="1">
      <c r="A7" s="161"/>
      <c r="B7" s="162" t="s">
        <v>48</v>
      </c>
      <c r="C7" s="162" t="s">
        <v>48</v>
      </c>
      <c r="D7" s="162" t="s">
        <v>48</v>
      </c>
      <c r="E7" s="163" t="s">
        <v>65</v>
      </c>
      <c r="G7" s="213"/>
      <c r="H7" s="17"/>
      <c r="I7" s="17"/>
    </row>
    <row r="8" spans="1:9" ht="12.75" customHeight="1">
      <c r="A8" s="164" t="s">
        <v>1</v>
      </c>
      <c r="B8" s="165" t="s">
        <v>66</v>
      </c>
      <c r="C8" s="166" t="s">
        <v>24</v>
      </c>
      <c r="D8" s="165" t="s">
        <v>67</v>
      </c>
      <c r="E8" s="167" t="s">
        <v>68</v>
      </c>
      <c r="G8" s="17"/>
      <c r="H8" s="17"/>
      <c r="I8" s="17"/>
    </row>
    <row r="9" spans="1:9" ht="12.75">
      <c r="A9" s="168"/>
      <c r="B9" s="169" t="s">
        <v>69</v>
      </c>
      <c r="C9" s="169" t="s">
        <v>70</v>
      </c>
      <c r="D9" s="169" t="s">
        <v>71</v>
      </c>
      <c r="E9" s="170" t="s">
        <v>72</v>
      </c>
      <c r="G9" s="214"/>
      <c r="H9" s="215"/>
      <c r="I9" s="115"/>
    </row>
    <row r="10" spans="1:10" ht="12.75">
      <c r="A10" s="106" t="s">
        <v>85</v>
      </c>
      <c r="B10" s="19"/>
      <c r="C10" s="19"/>
      <c r="D10" s="111"/>
      <c r="E10" s="116">
        <f aca="true" t="shared" si="0" ref="E10:E21">SUM(B10:D10)</f>
        <v>0</v>
      </c>
      <c r="G10" s="20"/>
      <c r="H10" s="20"/>
      <c r="I10" s="216"/>
      <c r="J10" s="104"/>
    </row>
    <row r="11" spans="1:10" ht="12.75">
      <c r="A11" s="140" t="s">
        <v>82</v>
      </c>
      <c r="B11" s="21">
        <v>4</v>
      </c>
      <c r="C11" s="21">
        <v>0</v>
      </c>
      <c r="D11" s="22">
        <v>4550</v>
      </c>
      <c r="E11" s="116">
        <f t="shared" si="0"/>
        <v>4554</v>
      </c>
      <c r="G11" s="20"/>
      <c r="H11" s="20"/>
      <c r="I11" s="216"/>
      <c r="J11" s="104"/>
    </row>
    <row r="12" spans="1:10" ht="12.75">
      <c r="A12" s="140" t="s">
        <v>90</v>
      </c>
      <c r="B12" s="21">
        <v>6</v>
      </c>
      <c r="C12" s="21">
        <v>0</v>
      </c>
      <c r="D12" s="22">
        <v>5410</v>
      </c>
      <c r="E12" s="116">
        <f t="shared" si="0"/>
        <v>5416</v>
      </c>
      <c r="G12" s="20"/>
      <c r="H12" s="20"/>
      <c r="I12" s="216"/>
      <c r="J12" s="104"/>
    </row>
    <row r="13" spans="1:10" ht="12.75">
      <c r="A13" s="140" t="s">
        <v>9</v>
      </c>
      <c r="B13" s="21">
        <v>2</v>
      </c>
      <c r="C13" s="21">
        <v>0</v>
      </c>
      <c r="D13" s="22">
        <v>1306</v>
      </c>
      <c r="E13" s="116">
        <f t="shared" si="0"/>
        <v>1308</v>
      </c>
      <c r="G13" s="20"/>
      <c r="H13" s="20"/>
      <c r="I13" s="216"/>
      <c r="J13" s="104"/>
    </row>
    <row r="14" spans="1:10" ht="12.75">
      <c r="A14" s="141" t="s">
        <v>84</v>
      </c>
      <c r="B14" s="21">
        <v>21</v>
      </c>
      <c r="C14" s="21">
        <v>62</v>
      </c>
      <c r="D14" s="22">
        <v>908</v>
      </c>
      <c r="E14" s="116">
        <f t="shared" si="0"/>
        <v>991</v>
      </c>
      <c r="G14" s="20"/>
      <c r="H14" s="20"/>
      <c r="I14" s="216"/>
      <c r="J14" s="104"/>
    </row>
    <row r="15" spans="1:10" ht="12.75">
      <c r="A15" s="142" t="s">
        <v>89</v>
      </c>
      <c r="B15" s="21">
        <v>41</v>
      </c>
      <c r="C15" s="21">
        <v>86</v>
      </c>
      <c r="D15" s="22">
        <v>547</v>
      </c>
      <c r="E15" s="116">
        <f t="shared" si="0"/>
        <v>674</v>
      </c>
      <c r="G15" s="20"/>
      <c r="H15" s="20"/>
      <c r="I15" s="216"/>
      <c r="J15" s="104"/>
    </row>
    <row r="16" spans="1:10" ht="12.75">
      <c r="A16" s="141" t="s">
        <v>10</v>
      </c>
      <c r="B16" s="16">
        <v>1</v>
      </c>
      <c r="C16" s="16">
        <v>0</v>
      </c>
      <c r="D16" s="23">
        <v>4</v>
      </c>
      <c r="E16" s="116">
        <f t="shared" si="0"/>
        <v>5</v>
      </c>
      <c r="G16" s="20"/>
      <c r="H16" s="20"/>
      <c r="I16" s="216"/>
      <c r="J16" s="104"/>
    </row>
    <row r="17" spans="1:10" ht="12.75">
      <c r="A17" s="140" t="s">
        <v>91</v>
      </c>
      <c r="B17" s="21">
        <v>0</v>
      </c>
      <c r="C17" s="21">
        <v>0</v>
      </c>
      <c r="D17" s="22">
        <v>10</v>
      </c>
      <c r="E17" s="116">
        <f t="shared" si="0"/>
        <v>10</v>
      </c>
      <c r="G17" s="20"/>
      <c r="H17" s="20"/>
      <c r="I17" s="216"/>
      <c r="J17" s="104"/>
    </row>
    <row r="18" spans="1:10" ht="12.75">
      <c r="A18" s="140" t="s">
        <v>92</v>
      </c>
      <c r="B18" s="21">
        <v>0</v>
      </c>
      <c r="C18" s="21">
        <v>0</v>
      </c>
      <c r="D18" s="22">
        <v>1356</v>
      </c>
      <c r="E18" s="116">
        <f t="shared" si="0"/>
        <v>1356</v>
      </c>
      <c r="G18" s="20"/>
      <c r="H18" s="20"/>
      <c r="I18" s="216"/>
      <c r="J18" s="104"/>
    </row>
    <row r="19" spans="1:10" ht="12.75">
      <c r="A19" s="142" t="s">
        <v>86</v>
      </c>
      <c r="B19" s="21">
        <v>94</v>
      </c>
      <c r="C19" s="21">
        <v>0</v>
      </c>
      <c r="D19" s="110">
        <v>3080</v>
      </c>
      <c r="E19" s="116">
        <f t="shared" si="0"/>
        <v>3174</v>
      </c>
      <c r="G19" s="20"/>
      <c r="H19" s="20"/>
      <c r="I19" s="216"/>
      <c r="J19" s="104"/>
    </row>
    <row r="20" spans="1:10" ht="12.75">
      <c r="A20" s="142" t="s">
        <v>93</v>
      </c>
      <c r="B20" s="21">
        <v>11</v>
      </c>
      <c r="C20" s="21">
        <v>0</v>
      </c>
      <c r="D20" s="110">
        <v>5937</v>
      </c>
      <c r="E20" s="116">
        <f t="shared" si="0"/>
        <v>5948</v>
      </c>
      <c r="G20" s="20"/>
      <c r="H20" s="20"/>
      <c r="I20" s="216"/>
      <c r="J20" s="104"/>
    </row>
    <row r="21" spans="1:10" ht="12.75">
      <c r="A21" s="140" t="s">
        <v>11</v>
      </c>
      <c r="B21" s="21">
        <v>4</v>
      </c>
      <c r="C21" s="21">
        <v>74</v>
      </c>
      <c r="D21" s="22">
        <v>1927</v>
      </c>
      <c r="E21" s="116">
        <f t="shared" si="0"/>
        <v>2005</v>
      </c>
      <c r="G21" s="20"/>
      <c r="H21" s="20"/>
      <c r="I21" s="216"/>
      <c r="J21" s="104"/>
    </row>
    <row r="22" spans="1:10" ht="12.75">
      <c r="A22" s="140" t="s">
        <v>94</v>
      </c>
      <c r="B22" s="21">
        <v>0</v>
      </c>
      <c r="C22" s="21">
        <v>0</v>
      </c>
      <c r="D22" s="22">
        <v>3129</v>
      </c>
      <c r="E22" s="116">
        <f>SUM(B22:D22)</f>
        <v>3129</v>
      </c>
      <c r="G22" s="20"/>
      <c r="H22" s="20"/>
      <c r="I22" s="216"/>
      <c r="J22" s="104"/>
    </row>
    <row r="23" spans="1:8" ht="12.75" customHeight="1">
      <c r="A23" s="24"/>
      <c r="B23" s="25"/>
      <c r="C23" s="26"/>
      <c r="D23" s="26"/>
      <c r="E23" s="117"/>
      <c r="H23" s="17"/>
    </row>
    <row r="24" spans="1:8" ht="12.75" customHeight="1">
      <c r="A24" s="151" t="s">
        <v>12</v>
      </c>
      <c r="B24" s="152">
        <f>SUM(B10:B22)</f>
        <v>184</v>
      </c>
      <c r="C24" s="152">
        <f>SUM(C10:C22)</f>
        <v>222</v>
      </c>
      <c r="D24" s="152">
        <f>SUM(D10:D22)</f>
        <v>28164</v>
      </c>
      <c r="E24" s="11">
        <f>SUM(E10:E22)</f>
        <v>28570</v>
      </c>
      <c r="F24" s="27"/>
      <c r="G24" s="27"/>
      <c r="H24" s="27"/>
    </row>
    <row r="25" spans="1:11" ht="12.75" customHeight="1">
      <c r="A25" s="28"/>
      <c r="B25" s="29"/>
      <c r="C25" s="30"/>
      <c r="D25" s="30"/>
      <c r="E25" s="118"/>
      <c r="G25" s="17"/>
      <c r="H25" s="17"/>
      <c r="I25" s="17"/>
      <c r="J25" s="17"/>
      <c r="K25" s="17"/>
    </row>
    <row r="26" spans="2:5" ht="12.75" customHeight="1">
      <c r="B26" s="31"/>
      <c r="C26" s="20"/>
      <c r="D26" s="20"/>
      <c r="E26" s="119"/>
    </row>
    <row r="27" spans="1:5" ht="12.75" customHeight="1">
      <c r="A27" s="15"/>
      <c r="B27" s="31"/>
      <c r="C27" s="20"/>
      <c r="D27" s="20"/>
      <c r="E27" s="119"/>
    </row>
    <row r="28" spans="1:5" ht="12.75" customHeight="1">
      <c r="A28" s="32"/>
      <c r="B28" s="31"/>
      <c r="C28" s="20"/>
      <c r="D28" s="20"/>
      <c r="E28" s="119"/>
    </row>
    <row r="29" spans="1:5" ht="12.75" customHeight="1">
      <c r="A29" s="32"/>
      <c r="B29" s="31"/>
      <c r="C29" s="20"/>
      <c r="D29" s="20"/>
      <c r="E29" s="119"/>
    </row>
    <row r="31" ht="12.75" customHeight="1"/>
    <row r="32" ht="12.75" customHeight="1"/>
    <row r="52" ht="12.75">
      <c r="F52" s="33"/>
    </row>
    <row r="53" ht="12.75" customHeight="1"/>
    <row r="55" ht="12.75">
      <c r="A55" s="15"/>
    </row>
    <row r="116" spans="1:5" ht="15.75">
      <c r="A116" s="28"/>
      <c r="B116" s="29"/>
      <c r="C116" s="30"/>
      <c r="D116" s="30"/>
      <c r="E116" s="11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workbookViewId="0" topLeftCell="A1">
      <selection activeCell="E11" sqref="E11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13" t="s">
        <v>63</v>
      </c>
    </row>
    <row r="4" spans="1:5" ht="12.75">
      <c r="A4" s="15"/>
      <c r="B4" s="16"/>
      <c r="C4" s="16"/>
      <c r="D4" s="16"/>
      <c r="E4" s="114"/>
    </row>
    <row r="5" spans="1:5" ht="12.75">
      <c r="A5" s="148" t="s">
        <v>73</v>
      </c>
      <c r="B5" s="16"/>
      <c r="C5" s="16"/>
      <c r="D5" s="16"/>
      <c r="E5" s="114"/>
    </row>
    <row r="6" spans="1:5" ht="12.75">
      <c r="A6" s="145" t="str">
        <f>'A-N° Sinies Denun'!A6</f>
        <v>      (entre el 1 de enero y 31 de diciembre de 2007)</v>
      </c>
      <c r="B6" s="121"/>
      <c r="C6" s="16"/>
      <c r="D6" s="16"/>
      <c r="E6" s="114"/>
    </row>
    <row r="7" spans="1:5" ht="12.75">
      <c r="A7" s="161"/>
      <c r="B7" s="162" t="s">
        <v>48</v>
      </c>
      <c r="C7" s="162" t="s">
        <v>48</v>
      </c>
      <c r="D7" s="162" t="s">
        <v>48</v>
      </c>
      <c r="E7" s="163" t="s">
        <v>36</v>
      </c>
    </row>
    <row r="8" spans="1:5" ht="12.75">
      <c r="A8" s="164" t="s">
        <v>1</v>
      </c>
      <c r="B8" s="165" t="s">
        <v>52</v>
      </c>
      <c r="C8" s="166" t="s">
        <v>74</v>
      </c>
      <c r="D8" s="165" t="s">
        <v>53</v>
      </c>
      <c r="E8" s="171"/>
    </row>
    <row r="9" spans="1:5" ht="12.75">
      <c r="A9" s="168"/>
      <c r="B9" s="169" t="s">
        <v>75</v>
      </c>
      <c r="C9" s="169" t="s">
        <v>76</v>
      </c>
      <c r="D9" s="169" t="s">
        <v>77</v>
      </c>
      <c r="E9" s="170" t="s">
        <v>78</v>
      </c>
    </row>
    <row r="10" spans="1:5" ht="12.75">
      <c r="A10" s="143" t="str">
        <f>'A-N° Sinies Denun'!A10</f>
        <v>ABN Amro</v>
      </c>
      <c r="B10" s="22"/>
      <c r="C10" s="22"/>
      <c r="D10" s="22"/>
      <c r="E10" s="120">
        <f aca="true" t="shared" si="0" ref="E10:E21">SUM(B10:D10)</f>
        <v>0</v>
      </c>
    </row>
    <row r="11" spans="1:5" ht="12.75">
      <c r="A11" s="144" t="str">
        <f>'A-N° Sinies Denun'!A11</f>
        <v>Aseguradora Magallanes</v>
      </c>
      <c r="B11" s="22">
        <v>3859</v>
      </c>
      <c r="C11" s="22">
        <v>0</v>
      </c>
      <c r="D11" s="22">
        <v>691</v>
      </c>
      <c r="E11" s="120">
        <f t="shared" si="0"/>
        <v>4550</v>
      </c>
    </row>
    <row r="12" spans="1:5" ht="12.75">
      <c r="A12" s="144" t="str">
        <f>'A-N° Sinies Denun'!A12</f>
        <v>Bci</v>
      </c>
      <c r="B12" s="22">
        <v>1528</v>
      </c>
      <c r="C12" s="22">
        <v>3581</v>
      </c>
      <c r="D12" s="22">
        <v>301</v>
      </c>
      <c r="E12" s="120">
        <f t="shared" si="0"/>
        <v>5410</v>
      </c>
    </row>
    <row r="13" spans="1:5" ht="12.75">
      <c r="A13" s="144" t="str">
        <f>'A-N° Sinies Denun'!A13</f>
        <v>Chilena Consolidada</v>
      </c>
      <c r="B13" s="22">
        <v>383</v>
      </c>
      <c r="C13" s="22">
        <v>647</v>
      </c>
      <c r="D13" s="22">
        <v>276</v>
      </c>
      <c r="E13" s="120">
        <f t="shared" si="0"/>
        <v>1306</v>
      </c>
    </row>
    <row r="14" spans="1:5" ht="12.75">
      <c r="A14" s="144" t="str">
        <f>'A-N° Sinies Denun'!A14</f>
        <v>Consorcio Nacional</v>
      </c>
      <c r="B14" s="22">
        <v>59</v>
      </c>
      <c r="C14" s="22">
        <v>849</v>
      </c>
      <c r="D14" s="22">
        <v>0</v>
      </c>
      <c r="E14" s="120">
        <f t="shared" si="0"/>
        <v>908</v>
      </c>
    </row>
    <row r="15" spans="1:5" ht="12.75">
      <c r="A15" s="144" t="str">
        <f>'A-N° Sinies Denun'!A15</f>
        <v>ING Vida</v>
      </c>
      <c r="B15" s="22">
        <v>20</v>
      </c>
      <c r="C15" s="22">
        <v>527</v>
      </c>
      <c r="D15" s="22">
        <v>0</v>
      </c>
      <c r="E15" s="120">
        <f t="shared" si="0"/>
        <v>547</v>
      </c>
    </row>
    <row r="16" spans="1:5" ht="12.75">
      <c r="A16" s="144" t="str">
        <f>'A-N° Sinies Denun'!A16</f>
        <v>Interamericana Vida</v>
      </c>
      <c r="B16" s="22">
        <v>0</v>
      </c>
      <c r="C16" s="22">
        <v>4</v>
      </c>
      <c r="D16" s="22">
        <v>0</v>
      </c>
      <c r="E16" s="120">
        <f t="shared" si="0"/>
        <v>4</v>
      </c>
    </row>
    <row r="17" spans="1:5" ht="12.75">
      <c r="A17" s="144" t="str">
        <f>'A-N° Sinies Denun'!A17</f>
        <v>Ise Chile</v>
      </c>
      <c r="B17" s="22">
        <v>10</v>
      </c>
      <c r="C17" s="22">
        <v>0</v>
      </c>
      <c r="D17" s="22">
        <v>0</v>
      </c>
      <c r="E17" s="120">
        <f t="shared" si="0"/>
        <v>10</v>
      </c>
    </row>
    <row r="18" spans="1:5" ht="12.75">
      <c r="A18" s="144" t="str">
        <f>'A-N° Sinies Denun'!A18</f>
        <v>Liberty</v>
      </c>
      <c r="B18" s="22">
        <v>42</v>
      </c>
      <c r="C18" s="22">
        <v>1194</v>
      </c>
      <c r="D18" s="22">
        <v>120</v>
      </c>
      <c r="E18" s="120">
        <f t="shared" si="0"/>
        <v>1356</v>
      </c>
    </row>
    <row r="19" spans="1:5" ht="12.75">
      <c r="A19" s="144" t="str">
        <f>'A-N° Sinies Denun'!A19</f>
        <v>Mapfre</v>
      </c>
      <c r="B19" s="22">
        <v>2255</v>
      </c>
      <c r="C19" s="22">
        <v>578</v>
      </c>
      <c r="D19" s="22">
        <v>247</v>
      </c>
      <c r="E19" s="120">
        <f t="shared" si="0"/>
        <v>3080</v>
      </c>
    </row>
    <row r="20" spans="1:5" ht="12.75">
      <c r="A20" s="144" t="str">
        <f>'A-N° Sinies Denun'!A20</f>
        <v>Penta Security</v>
      </c>
      <c r="B20" s="22">
        <v>1907</v>
      </c>
      <c r="C20" s="22">
        <v>3113</v>
      </c>
      <c r="D20" s="22">
        <v>917</v>
      </c>
      <c r="E20" s="120">
        <f t="shared" si="0"/>
        <v>5937</v>
      </c>
    </row>
    <row r="21" spans="1:5" ht="12.75">
      <c r="A21" s="144" t="str">
        <f>'A-N° Sinies Denun'!A21</f>
        <v>Renta Nacional</v>
      </c>
      <c r="B21" s="22">
        <v>1843</v>
      </c>
      <c r="C21" s="22">
        <v>53</v>
      </c>
      <c r="D21" s="22">
        <v>31</v>
      </c>
      <c r="E21" s="120">
        <f t="shared" si="0"/>
        <v>1927</v>
      </c>
    </row>
    <row r="22" spans="1:5" ht="12.75">
      <c r="A22" s="144" t="str">
        <f>'A-N° Sinies Denun'!A22</f>
        <v>Royal &amp; Sun</v>
      </c>
      <c r="B22" s="22">
        <v>799</v>
      </c>
      <c r="C22" s="22">
        <v>1989</v>
      </c>
      <c r="D22" s="22">
        <v>341</v>
      </c>
      <c r="E22" s="120">
        <f>SUM(B22:D22)</f>
        <v>3129</v>
      </c>
    </row>
    <row r="23" spans="1:5" ht="12.75">
      <c r="A23" s="24"/>
      <c r="B23" s="25"/>
      <c r="C23" s="26"/>
      <c r="D23" s="26"/>
      <c r="E23" s="117"/>
    </row>
    <row r="24" spans="1:5" ht="12.75">
      <c r="A24" s="151" t="s">
        <v>12</v>
      </c>
      <c r="B24" s="152">
        <f>SUM(B10:B22)</f>
        <v>12705</v>
      </c>
      <c r="C24" s="153">
        <f>SUM(C10:C22)</f>
        <v>12535</v>
      </c>
      <c r="D24" s="153">
        <f>SUM(D10:D22)</f>
        <v>2924</v>
      </c>
      <c r="E24" s="1">
        <f>SUM(E10:E22)</f>
        <v>28164</v>
      </c>
    </row>
    <row r="25" spans="1:5" ht="15.75">
      <c r="A25" s="28"/>
      <c r="B25" s="29"/>
      <c r="C25" s="30"/>
      <c r="D25" s="30"/>
      <c r="E25" s="118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workbookViewId="0" topLeftCell="A1">
      <selection activeCell="B21" sqref="B21"/>
    </sheetView>
  </sheetViews>
  <sheetFormatPr defaultColWidth="11.421875" defaultRowHeight="12.75"/>
  <cols>
    <col min="1" max="1" width="22.421875" style="35" customWidth="1"/>
    <col min="2" max="2" width="10.140625" style="35" customWidth="1"/>
    <col min="3" max="4" width="11.7109375" style="35" customWidth="1"/>
    <col min="5" max="5" width="14.00390625" style="35" customWidth="1"/>
    <col min="6" max="6" width="12.421875" style="35" customWidth="1"/>
    <col min="7" max="7" width="21.7109375" style="123" customWidth="1"/>
    <col min="8" max="16384" width="11.421875" style="35" customWidth="1"/>
  </cols>
  <sheetData>
    <row r="1" ht="12.75">
      <c r="A1" s="34"/>
    </row>
    <row r="3" ht="12.75">
      <c r="A3" s="113" t="s">
        <v>63</v>
      </c>
    </row>
    <row r="4" ht="12.75">
      <c r="A4" s="34"/>
    </row>
    <row r="5" ht="12.75">
      <c r="A5" s="149" t="s">
        <v>16</v>
      </c>
    </row>
    <row r="6" spans="1:2" ht="12.75">
      <c r="A6" s="146" t="str">
        <f>'A-N° Sinies Denun'!$A$6</f>
        <v>      (entre el 1 de enero y 31 de diciembre de 2007)</v>
      </c>
      <c r="B6" s="122"/>
    </row>
    <row r="7" spans="1:7" ht="12.75">
      <c r="A7" s="172"/>
      <c r="B7" s="173" t="s">
        <v>17</v>
      </c>
      <c r="C7" s="174" t="s">
        <v>83</v>
      </c>
      <c r="D7" s="174"/>
      <c r="E7" s="173" t="s">
        <v>18</v>
      </c>
      <c r="F7" s="175" t="s">
        <v>19</v>
      </c>
      <c r="G7" s="176" t="s">
        <v>20</v>
      </c>
    </row>
    <row r="8" spans="1:7" ht="12.75">
      <c r="A8" s="177" t="s">
        <v>1</v>
      </c>
      <c r="B8" s="178"/>
      <c r="C8" s="179" t="s">
        <v>21</v>
      </c>
      <c r="D8" s="178" t="s">
        <v>22</v>
      </c>
      <c r="E8" s="178" t="s">
        <v>23</v>
      </c>
      <c r="F8" s="178" t="s">
        <v>24</v>
      </c>
      <c r="G8" s="180" t="s">
        <v>25</v>
      </c>
    </row>
    <row r="9" spans="1:7" ht="12.75">
      <c r="A9" s="181"/>
      <c r="B9" s="182" t="s">
        <v>26</v>
      </c>
      <c r="C9" s="182" t="s">
        <v>27</v>
      </c>
      <c r="D9" s="182" t="s">
        <v>28</v>
      </c>
      <c r="E9" s="182" t="s">
        <v>29</v>
      </c>
      <c r="F9" s="182" t="s">
        <v>30</v>
      </c>
      <c r="G9" s="183" t="s">
        <v>31</v>
      </c>
    </row>
    <row r="10" spans="1:7" ht="12.75">
      <c r="A10" s="105" t="str">
        <f>'A-N° Sinies Denun'!A10</f>
        <v>ABN Amro</v>
      </c>
      <c r="B10" s="21"/>
      <c r="C10" s="21"/>
      <c r="D10" s="21"/>
      <c r="E10" s="22"/>
      <c r="F10" s="21"/>
      <c r="G10" s="124">
        <f aca="true" t="shared" si="0" ref="G10:G22">SUM(B10:F10)</f>
        <v>0</v>
      </c>
    </row>
    <row r="11" spans="1:7" ht="12.75">
      <c r="A11" s="107" t="str">
        <f>'A-N° Sinies Denun'!A11</f>
        <v>Aseguradora Magallanes</v>
      </c>
      <c r="B11" s="21">
        <v>283</v>
      </c>
      <c r="C11" s="21">
        <v>16</v>
      </c>
      <c r="D11" s="21">
        <v>10</v>
      </c>
      <c r="E11" s="22">
        <v>7030</v>
      </c>
      <c r="F11" s="21">
        <v>0</v>
      </c>
      <c r="G11" s="124">
        <f t="shared" si="0"/>
        <v>7339</v>
      </c>
    </row>
    <row r="12" spans="1:7" ht="12.75">
      <c r="A12" s="107" t="str">
        <f>'A-N° Sinies Denun'!A12</f>
        <v>Bci</v>
      </c>
      <c r="B12" s="21">
        <v>417</v>
      </c>
      <c r="C12" s="21">
        <v>14</v>
      </c>
      <c r="D12" s="21">
        <v>11</v>
      </c>
      <c r="E12" s="22">
        <v>8732</v>
      </c>
      <c r="F12" s="21">
        <v>0</v>
      </c>
      <c r="G12" s="124">
        <f t="shared" si="0"/>
        <v>9174</v>
      </c>
    </row>
    <row r="13" spans="1:7" ht="12.75">
      <c r="A13" s="107" t="str">
        <f>'A-N° Sinies Denun'!A13</f>
        <v>Chilena Consolidada</v>
      </c>
      <c r="B13" s="21">
        <v>77</v>
      </c>
      <c r="C13" s="21">
        <v>0</v>
      </c>
      <c r="D13" s="21">
        <v>1</v>
      </c>
      <c r="E13" s="22">
        <v>1389</v>
      </c>
      <c r="F13" s="21">
        <v>0</v>
      </c>
      <c r="G13" s="124">
        <f t="shared" si="0"/>
        <v>1467</v>
      </c>
    </row>
    <row r="14" spans="1:7" ht="12.75">
      <c r="A14" s="107" t="str">
        <f>'A-N° Sinies Denun'!A14</f>
        <v>Consorcio Nacional</v>
      </c>
      <c r="B14" s="21">
        <v>43</v>
      </c>
      <c r="C14" s="21">
        <v>0</v>
      </c>
      <c r="D14" s="21">
        <v>0</v>
      </c>
      <c r="E14" s="22">
        <v>1343</v>
      </c>
      <c r="F14" s="21">
        <v>198</v>
      </c>
      <c r="G14" s="124">
        <f t="shared" si="0"/>
        <v>1584</v>
      </c>
    </row>
    <row r="15" spans="1:7" ht="12.75">
      <c r="A15" s="107" t="str">
        <f>'A-N° Sinies Denun'!A15</f>
        <v>ING Vida</v>
      </c>
      <c r="B15" s="21">
        <v>28</v>
      </c>
      <c r="C15" s="21">
        <v>0</v>
      </c>
      <c r="D15" s="21">
        <v>0</v>
      </c>
      <c r="E15" s="22">
        <v>783</v>
      </c>
      <c r="F15" s="21">
        <v>91</v>
      </c>
      <c r="G15" s="124">
        <f t="shared" si="0"/>
        <v>902</v>
      </c>
    </row>
    <row r="16" spans="1:7" ht="12.75">
      <c r="A16" s="107" t="str">
        <f>'A-N° Sinies Denun'!A16</f>
        <v>Interamericana Vida</v>
      </c>
      <c r="B16" s="21">
        <v>0</v>
      </c>
      <c r="C16" s="21">
        <v>0</v>
      </c>
      <c r="D16" s="21">
        <v>0</v>
      </c>
      <c r="E16" s="22">
        <v>6</v>
      </c>
      <c r="F16" s="21">
        <v>0</v>
      </c>
      <c r="G16" s="124">
        <f t="shared" si="0"/>
        <v>6</v>
      </c>
    </row>
    <row r="17" spans="1:7" ht="12.75">
      <c r="A17" s="107" t="str">
        <f>'A-N° Sinies Denun'!A17</f>
        <v>Ise Chile</v>
      </c>
      <c r="B17" s="21">
        <v>0</v>
      </c>
      <c r="C17" s="21">
        <v>0</v>
      </c>
      <c r="D17" s="21">
        <v>0</v>
      </c>
      <c r="E17" s="22">
        <v>4</v>
      </c>
      <c r="F17" s="21">
        <v>0</v>
      </c>
      <c r="G17" s="124">
        <f t="shared" si="0"/>
        <v>4</v>
      </c>
    </row>
    <row r="18" spans="1:7" ht="12.75">
      <c r="A18" s="107" t="str">
        <f>'A-N° Sinies Denun'!A18</f>
        <v>Liberty</v>
      </c>
      <c r="B18" s="21">
        <v>60</v>
      </c>
      <c r="C18" s="21">
        <v>4</v>
      </c>
      <c r="D18" s="21">
        <v>1</v>
      </c>
      <c r="E18" s="22">
        <v>2043</v>
      </c>
      <c r="F18" s="21">
        <v>0</v>
      </c>
      <c r="G18" s="124">
        <f t="shared" si="0"/>
        <v>2108</v>
      </c>
    </row>
    <row r="19" spans="1:7" ht="12.75">
      <c r="A19" s="107" t="str">
        <f>'A-N° Sinies Denun'!A19</f>
        <v>Mapfre</v>
      </c>
      <c r="B19" s="21">
        <v>173</v>
      </c>
      <c r="C19" s="21">
        <v>11</v>
      </c>
      <c r="D19" s="21">
        <v>4</v>
      </c>
      <c r="E19" s="22">
        <v>4373</v>
      </c>
      <c r="F19" s="21">
        <v>0</v>
      </c>
      <c r="G19" s="124">
        <f t="shared" si="0"/>
        <v>4561</v>
      </c>
    </row>
    <row r="20" spans="1:7" ht="12.75">
      <c r="A20" s="107" t="str">
        <f>'A-N° Sinies Denun'!A20</f>
        <v>Penta Security</v>
      </c>
      <c r="B20" s="21">
        <v>284</v>
      </c>
      <c r="C20" s="21">
        <v>14</v>
      </c>
      <c r="D20" s="21">
        <v>9</v>
      </c>
      <c r="E20" s="22">
        <v>9345</v>
      </c>
      <c r="F20" s="21">
        <v>0</v>
      </c>
      <c r="G20" s="124">
        <f t="shared" si="0"/>
        <v>9652</v>
      </c>
    </row>
    <row r="21" spans="1:7" ht="12.75">
      <c r="A21" s="107" t="str">
        <f>'A-N° Sinies Denun'!A21</f>
        <v>Renta Nacional</v>
      </c>
      <c r="B21" s="21">
        <v>118</v>
      </c>
      <c r="C21" s="21">
        <v>1</v>
      </c>
      <c r="D21" s="21">
        <v>3</v>
      </c>
      <c r="E21" s="22">
        <v>2001</v>
      </c>
      <c r="F21" s="21">
        <v>103</v>
      </c>
      <c r="G21" s="124">
        <f t="shared" si="0"/>
        <v>2226</v>
      </c>
    </row>
    <row r="22" spans="1:7" ht="12.75">
      <c r="A22" s="107" t="str">
        <f>'A-N° Sinies Denun'!A22</f>
        <v>Royal &amp; Sun</v>
      </c>
      <c r="B22" s="21">
        <v>154</v>
      </c>
      <c r="C22" s="21">
        <v>11</v>
      </c>
      <c r="D22" s="21">
        <v>1</v>
      </c>
      <c r="E22" s="22">
        <v>4110</v>
      </c>
      <c r="F22" s="21">
        <v>0</v>
      </c>
      <c r="G22" s="124">
        <f t="shared" si="0"/>
        <v>4276</v>
      </c>
    </row>
    <row r="23" spans="1:10" ht="12.75">
      <c r="A23" s="36"/>
      <c r="B23" s="37"/>
      <c r="C23" s="38"/>
      <c r="D23" s="38"/>
      <c r="E23" s="39"/>
      <c r="F23" s="39"/>
      <c r="G23" s="125"/>
      <c r="H23" s="40"/>
      <c r="I23" s="41"/>
      <c r="J23" s="41"/>
    </row>
    <row r="24" spans="1:7" ht="12.75" customHeight="1">
      <c r="A24" s="154" t="s">
        <v>12</v>
      </c>
      <c r="B24" s="155">
        <f aca="true" t="shared" si="1" ref="B24:G24">SUM(B10:B22)</f>
        <v>1637</v>
      </c>
      <c r="C24" s="155">
        <f t="shared" si="1"/>
        <v>71</v>
      </c>
      <c r="D24" s="155">
        <f t="shared" si="1"/>
        <v>40</v>
      </c>
      <c r="E24" s="155">
        <f t="shared" si="1"/>
        <v>41159</v>
      </c>
      <c r="F24" s="155">
        <f t="shared" si="1"/>
        <v>392</v>
      </c>
      <c r="G24" s="10">
        <f t="shared" si="1"/>
        <v>43299</v>
      </c>
    </row>
    <row r="25" spans="1:7" ht="15.75">
      <c r="A25" s="42"/>
      <c r="B25" s="43"/>
      <c r="C25" s="44"/>
      <c r="D25" s="44"/>
      <c r="E25" s="45"/>
      <c r="F25" s="45"/>
      <c r="G25" s="126"/>
    </row>
    <row r="26" ht="12.75">
      <c r="A26" s="16"/>
    </row>
    <row r="127" ht="12.75">
      <c r="I127" s="46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workbookViewId="0" topLeftCell="A1">
      <selection activeCell="B23" sqref="B23"/>
    </sheetView>
  </sheetViews>
  <sheetFormatPr defaultColWidth="11.421875" defaultRowHeight="12.75"/>
  <cols>
    <col min="1" max="1" width="22.421875" style="48" customWidth="1"/>
    <col min="2" max="2" width="10.140625" style="48" customWidth="1"/>
    <col min="3" max="3" width="11.140625" style="48" customWidth="1"/>
    <col min="4" max="4" width="12.28125" style="48" customWidth="1"/>
    <col min="5" max="5" width="14.00390625" style="128" customWidth="1"/>
    <col min="6" max="6" width="14.7109375" style="48" customWidth="1"/>
    <col min="7" max="7" width="11.00390625" style="48" customWidth="1"/>
    <col min="8" max="8" width="15.8515625" style="128" customWidth="1"/>
    <col min="9" max="16384" width="11.421875" style="48" customWidth="1"/>
  </cols>
  <sheetData>
    <row r="1" ht="12.75">
      <c r="A1" s="47"/>
    </row>
    <row r="3" ht="12.75">
      <c r="A3" s="113" t="s">
        <v>63</v>
      </c>
    </row>
    <row r="4" ht="12.75">
      <c r="A4" s="47"/>
    </row>
    <row r="5" spans="1:8" ht="12.75">
      <c r="A5" s="150" t="s">
        <v>32</v>
      </c>
      <c r="H5" s="133"/>
    </row>
    <row r="6" spans="1:2" ht="12.75">
      <c r="A6" s="147" t="s">
        <v>96</v>
      </c>
      <c r="B6" s="131"/>
    </row>
    <row r="7" spans="1:8" ht="12.75">
      <c r="A7" s="184"/>
      <c r="B7" s="185" t="s">
        <v>33</v>
      </c>
      <c r="C7" s="186"/>
      <c r="D7" s="187"/>
      <c r="E7" s="188"/>
      <c r="F7" s="189" t="s">
        <v>34</v>
      </c>
      <c r="G7" s="189" t="s">
        <v>35</v>
      </c>
      <c r="H7" s="190" t="s">
        <v>36</v>
      </c>
    </row>
    <row r="8" spans="1:8" ht="12.75">
      <c r="A8" s="191" t="s">
        <v>1</v>
      </c>
      <c r="B8" s="192" t="s">
        <v>17</v>
      </c>
      <c r="C8" s="193" t="s">
        <v>37</v>
      </c>
      <c r="D8" s="193" t="s">
        <v>38</v>
      </c>
      <c r="E8" s="193" t="s">
        <v>39</v>
      </c>
      <c r="F8" s="193" t="s">
        <v>40</v>
      </c>
      <c r="G8" s="192" t="s">
        <v>41</v>
      </c>
      <c r="H8" s="194" t="s">
        <v>42</v>
      </c>
    </row>
    <row r="9" spans="1:8" ht="12.75">
      <c r="A9" s="195"/>
      <c r="B9" s="196"/>
      <c r="C9" s="197"/>
      <c r="D9" s="198"/>
      <c r="E9" s="197" t="s">
        <v>43</v>
      </c>
      <c r="F9" s="197" t="s">
        <v>44</v>
      </c>
      <c r="G9" s="197" t="s">
        <v>45</v>
      </c>
      <c r="H9" s="199" t="s">
        <v>46</v>
      </c>
    </row>
    <row r="10" spans="1:8" ht="12.75">
      <c r="A10" s="106" t="str">
        <f>'A-N° Sinies Denun'!A10</f>
        <v>ABN Amro</v>
      </c>
      <c r="B10" s="22">
        <v>0</v>
      </c>
      <c r="C10" s="22">
        <v>0</v>
      </c>
      <c r="D10" s="22">
        <v>0</v>
      </c>
      <c r="E10" s="112">
        <f aca="true" t="shared" si="0" ref="E10:E22">SUM(B10:D10)</f>
        <v>0</v>
      </c>
      <c r="F10" s="22">
        <v>4369</v>
      </c>
      <c r="G10" s="22">
        <v>0</v>
      </c>
      <c r="H10" s="134">
        <f aca="true" t="shared" si="1" ref="H10:H22">SUM(E10:G10)</f>
        <v>4369</v>
      </c>
    </row>
    <row r="11" spans="1:8" ht="12.75">
      <c r="A11" s="108" t="str">
        <f>'A-N° Sinies Denun'!A11</f>
        <v>Aseguradora Magallanes</v>
      </c>
      <c r="B11" s="22">
        <v>1180002</v>
      </c>
      <c r="C11" s="22">
        <v>18630</v>
      </c>
      <c r="D11" s="22">
        <v>73132</v>
      </c>
      <c r="E11" s="112">
        <f t="shared" si="0"/>
        <v>1271764</v>
      </c>
      <c r="F11" s="22">
        <v>1855310</v>
      </c>
      <c r="G11" s="22">
        <v>0</v>
      </c>
      <c r="H11" s="134">
        <f t="shared" si="1"/>
        <v>3127074</v>
      </c>
    </row>
    <row r="12" spans="1:8" ht="12.75">
      <c r="A12" s="108" t="str">
        <f>'A-N° Sinies Denun'!A12</f>
        <v>Bci</v>
      </c>
      <c r="B12" s="22">
        <v>2424407</v>
      </c>
      <c r="C12" s="22">
        <v>26080</v>
      </c>
      <c r="D12" s="22">
        <v>2591770</v>
      </c>
      <c r="E12" s="112">
        <f t="shared" si="0"/>
        <v>5042257</v>
      </c>
      <c r="F12" s="48">
        <v>74377</v>
      </c>
      <c r="G12" s="22">
        <v>10151</v>
      </c>
      <c r="H12" s="134">
        <f>SUM(E12:G12)</f>
        <v>5126785</v>
      </c>
    </row>
    <row r="13" spans="1:8" ht="12.75">
      <c r="A13" s="108" t="str">
        <f>'A-N° Sinies Denun'!A13</f>
        <v>Chilena Consolidada</v>
      </c>
      <c r="B13" s="22">
        <v>508406</v>
      </c>
      <c r="C13" s="22">
        <v>2882</v>
      </c>
      <c r="D13" s="22">
        <v>17096</v>
      </c>
      <c r="E13" s="112">
        <f t="shared" si="0"/>
        <v>528384</v>
      </c>
      <c r="F13" s="22">
        <v>553703</v>
      </c>
      <c r="G13" s="22">
        <v>1158</v>
      </c>
      <c r="H13" s="134">
        <f t="shared" si="1"/>
        <v>1083245</v>
      </c>
    </row>
    <row r="14" spans="1:8" ht="12.75">
      <c r="A14" s="108" t="str">
        <f>'A-N° Sinies Denun'!A14</f>
        <v>Consorcio Nacional</v>
      </c>
      <c r="B14" s="22">
        <v>246322</v>
      </c>
      <c r="C14" s="22">
        <v>0</v>
      </c>
      <c r="D14" s="22">
        <v>0</v>
      </c>
      <c r="E14" s="112">
        <f t="shared" si="0"/>
        <v>246322</v>
      </c>
      <c r="F14" s="22">
        <v>421373</v>
      </c>
      <c r="G14" s="22">
        <v>0</v>
      </c>
      <c r="H14" s="134">
        <f t="shared" si="1"/>
        <v>667695</v>
      </c>
    </row>
    <row r="15" spans="1:8" ht="12.75">
      <c r="A15" s="108" t="str">
        <f>'A-N° Sinies Denun'!A15</f>
        <v>ING Vida</v>
      </c>
      <c r="B15" s="22">
        <v>211935</v>
      </c>
      <c r="C15" s="22">
        <v>0</v>
      </c>
      <c r="D15" s="22">
        <v>85475</v>
      </c>
      <c r="E15" s="112">
        <f t="shared" si="0"/>
        <v>297410</v>
      </c>
      <c r="F15" s="22">
        <v>291593</v>
      </c>
      <c r="G15" s="22">
        <v>13868</v>
      </c>
      <c r="H15" s="134">
        <f t="shared" si="1"/>
        <v>602871</v>
      </c>
    </row>
    <row r="16" spans="1:8" ht="12.75">
      <c r="A16" s="108" t="str">
        <f>'A-N° Sinies Denun'!A16</f>
        <v>Interamericana Vida</v>
      </c>
      <c r="B16" s="22">
        <v>0</v>
      </c>
      <c r="C16" s="22">
        <v>0</v>
      </c>
      <c r="D16" s="22">
        <v>0</v>
      </c>
      <c r="E16" s="112">
        <f t="shared" si="0"/>
        <v>0</v>
      </c>
      <c r="F16" s="22">
        <v>8441</v>
      </c>
      <c r="G16" s="22">
        <v>0</v>
      </c>
      <c r="H16" s="134">
        <f t="shared" si="1"/>
        <v>8441</v>
      </c>
    </row>
    <row r="17" spans="1:8" ht="12.75">
      <c r="A17" s="108" t="str">
        <f>'A-N° Sinies Denun'!A17</f>
        <v>Ise Chile</v>
      </c>
      <c r="B17" s="22">
        <v>0</v>
      </c>
      <c r="C17" s="22">
        <v>0</v>
      </c>
      <c r="D17" s="22">
        <v>0</v>
      </c>
      <c r="E17" s="112">
        <f t="shared" si="0"/>
        <v>0</v>
      </c>
      <c r="F17" s="22">
        <v>10309</v>
      </c>
      <c r="G17" s="22">
        <v>0</v>
      </c>
      <c r="H17" s="134">
        <f t="shared" si="1"/>
        <v>10309</v>
      </c>
    </row>
    <row r="18" spans="1:8" ht="12.75">
      <c r="A18" s="108" t="str">
        <f>'A-N° Sinies Denun'!A18</f>
        <v>Liberty</v>
      </c>
      <c r="B18" s="22">
        <v>402971</v>
      </c>
      <c r="C18" s="22">
        <v>4238</v>
      </c>
      <c r="D18" s="22">
        <v>45143</v>
      </c>
      <c r="E18" s="112">
        <f t="shared" si="0"/>
        <v>452352</v>
      </c>
      <c r="F18" s="22">
        <v>606337</v>
      </c>
      <c r="G18" s="22">
        <v>2560</v>
      </c>
      <c r="H18" s="134">
        <f t="shared" si="1"/>
        <v>1061249</v>
      </c>
    </row>
    <row r="19" spans="1:8" ht="12.75">
      <c r="A19" s="108" t="str">
        <f>'A-N° Sinies Denun'!A19</f>
        <v>Mapfre</v>
      </c>
      <c r="B19" s="22">
        <v>973903</v>
      </c>
      <c r="C19" s="22">
        <v>21225</v>
      </c>
      <c r="D19" s="22">
        <v>106129</v>
      </c>
      <c r="E19" s="112">
        <f t="shared" si="0"/>
        <v>1101257</v>
      </c>
      <c r="F19" s="22">
        <v>1655331</v>
      </c>
      <c r="G19" s="22">
        <v>0</v>
      </c>
      <c r="H19" s="134">
        <f t="shared" si="1"/>
        <v>2756588</v>
      </c>
    </row>
    <row r="20" spans="1:8" ht="12.75">
      <c r="A20" s="108" t="str">
        <f>'A-N° Sinies Denun'!A20</f>
        <v>Penta Security</v>
      </c>
      <c r="B20" s="22">
        <v>1697741</v>
      </c>
      <c r="C20" s="22">
        <v>68894</v>
      </c>
      <c r="D20" s="22">
        <v>167486</v>
      </c>
      <c r="E20" s="112">
        <f t="shared" si="0"/>
        <v>1934121</v>
      </c>
      <c r="F20" s="22">
        <v>2547745</v>
      </c>
      <c r="G20" s="22">
        <v>30141</v>
      </c>
      <c r="H20" s="134">
        <f t="shared" si="1"/>
        <v>4512007</v>
      </c>
    </row>
    <row r="21" spans="1:8" ht="12.75">
      <c r="A21" s="108" t="str">
        <f>'A-N° Sinies Denun'!A21</f>
        <v>Renta Nacional</v>
      </c>
      <c r="B21" s="22">
        <v>652984</v>
      </c>
      <c r="C21" s="22">
        <v>5540</v>
      </c>
      <c r="D21" s="22">
        <v>5338</v>
      </c>
      <c r="E21" s="112">
        <f t="shared" si="0"/>
        <v>663862</v>
      </c>
      <c r="F21" s="22">
        <v>963841</v>
      </c>
      <c r="G21" s="22">
        <v>0</v>
      </c>
      <c r="H21" s="134">
        <f t="shared" si="1"/>
        <v>1627703</v>
      </c>
    </row>
    <row r="22" spans="1:8" ht="12.75">
      <c r="A22" s="108" t="str">
        <f>'A-N° Sinies Denun'!A22</f>
        <v>Royal &amp; Sun</v>
      </c>
      <c r="B22" s="22">
        <v>868752</v>
      </c>
      <c r="C22" s="22">
        <v>26025</v>
      </c>
      <c r="D22" s="22">
        <v>126938</v>
      </c>
      <c r="E22" s="112">
        <f t="shared" si="0"/>
        <v>1021715</v>
      </c>
      <c r="F22" s="22">
        <v>1448168</v>
      </c>
      <c r="G22" s="22">
        <v>0</v>
      </c>
      <c r="H22" s="134">
        <f t="shared" si="1"/>
        <v>2469883</v>
      </c>
    </row>
    <row r="23" spans="1:9" ht="12.75">
      <c r="A23" s="49"/>
      <c r="B23" s="50"/>
      <c r="C23" s="51"/>
      <c r="D23" s="51"/>
      <c r="E23" s="129"/>
      <c r="F23" s="52"/>
      <c r="G23" s="52"/>
      <c r="H23" s="135"/>
      <c r="I23" s="53"/>
    </row>
    <row r="24" spans="1:9" s="132" customFormat="1" ht="12.75" customHeight="1">
      <c r="A24" s="156" t="s">
        <v>12</v>
      </c>
      <c r="B24" s="157">
        <f aca="true" t="shared" si="2" ref="B24:H24">SUM(B10:B22)</f>
        <v>9167423</v>
      </c>
      <c r="C24" s="157">
        <f t="shared" si="2"/>
        <v>173514</v>
      </c>
      <c r="D24" s="157">
        <f t="shared" si="2"/>
        <v>3218507</v>
      </c>
      <c r="E24" s="157">
        <f t="shared" si="2"/>
        <v>12559444</v>
      </c>
      <c r="F24" s="157">
        <f t="shared" si="2"/>
        <v>10440897</v>
      </c>
      <c r="G24" s="157">
        <f t="shared" si="2"/>
        <v>57878</v>
      </c>
      <c r="H24" s="158">
        <f t="shared" si="2"/>
        <v>23058219</v>
      </c>
      <c r="I24" s="139"/>
    </row>
    <row r="25" spans="1:8" ht="15.75">
      <c r="A25" s="54"/>
      <c r="B25" s="55"/>
      <c r="C25" s="56"/>
      <c r="D25" s="56"/>
      <c r="E25" s="130"/>
      <c r="F25" s="57"/>
      <c r="G25" s="57"/>
      <c r="H25" s="136"/>
    </row>
    <row r="31" ht="12.75" customHeight="1"/>
    <row r="49" ht="12.75" customHeight="1"/>
    <row r="50" ht="12.75" customHeight="1"/>
    <row r="51" ht="12.75" customHeight="1"/>
    <row r="52" ht="12.75" customHeight="1">
      <c r="G52" s="58"/>
    </row>
    <row r="53" ht="12.75" customHeight="1"/>
    <row r="55" spans="1:6" ht="12.75">
      <c r="A55" s="15"/>
      <c r="E55" s="48"/>
      <c r="F55" s="128"/>
    </row>
    <row r="56" spans="1:6" ht="12.75">
      <c r="A56" s="16"/>
      <c r="B56" s="205"/>
      <c r="E56" s="48"/>
      <c r="F56" s="138"/>
    </row>
    <row r="57" ht="12.75">
      <c r="E57" s="48"/>
    </row>
    <row r="58" ht="12.75">
      <c r="E58" s="48"/>
    </row>
    <row r="59" ht="12.75">
      <c r="E59" s="48"/>
    </row>
    <row r="60" ht="12.75">
      <c r="E60" s="48"/>
    </row>
    <row r="61" ht="12.75">
      <c r="E61" s="48"/>
    </row>
    <row r="62" ht="12.75">
      <c r="E62" s="48"/>
    </row>
    <row r="63" ht="12.75">
      <c r="E63" s="48"/>
    </row>
    <row r="64" ht="12.75">
      <c r="E64" s="48"/>
    </row>
    <row r="65" ht="12.75">
      <c r="E65" s="48"/>
    </row>
    <row r="66" ht="12.75">
      <c r="E66" s="48"/>
    </row>
    <row r="67" ht="12.75">
      <c r="E67" s="48"/>
    </row>
    <row r="68" ht="12.75">
      <c r="E68" s="48"/>
    </row>
    <row r="69" ht="12.75">
      <c r="E69" s="48"/>
    </row>
    <row r="70" ht="12.75">
      <c r="E70" s="4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spans="5:10" ht="12.75">
      <c r="E91" s="48"/>
      <c r="J91" s="59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  <row r="195" ht="12.75">
      <c r="E195" s="48"/>
    </row>
    <row r="196" ht="12.75">
      <c r="E196" s="48"/>
    </row>
    <row r="197" ht="12.75">
      <c r="E197" s="48"/>
    </row>
    <row r="198" ht="12.75">
      <c r="E198" s="48"/>
    </row>
    <row r="199" ht="12.75">
      <c r="E199" s="48"/>
    </row>
    <row r="200" ht="12.75">
      <c r="E200" s="48"/>
    </row>
    <row r="201" ht="12.75">
      <c r="E201" s="48"/>
    </row>
    <row r="202" ht="12.75">
      <c r="E202" s="48"/>
    </row>
    <row r="203" ht="12.75">
      <c r="E203" s="48"/>
    </row>
    <row r="204" ht="12.75">
      <c r="E204" s="48"/>
    </row>
    <row r="205" ht="12.75">
      <c r="E205" s="48"/>
    </row>
    <row r="206" ht="12.75">
      <c r="E206" s="48"/>
    </row>
    <row r="207" ht="12.75">
      <c r="E207" s="48"/>
    </row>
    <row r="208" ht="12.75">
      <c r="E208" s="48"/>
    </row>
    <row r="209" ht="12.75">
      <c r="E209" s="48"/>
    </row>
    <row r="210" ht="12.75">
      <c r="E210" s="48"/>
    </row>
    <row r="211" ht="12.75">
      <c r="E211" s="48"/>
    </row>
    <row r="212" ht="12.75">
      <c r="E212" s="48"/>
    </row>
    <row r="213" ht="12.75">
      <c r="E213" s="48"/>
    </row>
    <row r="214" ht="12.75">
      <c r="E214" s="48"/>
    </row>
    <row r="215" ht="12.75">
      <c r="E215" s="48"/>
    </row>
    <row r="216" ht="12.75">
      <c r="E216" s="48"/>
    </row>
    <row r="217" ht="12.75">
      <c r="E217" s="48"/>
    </row>
    <row r="218" ht="12.75">
      <c r="E218" s="48"/>
    </row>
    <row r="219" ht="12.75">
      <c r="E219" s="48"/>
    </row>
    <row r="220" ht="12.75">
      <c r="E220" s="48"/>
    </row>
    <row r="221" ht="12.75">
      <c r="E221" s="48"/>
    </row>
    <row r="222" ht="12.75">
      <c r="E222" s="48"/>
    </row>
    <row r="223" ht="12.75">
      <c r="E223" s="48"/>
    </row>
    <row r="224" ht="12.75">
      <c r="E224" s="48"/>
    </row>
    <row r="225" ht="12.75">
      <c r="E225" s="48"/>
    </row>
    <row r="226" ht="12.75">
      <c r="E226" s="48"/>
    </row>
    <row r="227" ht="12.75">
      <c r="E227" s="48"/>
    </row>
    <row r="228" ht="12.75">
      <c r="E228" s="48"/>
    </row>
    <row r="229" ht="12.75">
      <c r="E229" s="48"/>
    </row>
    <row r="230" ht="12.75">
      <c r="E230" s="48"/>
    </row>
    <row r="231" ht="12.75">
      <c r="E231" s="48"/>
    </row>
    <row r="232" ht="12.75">
      <c r="E232" s="48"/>
    </row>
    <row r="233" ht="12.75">
      <c r="E233" s="48"/>
    </row>
    <row r="234" ht="12.75">
      <c r="E234" s="48"/>
    </row>
    <row r="235" ht="12.75">
      <c r="E235" s="48"/>
    </row>
    <row r="236" ht="12.75">
      <c r="E236" s="48"/>
    </row>
    <row r="237" ht="12.75">
      <c r="E237" s="48"/>
    </row>
    <row r="238" ht="12.75">
      <c r="E238" s="48"/>
    </row>
    <row r="239" ht="12.75">
      <c r="E239" s="48"/>
    </row>
    <row r="240" ht="12.75">
      <c r="E240" s="48"/>
    </row>
    <row r="241" ht="12.75">
      <c r="E241" s="48"/>
    </row>
    <row r="242" ht="12.75">
      <c r="E242" s="48"/>
    </row>
    <row r="243" ht="12.75">
      <c r="E243" s="48"/>
    </row>
    <row r="244" ht="12.75">
      <c r="E244" s="48"/>
    </row>
    <row r="245" ht="12.75">
      <c r="E245" s="48"/>
    </row>
    <row r="246" ht="12.75">
      <c r="E246" s="48"/>
    </row>
    <row r="247" ht="12.75">
      <c r="E247" s="48"/>
    </row>
    <row r="248" ht="12.75">
      <c r="E248" s="48"/>
    </row>
    <row r="249" ht="12.75">
      <c r="E249" s="48"/>
    </row>
    <row r="250" ht="12.75">
      <c r="E250" s="4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workbookViewId="0" topLeftCell="A1">
      <selection activeCell="F23" sqref="F23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13" t="s">
        <v>63</v>
      </c>
    </row>
    <row r="4" spans="1:6" ht="12.75">
      <c r="A4" s="47"/>
      <c r="B4" s="48"/>
      <c r="C4" s="48"/>
      <c r="D4" s="48"/>
      <c r="E4" s="128"/>
      <c r="F4" s="48"/>
    </row>
    <row r="5" spans="1:6" ht="12.75">
      <c r="A5" s="150" t="s">
        <v>47</v>
      </c>
      <c r="B5" s="48"/>
      <c r="C5" s="48"/>
      <c r="D5" s="48"/>
      <c r="E5" s="128"/>
      <c r="F5" s="48"/>
    </row>
    <row r="6" spans="1:6" ht="12.75">
      <c r="A6" s="147" t="str">
        <f>'D-Sinies Pag Direc'!A6</f>
        <v>      (entre el 1 de enero y 31 de diciembre  de 2007, montos expresados en miles de pesos de diciembre de 2007)</v>
      </c>
      <c r="B6" s="131"/>
      <c r="C6" s="48"/>
      <c r="D6" s="48"/>
      <c r="E6" s="128"/>
      <c r="F6" s="48"/>
    </row>
    <row r="7" spans="1:6" ht="12.75">
      <c r="A7" s="184"/>
      <c r="B7" s="211" t="s">
        <v>79</v>
      </c>
      <c r="C7" s="212"/>
      <c r="D7" s="189" t="s">
        <v>49</v>
      </c>
      <c r="E7" s="189" t="s">
        <v>50</v>
      </c>
      <c r="F7" s="190" t="s">
        <v>51</v>
      </c>
    </row>
    <row r="8" spans="1:6" ht="12.75">
      <c r="A8" s="191" t="s">
        <v>1</v>
      </c>
      <c r="B8" s="193" t="s">
        <v>52</v>
      </c>
      <c r="C8" s="193" t="s">
        <v>53</v>
      </c>
      <c r="D8" s="200" t="s">
        <v>80</v>
      </c>
      <c r="E8" s="200" t="s">
        <v>54</v>
      </c>
      <c r="F8" s="201" t="s">
        <v>55</v>
      </c>
    </row>
    <row r="9" spans="1:6" ht="12.75">
      <c r="A9" s="191"/>
      <c r="B9" s="202"/>
      <c r="C9" s="203"/>
      <c r="D9" s="200" t="s">
        <v>81</v>
      </c>
      <c r="E9" s="192" t="s">
        <v>56</v>
      </c>
      <c r="F9" s="201" t="s">
        <v>57</v>
      </c>
    </row>
    <row r="10" spans="1:6" ht="12.75">
      <c r="A10" s="195"/>
      <c r="B10" s="197" t="s">
        <v>58</v>
      </c>
      <c r="C10" s="197" t="s">
        <v>59</v>
      </c>
      <c r="D10" s="197" t="s">
        <v>60</v>
      </c>
      <c r="E10" s="197" t="s">
        <v>61</v>
      </c>
      <c r="F10" s="199" t="s">
        <v>62</v>
      </c>
    </row>
    <row r="11" spans="1:6" ht="12.75">
      <c r="A11" s="105" t="str">
        <f>'D-Sinies Pag Direc'!A10</f>
        <v>ABN Amro</v>
      </c>
      <c r="B11" s="127">
        <f>'D-Sinies Pag Direc'!H10</f>
        <v>4369</v>
      </c>
      <c r="C11" s="22">
        <v>0</v>
      </c>
      <c r="D11" s="22">
        <v>0</v>
      </c>
      <c r="E11" s="22">
        <v>4373</v>
      </c>
      <c r="F11" s="137">
        <f aca="true" t="shared" si="0" ref="F11:F22">SUM(B11:D11)-E11</f>
        <v>-4</v>
      </c>
    </row>
    <row r="12" spans="1:6" ht="12.75">
      <c r="A12" s="107" t="str">
        <f>'D-Sinies Pag Direc'!A11</f>
        <v>Aseguradora Magallanes</v>
      </c>
      <c r="B12" s="127">
        <f>'D-Sinies Pag Direc'!H11</f>
        <v>3127074</v>
      </c>
      <c r="C12" s="22">
        <v>1218512</v>
      </c>
      <c r="D12" s="22">
        <v>894775</v>
      </c>
      <c r="E12" s="22">
        <v>350157</v>
      </c>
      <c r="F12" s="137">
        <f t="shared" si="0"/>
        <v>4890204</v>
      </c>
    </row>
    <row r="13" spans="1:6" ht="12.75">
      <c r="A13" s="107" t="str">
        <f>'D-Sinies Pag Direc'!A12</f>
        <v>Bci</v>
      </c>
      <c r="B13" s="127">
        <f>'D-Sinies Pag Direc'!H12</f>
        <v>5126785</v>
      </c>
      <c r="C13" s="22">
        <v>976944</v>
      </c>
      <c r="D13" s="22">
        <v>1549405</v>
      </c>
      <c r="E13" s="22">
        <v>1061657</v>
      </c>
      <c r="F13" s="137">
        <f t="shared" si="0"/>
        <v>6591477</v>
      </c>
    </row>
    <row r="14" spans="1:6" ht="12.75">
      <c r="A14" s="107" t="str">
        <f>'D-Sinies Pag Direc'!A13</f>
        <v>Chilena Consolidada</v>
      </c>
      <c r="B14" s="127">
        <f>'D-Sinies Pag Direc'!H13</f>
        <v>1083245</v>
      </c>
      <c r="C14" s="22">
        <v>263986</v>
      </c>
      <c r="D14" s="22">
        <v>265264</v>
      </c>
      <c r="E14" s="22">
        <v>107366</v>
      </c>
      <c r="F14" s="137">
        <f t="shared" si="0"/>
        <v>1505129</v>
      </c>
    </row>
    <row r="15" spans="1:6" ht="12.75">
      <c r="A15" s="107" t="str">
        <f>'D-Sinies Pag Direc'!A14</f>
        <v>Consorcio Nacional</v>
      </c>
      <c r="B15" s="127">
        <f>'D-Sinies Pag Direc'!H14</f>
        <v>667695</v>
      </c>
      <c r="C15" s="22">
        <v>90559</v>
      </c>
      <c r="D15" s="22">
        <v>101164</v>
      </c>
      <c r="E15" s="22">
        <v>54396</v>
      </c>
      <c r="F15" s="137">
        <f t="shared" si="0"/>
        <v>805022</v>
      </c>
    </row>
    <row r="16" spans="1:6" ht="12.75">
      <c r="A16" s="107" t="str">
        <f>'D-Sinies Pag Direc'!A15</f>
        <v>ING Vida</v>
      </c>
      <c r="B16" s="127">
        <f>'D-Sinies Pag Direc'!H15</f>
        <v>602871</v>
      </c>
      <c r="C16" s="22">
        <v>41604</v>
      </c>
      <c r="D16" s="22">
        <v>84279</v>
      </c>
      <c r="E16" s="22">
        <v>112941</v>
      </c>
      <c r="F16" s="137">
        <f t="shared" si="0"/>
        <v>615813</v>
      </c>
    </row>
    <row r="17" spans="1:6" ht="12.75">
      <c r="A17" s="107" t="str">
        <f>'D-Sinies Pag Direc'!A16</f>
        <v>Interamericana Vida</v>
      </c>
      <c r="B17" s="127">
        <f>'D-Sinies Pag Direc'!H16</f>
        <v>8441</v>
      </c>
      <c r="C17" s="22">
        <v>14701</v>
      </c>
      <c r="D17" s="22">
        <v>0</v>
      </c>
      <c r="E17" s="22">
        <v>16123</v>
      </c>
      <c r="F17" s="137">
        <f t="shared" si="0"/>
        <v>7019</v>
      </c>
    </row>
    <row r="18" spans="1:6" ht="12.75">
      <c r="A18" s="107" t="str">
        <f>'D-Sinies Pag Direc'!A17</f>
        <v>Ise Chile</v>
      </c>
      <c r="B18" s="127">
        <f>'D-Sinies Pag Direc'!H17</f>
        <v>10309</v>
      </c>
      <c r="C18" s="22">
        <v>428</v>
      </c>
      <c r="D18" s="22">
        <v>0</v>
      </c>
      <c r="E18" s="22">
        <v>2384</v>
      </c>
      <c r="F18" s="137">
        <f t="shared" si="0"/>
        <v>8353</v>
      </c>
    </row>
    <row r="19" spans="1:6" ht="12.75">
      <c r="A19" s="107" t="str">
        <f>'D-Sinies Pag Direc'!A18</f>
        <v>Liberty</v>
      </c>
      <c r="B19" s="127">
        <f>'D-Sinies Pag Direc'!H18</f>
        <v>1061249</v>
      </c>
      <c r="C19" s="22">
        <v>137873</v>
      </c>
      <c r="D19" s="22">
        <v>160513</v>
      </c>
      <c r="E19" s="22">
        <v>198942</v>
      </c>
      <c r="F19" s="137">
        <f t="shared" si="0"/>
        <v>1160693</v>
      </c>
    </row>
    <row r="20" spans="1:6" ht="12.75">
      <c r="A20" s="107" t="str">
        <f>'D-Sinies Pag Direc'!A19</f>
        <v>Mapfre</v>
      </c>
      <c r="B20" s="127">
        <f>'D-Sinies Pag Direc'!H19</f>
        <v>2756588</v>
      </c>
      <c r="C20" s="22">
        <v>549924</v>
      </c>
      <c r="D20" s="22">
        <v>43230</v>
      </c>
      <c r="E20" s="22">
        <v>610670</v>
      </c>
      <c r="F20" s="137">
        <f t="shared" si="0"/>
        <v>2739072</v>
      </c>
    </row>
    <row r="21" spans="1:6" ht="12.75">
      <c r="A21" s="107" t="str">
        <f>'D-Sinies Pag Direc'!A20</f>
        <v>Penta Security</v>
      </c>
      <c r="B21" s="127">
        <f>'D-Sinies Pag Direc'!H20</f>
        <v>4512007</v>
      </c>
      <c r="C21" s="22">
        <v>859474</v>
      </c>
      <c r="D21" s="22">
        <v>1088233</v>
      </c>
      <c r="E21" s="22">
        <v>930243</v>
      </c>
      <c r="F21" s="137">
        <f t="shared" si="0"/>
        <v>5529471</v>
      </c>
    </row>
    <row r="22" spans="1:6" ht="12.75">
      <c r="A22" s="107" t="str">
        <f>'D-Sinies Pag Direc'!A21</f>
        <v>Renta Nacional</v>
      </c>
      <c r="B22" s="127">
        <f>'D-Sinies Pag Direc'!H21</f>
        <v>1627703</v>
      </c>
      <c r="C22" s="207">
        <v>138666</v>
      </c>
      <c r="D22" s="22">
        <v>348853</v>
      </c>
      <c r="E22" s="22">
        <v>126859</v>
      </c>
      <c r="F22" s="137">
        <f t="shared" si="0"/>
        <v>1988363</v>
      </c>
    </row>
    <row r="23" spans="1:6" ht="12.75">
      <c r="A23" s="107" t="str">
        <f>'D-Sinies Pag Direc'!A22</f>
        <v>Royal &amp; Sun</v>
      </c>
      <c r="B23" s="127">
        <f>'D-Sinies Pag Direc'!H22</f>
        <v>2469883</v>
      </c>
      <c r="C23" s="207">
        <v>938261</v>
      </c>
      <c r="D23" s="22">
        <v>143242</v>
      </c>
      <c r="E23" s="22">
        <v>531908</v>
      </c>
      <c r="F23" s="137">
        <f>SUM(B23:D23)-E23</f>
        <v>3019478</v>
      </c>
    </row>
    <row r="24" spans="1:6" ht="12.75">
      <c r="A24" s="49"/>
      <c r="B24" s="50"/>
      <c r="C24" s="51"/>
      <c r="D24" s="51"/>
      <c r="E24" s="51"/>
      <c r="F24" s="135"/>
    </row>
    <row r="25" spans="1:6" ht="12.75">
      <c r="A25" s="159" t="s">
        <v>12</v>
      </c>
      <c r="B25" s="160">
        <f>SUM(B11:B23)</f>
        <v>23058219</v>
      </c>
      <c r="C25" s="160">
        <f>SUM(C11:C23)</f>
        <v>5230932</v>
      </c>
      <c r="D25" s="160">
        <f>SUM(D11:D23)</f>
        <v>4678958</v>
      </c>
      <c r="E25" s="160">
        <f>SUM(E11:E23)</f>
        <v>4108019</v>
      </c>
      <c r="F25" s="3">
        <f>+B25+C25+D25-E25</f>
        <v>28860090</v>
      </c>
    </row>
    <row r="26" spans="1:6" ht="15.75">
      <c r="A26" s="54"/>
      <c r="B26" s="55"/>
      <c r="C26" s="56"/>
      <c r="D26" s="56"/>
      <c r="E26" s="56"/>
      <c r="F26" s="136"/>
    </row>
    <row r="28" spans="3:6" ht="12.75">
      <c r="C28" s="206"/>
      <c r="F28" s="206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workbookViewId="0" topLeftCell="A1">
      <selection activeCell="I17" sqref="I17"/>
    </sheetView>
  </sheetViews>
  <sheetFormatPr defaultColWidth="11.421875" defaultRowHeight="12.75"/>
  <cols>
    <col min="1" max="1" width="22.421875" style="61" customWidth="1"/>
    <col min="2" max="5" width="11.7109375" style="61" customWidth="1"/>
    <col min="6" max="6" width="12.28125" style="61" customWidth="1"/>
    <col min="7" max="9" width="11.7109375" style="61" customWidth="1"/>
    <col min="10" max="16384" width="11.421875" style="61" customWidth="1"/>
  </cols>
  <sheetData>
    <row r="1" ht="12.75">
      <c r="A1" s="60"/>
    </row>
    <row r="3" ht="12.75">
      <c r="A3" s="113" t="s">
        <v>63</v>
      </c>
    </row>
    <row r="4" ht="12.75">
      <c r="A4" s="60"/>
    </row>
    <row r="5" spans="1:9" ht="12.75">
      <c r="A5" s="62" t="s">
        <v>0</v>
      </c>
      <c r="B5" s="63"/>
      <c r="C5" s="63"/>
      <c r="E5" s="63"/>
      <c r="F5" s="63"/>
      <c r="G5" s="63"/>
      <c r="H5" s="63"/>
      <c r="I5" s="63"/>
    </row>
    <row r="6" spans="1:9" ht="12.75">
      <c r="A6" s="2" t="str">
        <f>'A-N° Sinies Denun'!$A$6</f>
        <v>      (entre el 1 de enero y 31 de diciembre de 2007)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65"/>
      <c r="B7" s="66"/>
      <c r="C7" s="67"/>
      <c r="D7" s="67"/>
      <c r="E7" s="67"/>
      <c r="F7" s="67"/>
      <c r="G7" s="67"/>
      <c r="H7" s="67"/>
      <c r="I7" s="68"/>
    </row>
    <row r="8" spans="1:9" ht="12.75">
      <c r="A8" s="69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109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72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'A-N° Sinies Denun'!A10</f>
        <v>ABN Amro</v>
      </c>
      <c r="B10" s="22"/>
      <c r="C10" s="22"/>
      <c r="D10" s="22"/>
      <c r="E10" s="22"/>
      <c r="F10" s="22"/>
      <c r="G10" s="22"/>
      <c r="H10" s="22"/>
      <c r="I10" s="4">
        <v>0</v>
      </c>
    </row>
    <row r="11" spans="1:9" ht="12.75">
      <c r="A11" s="108" t="str">
        <f>'A-N° Sinies Denun'!A11</f>
        <v>Aseguradora Magallanes</v>
      </c>
      <c r="B11" s="22">
        <v>348144</v>
      </c>
      <c r="C11" s="22">
        <v>109088</v>
      </c>
      <c r="D11" s="22">
        <v>2436</v>
      </c>
      <c r="E11" s="22">
        <v>2671</v>
      </c>
      <c r="F11" s="22">
        <v>12696</v>
      </c>
      <c r="G11" s="22">
        <v>761</v>
      </c>
      <c r="H11" s="22">
        <v>27378</v>
      </c>
      <c r="I11" s="4">
        <f aca="true" t="shared" si="0" ref="I11:I21">SUM(B11:H11)</f>
        <v>503174</v>
      </c>
    </row>
    <row r="12" spans="1:9" ht="12.75">
      <c r="A12" s="108" t="str">
        <f>'A-N° Sinies Denun'!A12</f>
        <v>Bci</v>
      </c>
      <c r="B12" s="22">
        <v>327642</v>
      </c>
      <c r="C12" s="22">
        <v>134884</v>
      </c>
      <c r="D12" s="22">
        <v>38910</v>
      </c>
      <c r="E12" s="22">
        <v>24915</v>
      </c>
      <c r="F12" s="22">
        <v>8953</v>
      </c>
      <c r="G12" s="22">
        <v>27052</v>
      </c>
      <c r="H12" s="22">
        <v>24696</v>
      </c>
      <c r="I12" s="4">
        <f t="shared" si="0"/>
        <v>587052</v>
      </c>
    </row>
    <row r="13" spans="1:9" ht="12.75">
      <c r="A13" s="108" t="str">
        <f>'A-N° Sinies Denun'!A13</f>
        <v>Chilena Consolidada</v>
      </c>
      <c r="B13" s="22">
        <v>104774</v>
      </c>
      <c r="C13" s="22">
        <v>59539</v>
      </c>
      <c r="D13" s="22">
        <v>707</v>
      </c>
      <c r="E13" s="22">
        <v>19</v>
      </c>
      <c r="F13" s="22">
        <v>392</v>
      </c>
      <c r="G13" s="22">
        <v>53</v>
      </c>
      <c r="H13" s="22">
        <v>2189</v>
      </c>
      <c r="I13" s="4">
        <f t="shared" si="0"/>
        <v>167673</v>
      </c>
    </row>
    <row r="14" spans="1:9" ht="12.75">
      <c r="A14" s="108" t="str">
        <f>'A-N° Sinies Denun'!A14</f>
        <v>Consorcio Nacional</v>
      </c>
      <c r="B14" s="22">
        <v>85887</v>
      </c>
      <c r="C14" s="22">
        <v>23019</v>
      </c>
      <c r="D14" s="22">
        <v>2895</v>
      </c>
      <c r="E14" s="22"/>
      <c r="F14" s="22">
        <v>239</v>
      </c>
      <c r="G14" s="22">
        <v>2201</v>
      </c>
      <c r="H14" s="22">
        <v>1294</v>
      </c>
      <c r="I14" s="4">
        <f t="shared" si="0"/>
        <v>115535</v>
      </c>
    </row>
    <row r="15" spans="1:9" ht="12.75">
      <c r="A15" s="108" t="str">
        <f>'A-N° Sinies Denun'!A15</f>
        <v>ING Vida</v>
      </c>
      <c r="B15" s="22">
        <v>14</v>
      </c>
      <c r="C15" s="22">
        <v>12</v>
      </c>
      <c r="D15" s="22"/>
      <c r="E15" s="22">
        <v>7</v>
      </c>
      <c r="F15" s="22">
        <v>3</v>
      </c>
      <c r="G15" s="22"/>
      <c r="H15" s="22">
        <v>7</v>
      </c>
      <c r="I15" s="4">
        <f t="shared" si="0"/>
        <v>43</v>
      </c>
    </row>
    <row r="16" spans="1:9" ht="12.75">
      <c r="A16" s="108" t="str">
        <f>'A-N° Sinies Denun'!A16</f>
        <v>Interamericana Vida</v>
      </c>
      <c r="B16" s="22"/>
      <c r="C16" s="22"/>
      <c r="D16" s="22"/>
      <c r="E16" s="22"/>
      <c r="F16" s="22"/>
      <c r="G16" s="22"/>
      <c r="H16" s="22"/>
      <c r="I16" s="4">
        <v>0</v>
      </c>
    </row>
    <row r="17" spans="1:9" ht="12.75">
      <c r="A17" s="108" t="str">
        <f>'A-N° Sinies Denun'!A17</f>
        <v>Ise Chile</v>
      </c>
      <c r="B17" s="22">
        <v>689</v>
      </c>
      <c r="C17" s="22">
        <v>386</v>
      </c>
      <c r="D17" s="22"/>
      <c r="E17" s="22"/>
      <c r="F17" s="22"/>
      <c r="G17" s="22"/>
      <c r="H17" s="22"/>
      <c r="I17" s="4">
        <f t="shared" si="0"/>
        <v>1075</v>
      </c>
    </row>
    <row r="18" spans="1:9" ht="12.75">
      <c r="A18" s="108" t="str">
        <f>'A-N° Sinies Denun'!A18</f>
        <v>Liberty</v>
      </c>
      <c r="B18" s="22">
        <v>45468</v>
      </c>
      <c r="C18" s="22">
        <v>30525</v>
      </c>
      <c r="D18" s="22">
        <v>8824</v>
      </c>
      <c r="E18" s="22">
        <v>153</v>
      </c>
      <c r="F18" s="22">
        <v>128</v>
      </c>
      <c r="G18" s="22">
        <v>12803</v>
      </c>
      <c r="H18" s="22">
        <v>10</v>
      </c>
      <c r="I18" s="4">
        <f t="shared" si="0"/>
        <v>97911</v>
      </c>
    </row>
    <row r="19" spans="1:9" ht="12.75">
      <c r="A19" s="108" t="str">
        <f>'A-N° Sinies Denun'!A19</f>
        <v>Mapfre</v>
      </c>
      <c r="B19" s="22">
        <v>281884</v>
      </c>
      <c r="C19" s="22">
        <v>45892</v>
      </c>
      <c r="D19" s="22">
        <v>5528</v>
      </c>
      <c r="E19" s="22">
        <v>3930</v>
      </c>
      <c r="F19" s="22">
        <v>11936</v>
      </c>
      <c r="G19" s="22">
        <v>1051</v>
      </c>
      <c r="H19" s="22">
        <v>5778</v>
      </c>
      <c r="I19" s="4">
        <f t="shared" si="0"/>
        <v>355999</v>
      </c>
    </row>
    <row r="20" spans="1:9" ht="12.75">
      <c r="A20" s="108" t="str">
        <f>'A-N° Sinies Denun'!A20</f>
        <v>Penta Security</v>
      </c>
      <c r="B20" s="22">
        <v>210018</v>
      </c>
      <c r="C20" s="22">
        <v>167625</v>
      </c>
      <c r="D20" s="22">
        <v>46833</v>
      </c>
      <c r="E20" s="22">
        <v>16067</v>
      </c>
      <c r="F20" s="22">
        <v>16343</v>
      </c>
      <c r="G20" s="22">
        <v>29847</v>
      </c>
      <c r="H20" s="22">
        <v>12637</v>
      </c>
      <c r="I20" s="4">
        <f t="shared" si="0"/>
        <v>499370</v>
      </c>
    </row>
    <row r="21" spans="1:9" ht="12.75">
      <c r="A21" s="108" t="str">
        <f>'A-N° Sinies Denun'!A21</f>
        <v>Renta Nacional</v>
      </c>
      <c r="B21" s="22">
        <v>91495</v>
      </c>
      <c r="C21" s="22">
        <v>73709</v>
      </c>
      <c r="D21" s="22">
        <v>22649</v>
      </c>
      <c r="E21" s="22">
        <v>3788</v>
      </c>
      <c r="F21" s="22">
        <v>6</v>
      </c>
      <c r="G21" s="22">
        <v>14634</v>
      </c>
      <c r="H21" s="22">
        <v>17180</v>
      </c>
      <c r="I21" s="4">
        <f t="shared" si="0"/>
        <v>223461</v>
      </c>
    </row>
    <row r="22" spans="1:9" ht="12.75">
      <c r="A22" s="108" t="str">
        <f>'A-N° Sinies Denun'!A22</f>
        <v>Royal &amp; Sun</v>
      </c>
      <c r="B22" s="22">
        <v>191458</v>
      </c>
      <c r="C22" s="22">
        <v>84319</v>
      </c>
      <c r="D22" s="22">
        <v>11741</v>
      </c>
      <c r="E22" s="22">
        <v>4509</v>
      </c>
      <c r="F22" s="22">
        <v>10953</v>
      </c>
      <c r="G22" s="22">
        <v>6828</v>
      </c>
      <c r="H22" s="22">
        <v>8073</v>
      </c>
      <c r="I22" s="4">
        <f>SUM(B22:H22)</f>
        <v>317881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10" ht="12.75">
      <c r="A24" s="81" t="s">
        <v>12</v>
      </c>
      <c r="B24" s="5">
        <f aca="true" t="shared" si="1" ref="B24:I24">SUM(B10:B22)</f>
        <v>1687473</v>
      </c>
      <c r="C24" s="6">
        <f t="shared" si="1"/>
        <v>728998</v>
      </c>
      <c r="D24" s="6">
        <f t="shared" si="1"/>
        <v>140523</v>
      </c>
      <c r="E24" s="6">
        <f t="shared" si="1"/>
        <v>56059</v>
      </c>
      <c r="F24" s="6">
        <f t="shared" si="1"/>
        <v>61649</v>
      </c>
      <c r="G24" s="7">
        <f t="shared" si="1"/>
        <v>95230</v>
      </c>
      <c r="H24" s="7">
        <f t="shared" si="1"/>
        <v>99242</v>
      </c>
      <c r="I24" s="8">
        <f t="shared" si="1"/>
        <v>2869174</v>
      </c>
      <c r="J24" s="82"/>
    </row>
    <row r="25" spans="1:9" ht="12.75" customHeight="1">
      <c r="A25" s="83"/>
      <c r="B25" s="84"/>
      <c r="C25" s="85"/>
      <c r="D25" s="85"/>
      <c r="E25" s="85"/>
      <c r="F25" s="85"/>
      <c r="G25" s="86"/>
      <c r="H25" s="87"/>
      <c r="I25" s="88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1" ht="12.75">
      <c r="L31" s="90"/>
    </row>
    <row r="51" ht="12.75">
      <c r="J51" s="82"/>
    </row>
    <row r="52" ht="12.75">
      <c r="J52" s="82"/>
    </row>
    <row r="55" spans="1:9" ht="12.75">
      <c r="A55" s="89"/>
      <c r="B55" s="63"/>
      <c r="C55" s="63"/>
      <c r="D55" s="63"/>
      <c r="E55" s="63"/>
      <c r="F55" s="63"/>
      <c r="G55" s="63"/>
      <c r="H55" s="63"/>
      <c r="I55" s="63"/>
    </row>
    <row r="56" spans="1:9" ht="12.75">
      <c r="A56" s="89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89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89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89"/>
      <c r="B59" s="63"/>
      <c r="C59" s="63"/>
      <c r="D59" s="63"/>
      <c r="E59" s="63"/>
      <c r="F59" s="63"/>
      <c r="G59" s="63"/>
      <c r="H59" s="63"/>
      <c r="I59" s="63"/>
    </row>
    <row r="113" ht="12.75">
      <c r="A113" s="103"/>
    </row>
  </sheetData>
  <printOptions/>
  <pageMargins left="1.1811023622047245" right="0.2362204724409449" top="0.84" bottom="0.4330708661417323" header="0" footer="0"/>
  <pageSetup horizontalDpi="600" verticalDpi="600" orientation="landscape" paperSize="9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workbookViewId="0" topLeftCell="A1">
      <selection activeCell="B15" sqref="B15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63</v>
      </c>
    </row>
    <row r="5" spans="1:9" ht="12.75">
      <c r="A5" s="62" t="s">
        <v>13</v>
      </c>
      <c r="B5" s="64"/>
      <c r="C5" s="63"/>
      <c r="D5" s="63"/>
      <c r="E5" s="63"/>
      <c r="F5" s="63"/>
      <c r="G5" s="63"/>
      <c r="H5" s="63"/>
      <c r="I5" s="63"/>
    </row>
    <row r="6" spans="1:9" ht="12.75">
      <c r="A6" s="2" t="str">
        <f>'D-Sinies Pag Direc'!$A$6</f>
        <v>      (entre el 1 de enero y 31 de diciembre  de 2007, montos expresados en miles de pesos de diciembre de 2007)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'F-N° Seg Contrat'!A10</f>
        <v>ABN Amro</v>
      </c>
      <c r="B10" s="75"/>
      <c r="C10" s="75"/>
      <c r="D10" s="75"/>
      <c r="E10" s="75"/>
      <c r="F10" s="75"/>
      <c r="G10" s="75"/>
      <c r="H10" s="75"/>
      <c r="I10" s="4">
        <f aca="true" t="shared" si="0" ref="I10:I21">SUM(B10:H10)</f>
        <v>0</v>
      </c>
    </row>
    <row r="11" spans="1:9" ht="12.75">
      <c r="A11" s="107" t="str">
        <f>'F-N° Seg Contrat'!A11</f>
        <v>Aseguradora Magallanes</v>
      </c>
      <c r="B11" s="75">
        <v>3654801</v>
      </c>
      <c r="C11" s="75">
        <v>1254264</v>
      </c>
      <c r="D11" s="75">
        <v>64701</v>
      </c>
      <c r="E11" s="75">
        <v>70277</v>
      </c>
      <c r="F11" s="75">
        <v>388631</v>
      </c>
      <c r="G11" s="75">
        <v>13165</v>
      </c>
      <c r="H11" s="75">
        <v>620398</v>
      </c>
      <c r="I11" s="4">
        <f t="shared" si="0"/>
        <v>6066237</v>
      </c>
    </row>
    <row r="12" spans="1:9" ht="12.75">
      <c r="A12" s="107" t="str">
        <f>'F-N° Seg Contrat'!A12</f>
        <v>Bci</v>
      </c>
      <c r="B12" s="75">
        <v>2671903</v>
      </c>
      <c r="C12" s="75">
        <v>1355003</v>
      </c>
      <c r="D12" s="75">
        <v>743469</v>
      </c>
      <c r="E12" s="75">
        <v>1303529</v>
      </c>
      <c r="F12" s="75">
        <v>260083</v>
      </c>
      <c r="G12" s="75">
        <v>465855</v>
      </c>
      <c r="H12" s="75">
        <v>127250</v>
      </c>
      <c r="I12" s="4">
        <f t="shared" si="0"/>
        <v>6927092</v>
      </c>
    </row>
    <row r="13" spans="1:9" ht="12.75">
      <c r="A13" s="107" t="str">
        <f>'F-N° Seg Contrat'!A13</f>
        <v>Chilena Consolidada</v>
      </c>
      <c r="B13" s="75">
        <v>888775</v>
      </c>
      <c r="C13" s="75">
        <v>626779</v>
      </c>
      <c r="D13" s="75">
        <v>15529</v>
      </c>
      <c r="E13" s="75">
        <v>162</v>
      </c>
      <c r="F13" s="75">
        <v>18828</v>
      </c>
      <c r="G13" s="75">
        <v>1061</v>
      </c>
      <c r="H13" s="75">
        <v>26030</v>
      </c>
      <c r="I13" s="4">
        <f t="shared" si="0"/>
        <v>1577164</v>
      </c>
    </row>
    <row r="14" spans="1:9" ht="12.75">
      <c r="A14" s="107" t="str">
        <f>'F-N° Seg Contrat'!A14</f>
        <v>Consorcio Nacional</v>
      </c>
      <c r="B14" s="75">
        <v>731904</v>
      </c>
      <c r="C14" s="75">
        <v>253926</v>
      </c>
      <c r="D14" s="75">
        <v>42815</v>
      </c>
      <c r="E14" s="75"/>
      <c r="F14" s="75">
        <v>6434</v>
      </c>
      <c r="G14" s="75">
        <v>38617</v>
      </c>
      <c r="H14" s="75">
        <v>11669</v>
      </c>
      <c r="I14" s="4">
        <f t="shared" si="0"/>
        <v>1085365</v>
      </c>
    </row>
    <row r="15" spans="1:9" ht="12.75">
      <c r="A15" s="107" t="str">
        <f>'F-N° Seg Contrat'!A15</f>
        <v>ING Vida</v>
      </c>
      <c r="B15" s="75">
        <v>125</v>
      </c>
      <c r="C15" s="75">
        <v>138</v>
      </c>
      <c r="D15" s="75"/>
      <c r="E15" s="75">
        <v>1168</v>
      </c>
      <c r="F15" s="75">
        <v>99</v>
      </c>
      <c r="G15" s="75"/>
      <c r="H15" s="75">
        <v>67</v>
      </c>
      <c r="I15" s="4">
        <f t="shared" si="0"/>
        <v>1597</v>
      </c>
    </row>
    <row r="16" spans="1:9" ht="12.75">
      <c r="A16" s="107" t="str">
        <f>'F-N° Seg Contrat'!A16</f>
        <v>Interamericana Vida</v>
      </c>
      <c r="B16" s="75"/>
      <c r="C16" s="75"/>
      <c r="D16" s="75"/>
      <c r="E16" s="75"/>
      <c r="F16" s="75"/>
      <c r="G16" s="75"/>
      <c r="H16" s="75"/>
      <c r="I16" s="4">
        <v>0</v>
      </c>
    </row>
    <row r="17" spans="1:9" ht="12.75">
      <c r="A17" s="107" t="str">
        <f>'F-N° Seg Contrat'!A17</f>
        <v>Ise Chile</v>
      </c>
      <c r="B17" s="204">
        <v>4376</v>
      </c>
      <c r="C17" s="204">
        <v>3102</v>
      </c>
      <c r="D17" s="204"/>
      <c r="E17" s="204"/>
      <c r="F17" s="204"/>
      <c r="G17" s="204"/>
      <c r="H17" s="204"/>
      <c r="I17" s="4">
        <f t="shared" si="0"/>
        <v>7478</v>
      </c>
    </row>
    <row r="18" spans="1:9" ht="12.75">
      <c r="A18" s="107" t="str">
        <f>'F-N° Seg Contrat'!A18</f>
        <v>Liberty</v>
      </c>
      <c r="B18" s="75">
        <v>378230</v>
      </c>
      <c r="C18" s="75">
        <v>290189</v>
      </c>
      <c r="D18" s="75">
        <v>146085</v>
      </c>
      <c r="E18" s="75">
        <v>2921</v>
      </c>
      <c r="F18" s="75">
        <v>4055</v>
      </c>
      <c r="G18" s="75">
        <v>240889</v>
      </c>
      <c r="H18" s="75">
        <v>192</v>
      </c>
      <c r="I18" s="4">
        <f t="shared" si="0"/>
        <v>1062561</v>
      </c>
    </row>
    <row r="19" spans="1:9" ht="12.75">
      <c r="A19" s="107" t="str">
        <f>'F-N° Seg Contrat'!A19</f>
        <v>Mapfre</v>
      </c>
      <c r="B19" s="75">
        <v>2283261</v>
      </c>
      <c r="C19" s="75">
        <v>463138</v>
      </c>
      <c r="D19" s="75">
        <v>105096</v>
      </c>
      <c r="E19" s="75">
        <v>195833</v>
      </c>
      <c r="F19" s="75">
        <v>357785</v>
      </c>
      <c r="G19" s="75">
        <v>22421</v>
      </c>
      <c r="H19" s="75">
        <v>37239</v>
      </c>
      <c r="I19" s="4">
        <f t="shared" si="0"/>
        <v>3464773</v>
      </c>
    </row>
    <row r="20" spans="1:9" ht="12.75">
      <c r="A20" s="107" t="str">
        <f>'F-N° Seg Contrat'!A20</f>
        <v>Penta Security</v>
      </c>
      <c r="B20" s="75">
        <v>1747169</v>
      </c>
      <c r="C20" s="75">
        <v>1646329</v>
      </c>
      <c r="D20" s="75">
        <v>784740</v>
      </c>
      <c r="E20" s="75">
        <v>1990717</v>
      </c>
      <c r="F20" s="75">
        <v>486749</v>
      </c>
      <c r="G20" s="75">
        <v>543831</v>
      </c>
      <c r="H20" s="75">
        <v>131502</v>
      </c>
      <c r="I20" s="4">
        <f t="shared" si="0"/>
        <v>7331037</v>
      </c>
    </row>
    <row r="21" spans="1:9" ht="12.75">
      <c r="A21" s="107" t="str">
        <f>'F-N° Seg Contrat'!A21</f>
        <v>Renta Nacional</v>
      </c>
      <c r="B21" s="75">
        <v>739195</v>
      </c>
      <c r="C21" s="75">
        <v>704968</v>
      </c>
      <c r="D21" s="75">
        <v>408294</v>
      </c>
      <c r="E21" s="75">
        <v>241247</v>
      </c>
      <c r="F21" s="75">
        <v>172</v>
      </c>
      <c r="G21" s="75">
        <v>247985</v>
      </c>
      <c r="H21" s="75">
        <v>136657</v>
      </c>
      <c r="I21" s="4">
        <f t="shared" si="0"/>
        <v>2478518</v>
      </c>
    </row>
    <row r="22" spans="1:9" ht="12.75">
      <c r="A22" s="107" t="str">
        <f>'F-N° Seg Contrat'!A22</f>
        <v>Royal &amp; Sun</v>
      </c>
      <c r="B22" s="75">
        <v>1442495</v>
      </c>
      <c r="C22" s="75">
        <v>829429</v>
      </c>
      <c r="D22" s="75">
        <v>240766</v>
      </c>
      <c r="E22" s="75">
        <v>764848</v>
      </c>
      <c r="F22" s="75">
        <v>288303</v>
      </c>
      <c r="G22" s="75">
        <v>121943</v>
      </c>
      <c r="H22" s="75">
        <v>43030</v>
      </c>
      <c r="I22" s="4">
        <f>SUM(B22:H22)</f>
        <v>3730814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9" ht="12.75">
      <c r="A24" s="81" t="s">
        <v>12</v>
      </c>
      <c r="B24" s="5">
        <f aca="true" t="shared" si="1" ref="B24:I24">SUM(B10:B22)</f>
        <v>14542234</v>
      </c>
      <c r="C24" s="6">
        <f t="shared" si="1"/>
        <v>7427265</v>
      </c>
      <c r="D24" s="6">
        <f t="shared" si="1"/>
        <v>2551495</v>
      </c>
      <c r="E24" s="6">
        <f t="shared" si="1"/>
        <v>4570702</v>
      </c>
      <c r="F24" s="6">
        <f t="shared" si="1"/>
        <v>1811139</v>
      </c>
      <c r="G24" s="7">
        <f t="shared" si="1"/>
        <v>1695767</v>
      </c>
      <c r="H24" s="7">
        <f t="shared" si="1"/>
        <v>1134034</v>
      </c>
      <c r="I24" s="8">
        <f t="shared" si="1"/>
        <v>33732636</v>
      </c>
    </row>
    <row r="25" spans="1:9" ht="12.75">
      <c r="A25" s="94"/>
      <c r="B25" s="95"/>
      <c r="C25" s="85"/>
      <c r="D25" s="85"/>
      <c r="E25" s="85"/>
      <c r="F25" s="85"/>
      <c r="G25" s="86"/>
      <c r="H25" s="86"/>
      <c r="I25" s="96"/>
    </row>
    <row r="27" ht="12.75">
      <c r="I27" s="206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workbookViewId="0" topLeftCell="A1">
      <selection activeCell="B15" sqref="B15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63</v>
      </c>
    </row>
    <row r="5" spans="1:9" ht="12.75">
      <c r="A5" s="62" t="s">
        <v>14</v>
      </c>
      <c r="B5" s="63"/>
      <c r="C5" s="63"/>
      <c r="D5" s="61"/>
      <c r="E5" s="63"/>
      <c r="F5" s="63"/>
      <c r="G5" s="63"/>
      <c r="H5" s="63"/>
      <c r="I5" s="61"/>
    </row>
    <row r="6" spans="1:9" ht="12.75">
      <c r="A6" s="2" t="s">
        <v>97</v>
      </c>
      <c r="B6" s="64"/>
      <c r="C6" s="63"/>
      <c r="D6" s="63"/>
      <c r="E6" s="63"/>
      <c r="F6" s="63"/>
      <c r="G6" s="63"/>
      <c r="H6" s="63"/>
      <c r="I6" s="61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87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5" t="str">
        <f>'F-N° Seg Contrat'!A10</f>
        <v>ABN Amro</v>
      </c>
      <c r="B10" s="9"/>
      <c r="C10" s="9"/>
      <c r="D10" s="9"/>
      <c r="E10" s="9"/>
      <c r="F10" s="9"/>
      <c r="G10" s="9"/>
      <c r="H10" s="9"/>
      <c r="I10" s="13">
        <v>0</v>
      </c>
    </row>
    <row r="11" spans="1:9" ht="12.75">
      <c r="A11" s="107" t="str">
        <f>'F-N° Seg Contrat'!A11</f>
        <v>Aseguradora Magallanes</v>
      </c>
      <c r="B11" s="9">
        <f>'G-Prima Tot x Tip V'!B11/'F-N° Seg Contrat'!B11*1000</f>
        <v>10497.957741624155</v>
      </c>
      <c r="C11" s="9">
        <f>'G-Prima Tot x Tip V'!C11/'F-N° Seg Contrat'!C11*1000</f>
        <v>11497.726606042828</v>
      </c>
      <c r="D11" s="9">
        <f>'G-Prima Tot x Tip V'!D11/'F-N° Seg Contrat'!D11*1000</f>
        <v>26560.344827586207</v>
      </c>
      <c r="E11" s="9">
        <f>'G-Prima Tot x Tip V'!E11/'F-N° Seg Contrat'!E11*1000</f>
        <v>26311.119430924748</v>
      </c>
      <c r="F11" s="9">
        <f>'G-Prima Tot x Tip V'!F11/'F-N° Seg Contrat'!F11*1000</f>
        <v>30610.507246376812</v>
      </c>
      <c r="G11" s="9">
        <f>'G-Prima Tot x Tip V'!G11/'F-N° Seg Contrat'!G11*1000</f>
        <v>17299.60578186597</v>
      </c>
      <c r="H11" s="9">
        <f>'G-Prima Tot x Tip V'!H11/'F-N° Seg Contrat'!H11*1000</f>
        <v>22660.457301482944</v>
      </c>
      <c r="I11" s="13">
        <f>'G-Prima Tot x Tip V'!I11/'F-N° Seg Contrat'!I11*1000</f>
        <v>12055.942874631837</v>
      </c>
    </row>
    <row r="12" spans="1:9" ht="12.75">
      <c r="A12" s="107" t="str">
        <f>'F-N° Seg Contrat'!A12</f>
        <v>Bci</v>
      </c>
      <c r="B12" s="9">
        <f>'G-Prima Tot x Tip V'!B12/'F-N° Seg Contrat'!B12*1000</f>
        <v>8154.94655752315</v>
      </c>
      <c r="C12" s="9">
        <f>'G-Prima Tot x Tip V'!C12/'F-N° Seg Contrat'!C12*1000</f>
        <v>10045.691112363216</v>
      </c>
      <c r="D12" s="9">
        <f>'G-Prima Tot x Tip V'!D12/'F-N° Seg Contrat'!D12*1000</f>
        <v>19107.401696222052</v>
      </c>
      <c r="E12" s="9">
        <f>'G-Prima Tot x Tip V'!E12/'F-N° Seg Contrat'!E12*1000</f>
        <v>52319.04475215733</v>
      </c>
      <c r="F12" s="9">
        <f>'G-Prima Tot x Tip V'!F12/'F-N° Seg Contrat'!F12*1000</f>
        <v>29049.815704233217</v>
      </c>
      <c r="G12" s="9">
        <f>'G-Prima Tot x Tip V'!G12/'F-N° Seg Contrat'!G12*1000</f>
        <v>17220.723051900044</v>
      </c>
      <c r="H12" s="9">
        <f>'G-Prima Tot x Tip V'!H12/'F-N° Seg Contrat'!H12*1000</f>
        <v>5152.656300615484</v>
      </c>
      <c r="I12" s="13">
        <f>'G-Prima Tot x Tip V'!I12/'F-N° Seg Contrat'!I12*1000</f>
        <v>11799.792863323863</v>
      </c>
    </row>
    <row r="13" spans="1:9" ht="12.75">
      <c r="A13" s="107" t="str">
        <f>'F-N° Seg Contrat'!A13</f>
        <v>Chilena Consolidada</v>
      </c>
      <c r="B13" s="9">
        <f>'G-Prima Tot x Tip V'!B13/'F-N° Seg Contrat'!B13*1000</f>
        <v>8482.78198789776</v>
      </c>
      <c r="C13" s="9">
        <f>'G-Prima Tot x Tip V'!C13/'F-N° Seg Contrat'!C13*1000</f>
        <v>10527.200658391977</v>
      </c>
      <c r="D13" s="9">
        <f>'G-Prima Tot x Tip V'!D13/'F-N° Seg Contrat'!D13*1000</f>
        <v>21964.639321074967</v>
      </c>
      <c r="E13" s="9">
        <f>'G-Prima Tot x Tip V'!E13/'F-N° Seg Contrat'!E13*1000</f>
        <v>8526.315789473685</v>
      </c>
      <c r="F13" s="9">
        <f>'G-Prima Tot x Tip V'!F13/'F-N° Seg Contrat'!F13*1000</f>
        <v>48030.61224489796</v>
      </c>
      <c r="G13" s="9">
        <f>'G-Prima Tot x Tip V'!G13/'F-N° Seg Contrat'!G13*1000</f>
        <v>20018.867924528302</v>
      </c>
      <c r="H13" s="9">
        <f>'G-Prima Tot x Tip V'!H13/'F-N° Seg Contrat'!H13*1000</f>
        <v>11891.274554591137</v>
      </c>
      <c r="I13" s="13">
        <f>'G-Prima Tot x Tip V'!I13/'F-N° Seg Contrat'!I13*1000</f>
        <v>9406.189428232332</v>
      </c>
    </row>
    <row r="14" spans="1:9" ht="12.75">
      <c r="A14" s="107" t="str">
        <f>'F-N° Seg Contrat'!A14</f>
        <v>Consorcio Nacional</v>
      </c>
      <c r="B14" s="9">
        <f>'G-Prima Tot x Tip V'!B14/'F-N° Seg Contrat'!B14*1000</f>
        <v>8521.708756854938</v>
      </c>
      <c r="C14" s="9">
        <f>'G-Prima Tot x Tip V'!C14/'F-N° Seg Contrat'!C14*1000</f>
        <v>11031.148181936662</v>
      </c>
      <c r="D14" s="9">
        <f>'G-Prima Tot x Tip V'!D14/'F-N° Seg Contrat'!D14*1000</f>
        <v>14789.291882556132</v>
      </c>
      <c r="E14" s="9"/>
      <c r="F14" s="9">
        <f>'G-Prima Tot x Tip V'!F14/'F-N° Seg Contrat'!F14*1000</f>
        <v>26920.50209205021</v>
      </c>
      <c r="G14" s="9">
        <f>'G-Prima Tot x Tip V'!G14/'F-N° Seg Contrat'!G14*1000</f>
        <v>17545.206724216263</v>
      </c>
      <c r="H14" s="9">
        <f>'G-Prima Tot x Tip V'!H14/'F-N° Seg Contrat'!H14*1000</f>
        <v>9017.774343122102</v>
      </c>
      <c r="I14" s="13">
        <f>'G-Prima Tot x Tip V'!I14/'F-N° Seg Contrat'!I14*1000</f>
        <v>9394.252823819623</v>
      </c>
    </row>
    <row r="15" spans="1:9" ht="12.75">
      <c r="A15" s="107" t="str">
        <f>'F-N° Seg Contrat'!A15</f>
        <v>ING Vida</v>
      </c>
      <c r="B15" s="9">
        <f>'G-Prima Tot x Tip V'!B15/'F-N° Seg Contrat'!B15*1000</f>
        <v>8928.57142857143</v>
      </c>
      <c r="C15" s="9">
        <f>'G-Prima Tot x Tip V'!C15/'F-N° Seg Contrat'!C15*1000</f>
        <v>11500</v>
      </c>
      <c r="D15" s="9"/>
      <c r="E15" s="9">
        <f>'G-Prima Tot x Tip V'!E15/'F-N° Seg Contrat'!E15*1000</f>
        <v>166857.14285714287</v>
      </c>
      <c r="F15" s="9">
        <f>'G-Prima Tot x Tip V'!F15/'F-N° Seg Contrat'!F15*1000</f>
        <v>33000</v>
      </c>
      <c r="G15" s="9"/>
      <c r="H15" s="9">
        <f>'G-Prima Tot x Tip V'!H15/'F-N° Seg Contrat'!H15*1000</f>
        <v>9571.42857142857</v>
      </c>
      <c r="I15" s="13">
        <f>'G-Prima Tot x Tip V'!I15/'F-N° Seg Contrat'!I15*1000</f>
        <v>37139.534883720924</v>
      </c>
    </row>
    <row r="16" spans="1:9" ht="12.75">
      <c r="A16" s="107" t="str">
        <f>'F-N° Seg Contrat'!A16</f>
        <v>Interamericana Vida</v>
      </c>
      <c r="B16" s="9"/>
      <c r="C16" s="9"/>
      <c r="D16" s="9"/>
      <c r="E16" s="9"/>
      <c r="F16" s="9"/>
      <c r="G16" s="9"/>
      <c r="H16" s="9"/>
      <c r="I16" s="13">
        <v>0</v>
      </c>
    </row>
    <row r="17" spans="1:9" ht="12.75">
      <c r="A17" s="107" t="str">
        <f>'F-N° Seg Contrat'!A17</f>
        <v>Ise Chile</v>
      </c>
      <c r="B17" s="9">
        <f>'G-Prima Tot x Tip V'!B17/'F-N° Seg Contrat'!B17*1000</f>
        <v>6351.233671988389</v>
      </c>
      <c r="C17" s="9">
        <f>'G-Prima Tot x Tip V'!C17/'F-N° Seg Contrat'!C17*1000</f>
        <v>8036.269430051813</v>
      </c>
      <c r="D17" s="9"/>
      <c r="E17" s="9"/>
      <c r="F17" s="9"/>
      <c r="G17" s="9"/>
      <c r="H17" s="9"/>
      <c r="I17" s="13">
        <f>'G-Prima Tot x Tip V'!I17/'F-N° Seg Contrat'!I17*1000</f>
        <v>6956.279069767442</v>
      </c>
    </row>
    <row r="18" spans="1:9" ht="12.75">
      <c r="A18" s="107" t="str">
        <f>'F-N° Seg Contrat'!A18</f>
        <v>Liberty</v>
      </c>
      <c r="B18" s="9">
        <f>'G-Prima Tot x Tip V'!B18/'F-N° Seg Contrat'!B18*1000</f>
        <v>8318.597695082255</v>
      </c>
      <c r="C18" s="9">
        <f>'G-Prima Tot x Tip V'!C18/'F-N° Seg Contrat'!C18*1000</f>
        <v>9506.601146601148</v>
      </c>
      <c r="D18" s="9">
        <f>'G-Prima Tot x Tip V'!D18/'F-N° Seg Contrat'!D18*1000</f>
        <v>16555.417044424295</v>
      </c>
      <c r="E18" s="9">
        <f>'G-Prima Tot x Tip V'!E18/'F-N° Seg Contrat'!E18*1000</f>
        <v>19091.503267973854</v>
      </c>
      <c r="F18" s="9">
        <f>'G-Prima Tot x Tip V'!F18/'F-N° Seg Contrat'!F18*1000</f>
        <v>31679.6875</v>
      </c>
      <c r="G18" s="9">
        <f>'G-Prima Tot x Tip V'!G18/'F-N° Seg Contrat'!G18*1000</f>
        <v>18815.043349215026</v>
      </c>
      <c r="H18" s="9">
        <f>'G-Prima Tot x Tip V'!H18/'F-N° Seg Contrat'!H18*1000</f>
        <v>19200</v>
      </c>
      <c r="I18" s="13">
        <f>'G-Prima Tot x Tip V'!I18/'F-N° Seg Contrat'!I18*1000</f>
        <v>10852.31485737047</v>
      </c>
    </row>
    <row r="19" spans="1:9" ht="12.75">
      <c r="A19" s="107" t="str">
        <f>'F-N° Seg Contrat'!A19</f>
        <v>Mapfre</v>
      </c>
      <c r="B19" s="9">
        <f>'G-Prima Tot x Tip V'!B19/'F-N° Seg Contrat'!B19*1000</f>
        <v>8100.002128535141</v>
      </c>
      <c r="C19" s="9">
        <f>'G-Prima Tot x Tip V'!C19/'F-N° Seg Contrat'!C19*1000</f>
        <v>10091.911444260439</v>
      </c>
      <c r="D19" s="9">
        <f>'G-Prima Tot x Tip V'!D19/'F-N° Seg Contrat'!D19*1000</f>
        <v>19011.577424023155</v>
      </c>
      <c r="E19" s="9">
        <f>'G-Prima Tot x Tip V'!E19/'F-N° Seg Contrat'!E19*1000</f>
        <v>49830.279898218825</v>
      </c>
      <c r="F19" s="9">
        <f>'G-Prima Tot x Tip V'!F19/'F-N° Seg Contrat'!F19*1000</f>
        <v>29975.284852546916</v>
      </c>
      <c r="G19" s="9">
        <f>'G-Prima Tot x Tip V'!G19/'F-N° Seg Contrat'!G19*1000</f>
        <v>21333.01617507136</v>
      </c>
      <c r="H19" s="9">
        <f>'G-Prima Tot x Tip V'!H19/'F-N° Seg Contrat'!H19*1000</f>
        <v>6444.963655244029</v>
      </c>
      <c r="I19" s="13">
        <f>'G-Prima Tot x Tip V'!I19/'F-N° Seg Contrat'!I19*1000</f>
        <v>9732.535765549903</v>
      </c>
    </row>
    <row r="20" spans="1:9" ht="12.75">
      <c r="A20" s="107" t="str">
        <f>'F-N° Seg Contrat'!A20</f>
        <v>Penta Security</v>
      </c>
      <c r="B20" s="9">
        <f>'G-Prima Tot x Tip V'!B20/'F-N° Seg Contrat'!B20*1000</f>
        <v>8319.139311868506</v>
      </c>
      <c r="C20" s="9">
        <f>'G-Prima Tot x Tip V'!C20/'F-N° Seg Contrat'!C20*1000</f>
        <v>9821.500372856077</v>
      </c>
      <c r="D20" s="9">
        <f>'G-Prima Tot x Tip V'!D20/'F-N° Seg Contrat'!D20*1000</f>
        <v>16756.13349561207</v>
      </c>
      <c r="E20" s="9">
        <f>'G-Prima Tot x Tip V'!E20/'F-N° Seg Contrat'!E20*1000</f>
        <v>123900.97715815024</v>
      </c>
      <c r="F20" s="9">
        <f>'G-Prima Tot x Tip V'!F20/'F-N° Seg Contrat'!F20*1000</f>
        <v>29783.33231352873</v>
      </c>
      <c r="G20" s="9">
        <f>'G-Prima Tot x Tip V'!G20/'F-N° Seg Contrat'!G20*1000</f>
        <v>18220.625188461152</v>
      </c>
      <c r="H20" s="9">
        <f>'G-Prima Tot x Tip V'!H20/'F-N° Seg Contrat'!H20*1000</f>
        <v>10406.109044868243</v>
      </c>
      <c r="I20" s="13">
        <f>'G-Prima Tot x Tip V'!I20/'F-N° Seg Contrat'!I20*1000</f>
        <v>14680.571520115345</v>
      </c>
    </row>
    <row r="21" spans="1:9" ht="12.75">
      <c r="A21" s="107" t="str">
        <f>'F-N° Seg Contrat'!A21</f>
        <v>Renta Nacional</v>
      </c>
      <c r="B21" s="9">
        <f>'G-Prima Tot x Tip V'!B21/'F-N° Seg Contrat'!B21*1000</f>
        <v>8079.075359309252</v>
      </c>
      <c r="C21" s="9">
        <f>'G-Prima Tot x Tip V'!C21/'F-N° Seg Contrat'!C21*1000</f>
        <v>9564.20518525553</v>
      </c>
      <c r="D21" s="9">
        <f>'G-Prima Tot x Tip V'!D21/'F-N° Seg Contrat'!D21*1000</f>
        <v>18027.021060532472</v>
      </c>
      <c r="E21" s="9">
        <f>'G-Prima Tot x Tip V'!E21/'F-N° Seg Contrat'!E21*1000</f>
        <v>63687.17001055966</v>
      </c>
      <c r="F21" s="9">
        <f>'G-Prima Tot x Tip V'!F21/'F-N° Seg Contrat'!F21*1000</f>
        <v>28666.666666666668</v>
      </c>
      <c r="G21" s="9">
        <f>'G-Prima Tot x Tip V'!G21/'F-N° Seg Contrat'!G21*1000</f>
        <v>16945.811124777916</v>
      </c>
      <c r="H21" s="9">
        <f>'G-Prima Tot x Tip V'!H21/'F-N° Seg Contrat'!H21*1000</f>
        <v>7954.423748544819</v>
      </c>
      <c r="I21" s="13">
        <f>'G-Prima Tot x Tip V'!I21/'F-N° Seg Contrat'!I21*1000</f>
        <v>11091.50142530464</v>
      </c>
    </row>
    <row r="22" spans="1:9" ht="12.75">
      <c r="A22" s="107" t="str">
        <f>'F-N° Seg Contrat'!A22</f>
        <v>Royal &amp; Sun</v>
      </c>
      <c r="B22" s="9">
        <f>'G-Prima Tot x Tip V'!B22/'F-N° Seg Contrat'!B22*1000</f>
        <v>7534.263389359547</v>
      </c>
      <c r="C22" s="9">
        <f>'G-Prima Tot x Tip V'!C22/'F-N° Seg Contrat'!C22*1000</f>
        <v>9836.798349126531</v>
      </c>
      <c r="D22" s="9">
        <f>'G-Prima Tot x Tip V'!D22/'F-N° Seg Contrat'!D22*1000</f>
        <v>20506.430457371604</v>
      </c>
      <c r="E22" s="9">
        <f>'G-Prima Tot x Tip V'!E22/'F-N° Seg Contrat'!E22*1000</f>
        <v>169626.96828565092</v>
      </c>
      <c r="F22" s="9">
        <f>'G-Prima Tot x Tip V'!F22/'F-N° Seg Contrat'!F22*1000</f>
        <v>26321.82963571624</v>
      </c>
      <c r="G22" s="9">
        <f>'G-Prima Tot x Tip V'!G22/'F-N° Seg Contrat'!G22*1000</f>
        <v>17859.256004686584</v>
      </c>
      <c r="H22" s="209">
        <f>'G-Prima Tot x Tip V'!H22/'F-N° Seg Contrat'!H22*1000</f>
        <v>5330.112721417069</v>
      </c>
      <c r="I22" s="210">
        <f>'G-Prima Tot x Tip V'!I22/'F-N° Seg Contrat'!I22*1000</f>
        <v>11736.511461836348</v>
      </c>
    </row>
    <row r="23" spans="1:9" ht="12.75">
      <c r="A23" s="76"/>
      <c r="B23" s="97"/>
      <c r="C23" s="98"/>
      <c r="D23" s="98"/>
      <c r="E23" s="98"/>
      <c r="F23" s="98"/>
      <c r="G23" s="99"/>
      <c r="H23" s="208"/>
      <c r="I23" s="100"/>
    </row>
    <row r="24" spans="1:9" ht="12.75">
      <c r="A24" s="81" t="s">
        <v>15</v>
      </c>
      <c r="B24" s="12">
        <f>'G-Prima Tot x Tip V'!B24/'F-N° Seg Contrat'!B24*1000</f>
        <v>8617.758032276664</v>
      </c>
      <c r="C24" s="12">
        <f>'G-Prima Tot x Tip V'!C24/'F-N° Seg Contrat'!C24*1000</f>
        <v>10188.320132565523</v>
      </c>
      <c r="D24" s="12">
        <f>'G-Prima Tot x Tip V'!D24/'F-N° Seg Contrat'!D24*1000</f>
        <v>18157.13441927656</v>
      </c>
      <c r="E24" s="12">
        <f>'G-Prima Tot x Tip V'!E24/'F-N° Seg Contrat'!E24*1000</f>
        <v>81533.77691360888</v>
      </c>
      <c r="F24" s="12">
        <f>'G-Prima Tot x Tip V'!F24/'F-N° Seg Contrat'!F24*1000</f>
        <v>29378.23808983114</v>
      </c>
      <c r="G24" s="12">
        <f>'G-Prima Tot x Tip V'!G24/'F-N° Seg Contrat'!G24*1000</f>
        <v>17807.06710070356</v>
      </c>
      <c r="H24" s="12">
        <f>'G-Prima Tot x Tip V'!H24/'F-N° Seg Contrat'!H24*1000</f>
        <v>11426.95632897362</v>
      </c>
      <c r="I24" s="14">
        <f>'G-Prima Tot x Tip V'!I24/'F-N° Seg Contrat'!I24*1000</f>
        <v>11756.915404921416</v>
      </c>
    </row>
    <row r="25" spans="1:9" ht="12.75">
      <c r="A25" s="101"/>
      <c r="B25" s="87"/>
      <c r="C25" s="87"/>
      <c r="D25" s="87"/>
      <c r="E25" s="87"/>
      <c r="F25" s="87"/>
      <c r="G25" s="87"/>
      <c r="H25" s="87"/>
      <c r="I25" s="102"/>
    </row>
    <row r="26" spans="1:9" ht="12.75">
      <c r="A26" s="89"/>
      <c r="B26" s="63"/>
      <c r="C26" s="63"/>
      <c r="D26" s="63"/>
      <c r="E26" s="63"/>
      <c r="F26" s="63"/>
      <c r="G26" s="63"/>
      <c r="H26" s="63"/>
      <c r="I26" s="61"/>
    </row>
    <row r="27" spans="1:9" ht="12.75">
      <c r="A27" s="89"/>
      <c r="B27" s="63"/>
      <c r="C27" s="63"/>
      <c r="D27" s="63"/>
      <c r="E27" s="63"/>
      <c r="F27" s="63"/>
      <c r="G27" s="63"/>
      <c r="H27" s="63"/>
      <c r="I27" s="61"/>
    </row>
    <row r="28" spans="1:9" ht="12.75">
      <c r="A28" s="89"/>
      <c r="B28" s="63"/>
      <c r="C28" s="63"/>
      <c r="D28" s="63"/>
      <c r="E28" s="63"/>
      <c r="F28" s="63"/>
      <c r="G28" s="63"/>
      <c r="H28" s="63"/>
      <c r="I28" s="61"/>
    </row>
    <row r="29" spans="1:9" ht="12.75">
      <c r="A29" s="89"/>
      <c r="B29" s="63"/>
      <c r="C29" s="63"/>
      <c r="D29" s="63"/>
      <c r="E29" s="63"/>
      <c r="F29" s="63"/>
      <c r="G29" s="63"/>
      <c r="H29" s="63"/>
      <c r="I29" s="61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2008-03-18T19:11:42Z</cp:lastPrinted>
  <dcterms:created xsi:type="dcterms:W3CDTF">1998-11-26T15:05:36Z</dcterms:created>
  <dcterms:modified xsi:type="dcterms:W3CDTF">2008-03-19T13:24:55Z</dcterms:modified>
  <cp:category/>
  <cp:version/>
  <cp:contentType/>
  <cp:contentStatus/>
</cp:coreProperties>
</file>