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GeneralDCIAI/Documentos compartidos/Reporte FOGAPE/Reportes/"/>
    </mc:Choice>
  </mc:AlternateContent>
  <xr:revisionPtr revIDLastSave="0" documentId="13_ncr:201_{2B7A6FDF-D8BD-429E-BF1D-50AFF784DADD}" xr6:coauthVersionLast="47" xr6:coauthVersionMax="47" xr10:uidLastSave="{00000000-0000-0000-0000-000000000000}"/>
  <bookViews>
    <workbookView xWindow="-120" yWindow="-120" windowWidth="29040" windowHeight="15720" tabRatio="538" activeTab="2" xr2:uid="{8CC9E899-232C-49C9-9FFC-2E7BBE7CE6D6}"/>
  </bookViews>
  <sheets>
    <sheet name="índice" sheetId="7" r:id="rId1"/>
    <sheet name="Solicitudes y Curses" sheetId="17" r:id="rId2"/>
    <sheet name="Institucion" sheetId="8" r:id="rId3"/>
    <sheet name="Tamaño" sheetId="12" r:id="rId4"/>
    <sheet name="Sector" sheetId="15" r:id="rId5"/>
    <sheet name="Destino" sheetId="16" r:id="rId6"/>
  </sheets>
  <definedNames>
    <definedName name="LOCAL_DATE_SEPARATOR" hidden="1">" "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16" l="1"/>
  <c r="P21" i="16"/>
  <c r="P20" i="16"/>
  <c r="C23" i="16"/>
  <c r="D23" i="16"/>
  <c r="E23" i="16"/>
  <c r="F23" i="16"/>
  <c r="P23" i="16" s="1"/>
  <c r="G23" i="16"/>
  <c r="H23" i="16"/>
  <c r="I23" i="16"/>
  <c r="J23" i="16"/>
  <c r="K23" i="16"/>
  <c r="L23" i="16"/>
  <c r="M23" i="16"/>
  <c r="O23" i="16"/>
  <c r="P42" i="15"/>
  <c r="P43" i="15"/>
  <c r="P44" i="15"/>
  <c r="P45" i="15"/>
  <c r="P46" i="15"/>
  <c r="P47" i="15"/>
  <c r="P48" i="15"/>
  <c r="P49" i="15"/>
  <c r="P50" i="15"/>
  <c r="P51" i="15"/>
  <c r="P52" i="15"/>
  <c r="P53" i="15"/>
  <c r="P54" i="15"/>
  <c r="P55" i="15"/>
  <c r="P56" i="15"/>
  <c r="P57" i="15"/>
  <c r="P58" i="15"/>
  <c r="P59" i="15"/>
  <c r="P60" i="15"/>
  <c r="P61" i="15"/>
  <c r="P62" i="15"/>
  <c r="P63" i="15"/>
  <c r="P41" i="15"/>
  <c r="C64" i="15"/>
  <c r="D64" i="15"/>
  <c r="P64" i="15" s="1"/>
  <c r="E64" i="15"/>
  <c r="F64" i="15"/>
  <c r="G64" i="15"/>
  <c r="H64" i="15"/>
  <c r="I64" i="15"/>
  <c r="J64" i="15"/>
  <c r="K64" i="15"/>
  <c r="L64" i="15"/>
  <c r="M64" i="15"/>
  <c r="N64" i="15"/>
  <c r="O64" i="15"/>
  <c r="C25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4" i="12"/>
  <c r="P23" i="12"/>
  <c r="P22" i="12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P32" i="8"/>
  <c r="P33" i="8"/>
  <c r="P34" i="8"/>
  <c r="P35" i="8"/>
  <c r="P36" i="8"/>
  <c r="P37" i="8"/>
  <c r="P38" i="8"/>
  <c r="P39" i="8"/>
  <c r="P40" i="8"/>
  <c r="P41" i="8"/>
  <c r="P42" i="8"/>
  <c r="P31" i="8"/>
  <c r="N23" i="16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I23" i="17"/>
  <c r="H23" i="17"/>
  <c r="G23" i="17"/>
  <c r="F23" i="17"/>
  <c r="E23" i="17"/>
  <c r="C22" i="17"/>
  <c r="D22" i="17"/>
  <c r="B3" i="16"/>
  <c r="K30" i="16"/>
  <c r="K19" i="16"/>
  <c r="X85" i="17"/>
  <c r="W85" i="17"/>
  <c r="V85" i="17"/>
  <c r="U85" i="17"/>
  <c r="T85" i="17"/>
  <c r="S85" i="17"/>
  <c r="R85" i="17"/>
  <c r="Q85" i="17"/>
  <c r="P85" i="17"/>
  <c r="O85" i="17"/>
  <c r="N85" i="17"/>
  <c r="M85" i="17"/>
  <c r="L85" i="17"/>
  <c r="K85" i="17"/>
  <c r="J85" i="17"/>
  <c r="I85" i="17"/>
  <c r="H85" i="17"/>
  <c r="G85" i="17"/>
  <c r="F85" i="17"/>
  <c r="E85" i="17"/>
  <c r="C85" i="17"/>
  <c r="D84" i="17"/>
  <c r="C84" i="17"/>
  <c r="D83" i="17"/>
  <c r="C83" i="17"/>
  <c r="D82" i="17"/>
  <c r="C82" i="17"/>
  <c r="V72" i="17"/>
  <c r="U72" i="17"/>
  <c r="T72" i="17"/>
  <c r="S72" i="17"/>
  <c r="R72" i="17"/>
  <c r="Q72" i="17"/>
  <c r="P72" i="17"/>
  <c r="O72" i="17"/>
  <c r="L72" i="17"/>
  <c r="K72" i="17"/>
  <c r="J72" i="17"/>
  <c r="I72" i="17"/>
  <c r="H72" i="17"/>
  <c r="G72" i="17"/>
  <c r="F72" i="17"/>
  <c r="E72" i="17"/>
  <c r="D71" i="17"/>
  <c r="C71" i="17"/>
  <c r="D70" i="17"/>
  <c r="C70" i="17"/>
  <c r="D69" i="17"/>
  <c r="C69" i="17"/>
  <c r="D68" i="17"/>
  <c r="C68" i="17"/>
  <c r="D67" i="17"/>
  <c r="C67" i="17"/>
  <c r="D66" i="17"/>
  <c r="C66" i="17"/>
  <c r="D65" i="17"/>
  <c r="C65" i="17"/>
  <c r="D64" i="17"/>
  <c r="C64" i="17"/>
  <c r="D63" i="17"/>
  <c r="C63" i="17"/>
  <c r="D62" i="17"/>
  <c r="C62" i="17"/>
  <c r="D61" i="17"/>
  <c r="C61" i="17"/>
  <c r="D60" i="17"/>
  <c r="C60" i="17"/>
  <c r="D59" i="17"/>
  <c r="C59" i="17"/>
  <c r="D58" i="17"/>
  <c r="C58" i="17"/>
  <c r="D57" i="17"/>
  <c r="C57" i="17"/>
  <c r="D56" i="17"/>
  <c r="C56" i="17"/>
  <c r="D55" i="17"/>
  <c r="C55" i="17"/>
  <c r="D54" i="17"/>
  <c r="C54" i="17"/>
  <c r="D53" i="17"/>
  <c r="C53" i="17"/>
  <c r="D52" i="17"/>
  <c r="C52" i="17"/>
  <c r="D51" i="17"/>
  <c r="C51" i="17"/>
  <c r="D50" i="17"/>
  <c r="C50" i="17"/>
  <c r="D49" i="17"/>
  <c r="C49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7" i="17"/>
  <c r="C37" i="17"/>
  <c r="D36" i="17"/>
  <c r="C36" i="17"/>
  <c r="D35" i="17"/>
  <c r="C35" i="17"/>
  <c r="D21" i="17"/>
  <c r="C21" i="17"/>
  <c r="D20" i="17"/>
  <c r="C20" i="17"/>
  <c r="C19" i="17"/>
  <c r="D19" i="17"/>
  <c r="C18" i="17"/>
  <c r="D18" i="17"/>
  <c r="D17" i="17"/>
  <c r="C17" i="17"/>
  <c r="D16" i="17"/>
  <c r="C16" i="17"/>
  <c r="C15" i="17"/>
  <c r="D15" i="17"/>
  <c r="C14" i="17"/>
  <c r="D14" i="17"/>
  <c r="D13" i="17"/>
  <c r="C13" i="17"/>
  <c r="C12" i="17"/>
  <c r="C11" i="17"/>
  <c r="C23" i="17" s="1"/>
  <c r="B118" i="17"/>
  <c r="B115" i="17"/>
  <c r="P25" i="12" l="1"/>
  <c r="D85" i="17"/>
  <c r="N72" i="17"/>
  <c r="W72" i="17"/>
  <c r="M72" i="17"/>
  <c r="X72" i="17"/>
  <c r="D38" i="17"/>
  <c r="C38" i="17"/>
  <c r="D11" i="17"/>
  <c r="D23" i="17" s="1"/>
  <c r="D12" i="17"/>
  <c r="K21" i="12"/>
  <c r="K44" i="12" s="1"/>
  <c r="D72" i="17" l="1"/>
  <c r="C72" i="17"/>
  <c r="B3" i="15" l="1"/>
  <c r="B3" i="12"/>
  <c r="B3" i="8"/>
</calcChain>
</file>

<file path=xl/sharedStrings.xml><?xml version="1.0" encoding="utf-8"?>
<sst xmlns="http://schemas.openxmlformats.org/spreadsheetml/2006/main" count="806" uniqueCount="139">
  <si>
    <t>Notas:</t>
  </si>
  <si>
    <t>Información sujeta a rectificación</t>
  </si>
  <si>
    <t>total</t>
  </si>
  <si>
    <t>TOTAL</t>
  </si>
  <si>
    <t>Medianas Empresas</t>
  </si>
  <si>
    <t>Banco del Estado</t>
  </si>
  <si>
    <t>Índice</t>
  </si>
  <si>
    <r>
      <t>Créditos</t>
    </r>
    <r>
      <rPr>
        <b/>
        <sz val="14"/>
        <color rgb="FF000000"/>
        <rFont val="Calibri"/>
        <family val="2"/>
        <scheme val="minor"/>
      </rPr>
      <t xml:space="preserve"> con garantía FOGAPE CHILE APOYA</t>
    </r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</si>
  <si>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</si>
  <si>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</si>
  <si>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</si>
  <si>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</si>
  <si>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</si>
  <si>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</si>
  <si>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</si>
  <si>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</si>
  <si>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Número de Operaciones</t>
  </si>
  <si>
    <t>A. Número de Operaciones</t>
  </si>
  <si>
    <t>C. Clientes</t>
  </si>
  <si>
    <t>Agosto</t>
  </si>
  <si>
    <t>Clientes Unicos</t>
  </si>
  <si>
    <t>Banco de Chile</t>
  </si>
  <si>
    <t>Internacional</t>
  </si>
  <si>
    <t>Scotiabank</t>
  </si>
  <si>
    <t>BCI</t>
  </si>
  <si>
    <t>BICE</t>
  </si>
  <si>
    <t>Santander</t>
  </si>
  <si>
    <t>ITAU</t>
  </si>
  <si>
    <t>Security</t>
  </si>
  <si>
    <t>Consorcio</t>
  </si>
  <si>
    <t>COOPEUCH</t>
  </si>
  <si>
    <t>D. Cobertura</t>
  </si>
  <si>
    <t>Micro Empresas</t>
  </si>
  <si>
    <t>Pequeñas Empresas</t>
  </si>
  <si>
    <t>Monto de Operaciones (MM$)</t>
  </si>
  <si>
    <t>B. Monto de Operaciones (MMS)</t>
  </si>
  <si>
    <t>E. Tasa de interes Promedio ponderada (%)</t>
  </si>
  <si>
    <t>Porcentaje de Cobertura</t>
  </si>
  <si>
    <t>Tasa de interes Promedio Ponderada</t>
  </si>
  <si>
    <t>AGRICULTURA, GANADERÍA, SILVICULTURA Y PESCA</t>
  </si>
  <si>
    <t>EXPLOTACIÓN DE MINAS Y CANTERAS</t>
  </si>
  <si>
    <t>INDUSTRIA MANUFACTURERA</t>
  </si>
  <si>
    <t>SUMINISTRO DE ELECTRICIDAD, GAS, VAPOR Y AIRE ACONDICIONADO</t>
  </si>
  <si>
    <t>SUMINISTRO DE AGUA; EVACUACIÓN DE AGUAS RESIDUALES, GESTIÓN DE DESECHOS Y DESCONTAMINACIÓN</t>
  </si>
  <si>
    <t>CONSTRUCCIÓN</t>
  </si>
  <si>
    <t>COMERCIO AL POR MAYOR Y AL POR MENOR; REPARACIÓN DE VEHICULOS AUTOMOTORES Y MOTOCICLETAS</t>
  </si>
  <si>
    <t>TRANSPORTE Y ALMACENAMIENTO</t>
  </si>
  <si>
    <t>ACTIVIDADES DE ALOJAMIENTO Y DE SERVICIO DE COMIDAS</t>
  </si>
  <si>
    <t>INFORMACIÓN Y COMUNICACIONES</t>
  </si>
  <si>
    <t>ACTIVIDADES FINANCIERAS Y DE SEGUROS</t>
  </si>
  <si>
    <t>ACTIVIDADES INMOBILIARIAS</t>
  </si>
  <si>
    <t>ACTIVIDADES PROFESIONALES, CIENTIFICAS Y TÉCNICAS</t>
  </si>
  <si>
    <t>ACTIVIDADES DE SERVICIOS ADMINISTRATIVOS Y DE APOYO</t>
  </si>
  <si>
    <t>ADMINISTRACIÓN PÚBLICA Y DEFENSA; PLANES DE SEGURIDAD SOCIAL DE AFILIACIÓN OBLIGATORIA</t>
  </si>
  <si>
    <t>ENSEÑANZA</t>
  </si>
  <si>
    <t>ACTIVIDADES DE ATENCIÓN DE LA SALUD HUMANA Y DE ASISTENCIA SOCIAL</t>
  </si>
  <si>
    <t>ACTIVIDADES ARTÍSTICAS, DE ENTRETENIMIENTO Y RECREATIVAS</t>
  </si>
  <si>
    <t>OTRAS ACTIVIDADES DE SERVICIOS</t>
  </si>
  <si>
    <t>ACTIVIDADES DE LOS HOGARES COMO EMPLEADORES; ACTIVIDADES NO DIFERENCIADAS DE LOS HOGARES </t>
  </si>
  <si>
    <t>ACTIVIDADES DE ORGANIZACIONES Y ÓRGANOS EXTRATERRITORIALES</t>
  </si>
  <si>
    <t xml:space="preserve">OTRAS ACTIVIDADES  </t>
  </si>
  <si>
    <t>SIN ACTIVIDAD ECONOMICA</t>
  </si>
  <si>
    <t>Adquisiciones de Activo Fijo</t>
  </si>
  <si>
    <t>Refinanciamiento</t>
  </si>
  <si>
    <t>Gastos de Capital de Trabajo</t>
  </si>
  <si>
    <t>A. Número de operaciones</t>
  </si>
  <si>
    <t>B. Monto de Operaciones</t>
  </si>
  <si>
    <t>C. Número de Clientes</t>
  </si>
  <si>
    <t>E. Tasa de Interes Promedio</t>
  </si>
  <si>
    <t>Operaciones de crédito cursadas con garantía FOGAPE-CHILE APOYA por Institución</t>
  </si>
  <si>
    <t>SOLICITUDES Y CURSES DE CRÉDITO ASOCIADOS AL PROGRAMA FOGAPE CHILE APOYA (*)</t>
  </si>
  <si>
    <t>Solicitudes y curses por institución financiera (montos en Millones de Pesos)</t>
  </si>
  <si>
    <t>Institución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</si>
  <si>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</si>
  <si>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</si>
  <si>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</si>
  <si>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</si>
  <si>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</si>
  <si>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</si>
  <si>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</si>
  <si>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</si>
  <si>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Total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</si>
  <si>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</si>
  <si>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</si>
  <si>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</si>
  <si>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</si>
  <si>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</si>
  <si>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</si>
  <si>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 xml:space="preserve">Fuente: CMF </t>
  </si>
  <si>
    <t>Solicitudes y curses por tipo de empresa (montos en Millones de Pesos)</t>
  </si>
  <si>
    <t>Tamaño</t>
  </si>
  <si>
    <t>Solicitudes y curses por sector económico (montos en Millones de Pesos)</t>
  </si>
  <si>
    <t>Solicitudes y curses por destino de financiamiento (montos en Millones de Pesos)</t>
  </si>
  <si>
    <t xml:space="preserve">(*) Notas: </t>
  </si>
  <si>
    <t xml:space="preserve">1) Montos asociados al último estado de la solicitud. 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</si>
  <si>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</si>
  <si>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</si>
  <si>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</si>
  <si>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>5) Según el Artículo 14 del Decreto Exento 130: "Cada institución financiera deberá ofertar condiciones estándares y homogéneas para cada uno de los segmentos de empresas a que hace referencia el artículo 13 precedente del presente Reglamento. Para aquellas instituciones, incluyendo sus filiales, que pueden acceder a financiamiento del Banco Central de Chile, la tasa de interés anual y nominal no podrá, en ningún caso, exceder la tasa de política monetaria de dicha entidad, vigente al momento del otorgamiento del financiamiento, más 300 puntos base (3% nominal anual)".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</si>
  <si>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</si>
  <si>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rFont val="Calibri"/>
        <family val="2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</si>
  <si>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registradas:</t>
    </r>
    <r>
      <rPr>
        <sz val="11"/>
        <rFont val="Calibri"/>
        <family val="2"/>
      </rPr>
      <t xml:space="preserve"> Solicitudes recibidas que aún no se encuentran en proceso de evaluación. Se entenderá que una solicitud ha sido válidamente recibida por su institución, para efectos de su análisis y tramitación, cuando ésta contenga el nombre del solicitante, su RUT, el monto de crédito solicitado para este tipo de financiamientos y, además, la entrega o acceso a los antecedentes necesarios para la determinación de la elegibilidad por ventas establecida en el artículo 3 del Decreto Supremo N°130, que contiene el Reglamento de Administración del Fondo de Garantía para Pequeños y Medianos Empresarios, aplicables a las Líneas de Garantía COVID-19 o, cuando corresponda, la respectiva declaración jurada simple del nivel de ventas anuales estimado de la empresa que solicita el crédito.</t>
    </r>
  </si>
  <si>
    <r>
      <t>Solicitudes en estado de evaluación:</t>
    </r>
    <r>
      <rPr>
        <sz val="11"/>
        <rFont val="Calibri"/>
        <family val="2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</si>
  <si>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rFont val="Calibri"/>
        <family val="2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</si>
  <si>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rFont val="Calibri"/>
        <family val="2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</si>
  <si>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rFont val="Calibri"/>
        <family val="2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</si>
  <si>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rFont val="Calibri"/>
        <family val="2"/>
      </rPr>
      <t>por falta de información: Las solicitudes que no pudieron procesarse, porque el cliente no provee de antecedentes que permitan su evaluación.</t>
    </r>
  </si>
  <si>
    <r>
      <t>Solicitudes que no cumplen los requisitos del programa:</t>
    </r>
    <r>
      <rPr>
        <sz val="11"/>
        <rFont val="Calibri"/>
        <family val="2"/>
      </rPr>
      <t xml:space="preserve"> Aquellas que no cumplen con los requisitos específicos establecidos por el programa garantía FOGAPE COVID-19.</t>
    </r>
  </si>
  <si>
    <r>
      <t>Solicitudes rechazadas por no cumplimiento de las políticas de la propia institución:</t>
    </r>
    <r>
      <rPr>
        <sz val="11"/>
        <rFont val="Calibri"/>
        <family val="2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</si>
  <si>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</si>
  <si>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2. Caracteristicas de Operaciones por Institucion Financiera</t>
  </si>
  <si>
    <t>3. Caracteristicas de Operaciones por Tamaño de Empresa</t>
  </si>
  <si>
    <t>4. Caracteristicas de Operaciones por Sector Económico</t>
  </si>
  <si>
    <t>5. Caracteristicas de Operaciones por Destino del Financiamiento</t>
  </si>
  <si>
    <t>1. Solicitudes y Curses</t>
  </si>
  <si>
    <t>A. Solicitudes y curses por institución financiera (montos en Millones de Pesos)</t>
  </si>
  <si>
    <t>B. Solicitudes y curses por tipo de empresa (montos en Millones de Pesos)</t>
  </si>
  <si>
    <t>C. Solicitudes y curses por sector económico (montos en Millones de Pesos)</t>
  </si>
  <si>
    <t>D. Solicitudes y curses por destino de financiamiento (montos en Millones de Pesos)</t>
  </si>
  <si>
    <t>Septiembre</t>
  </si>
  <si>
    <t>Banco del Estado de Chile</t>
  </si>
  <si>
    <t>Scotiabank Chile</t>
  </si>
  <si>
    <t>Banco de Crédito e Inversiones</t>
  </si>
  <si>
    <t>Banco Bice</t>
  </si>
  <si>
    <t>Banco Santander-Chile</t>
  </si>
  <si>
    <t>Banco Itaú Chile</t>
  </si>
  <si>
    <t>Banco Security</t>
  </si>
  <si>
    <t>Banco Consorcio</t>
  </si>
  <si>
    <t>Cooperativa de Ahorro y Crédito Coopeuc</t>
  </si>
  <si>
    <t>Cooperativa de Ahorro y Crédito Oriente Ltda</t>
  </si>
  <si>
    <t>Banco Internacional</t>
  </si>
  <si>
    <t>Banco internacional</t>
  </si>
  <si>
    <t>Fuente primaria: Archivos E25 y D61</t>
  </si>
  <si>
    <t>Octubre</t>
  </si>
  <si>
    <t>Noviembre</t>
  </si>
  <si>
    <t>*</t>
  </si>
  <si>
    <t>Fecha de confección del informe: 24-01-2024</t>
  </si>
  <si>
    <t>Información al: 23/01/2024</t>
  </si>
  <si>
    <t>Cierre estadístico al 23-01-2024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</si>
</sst>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_);_(* \(#,##0\);_(* &quot;-&quot;_);_(@_)"/>
    <numFmt numFmtId="165" formatCode="0.0%"/>
    <numFmt numFmtId="166" formatCode="_ * #,##0.00_ ;_ * \-#,##0.00_ ;_ * &quot;-&quot;_ ;_ @_ "/>
  </numFmts>
  <fonts count="31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sz val="12"/>
      <color rgb="FF00999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8890652180547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60">
    <xf numFmtId="0" fontId="0" fillId="0" borderId="0" xfId="0"/>
    <xf numFmtId="0" fontId="7" fillId="2" borderId="0" xfId="1" applyFont="1" applyFill="1"/>
    <xf numFmtId="0" fontId="8" fillId="3" borderId="0" xfId="1" applyFont="1" applyFill="1" applyAlignment="1">
      <alignment vertical="center"/>
    </xf>
    <xf numFmtId="0" fontId="11" fillId="3" borderId="0" xfId="1" applyFont="1" applyFill="1" applyAlignment="1">
      <alignment vertical="center"/>
    </xf>
    <xf numFmtId="0" fontId="16" fillId="4" borderId="2" xfId="1" applyFont="1" applyFill="1" applyBorder="1" applyAlignment="1">
      <alignment horizontal="center"/>
    </xf>
    <xf numFmtId="0" fontId="10" fillId="2" borderId="0" xfId="3" applyFont="1" applyFill="1" applyAlignment="1">
      <alignment horizontal="left"/>
    </xf>
    <xf numFmtId="0" fontId="13" fillId="2" borderId="0" xfId="1" applyFont="1" applyFill="1" applyAlignment="1">
      <alignment horizontal="left"/>
    </xf>
    <xf numFmtId="0" fontId="5" fillId="2" borderId="1" xfId="1" applyFont="1" applyFill="1" applyBorder="1"/>
    <xf numFmtId="0" fontId="5" fillId="2" borderId="0" xfId="1" applyFont="1" applyFill="1"/>
    <xf numFmtId="0" fontId="16" fillId="2" borderId="0" xfId="1" applyFont="1" applyFill="1" applyAlignment="1">
      <alignment horizontal="left"/>
    </xf>
    <xf numFmtId="0" fontId="7" fillId="2" borderId="0" xfId="1" applyFont="1" applyFill="1" applyAlignment="1">
      <alignment horizontal="left"/>
    </xf>
    <xf numFmtId="0" fontId="12" fillId="2" borderId="0" xfId="1" applyFont="1" applyFill="1"/>
    <xf numFmtId="0" fontId="16" fillId="2" borderId="0" xfId="1" applyFont="1" applyFill="1"/>
    <xf numFmtId="0" fontId="14" fillId="2" borderId="0" xfId="1" applyFont="1" applyFill="1"/>
    <xf numFmtId="0" fontId="15" fillId="2" borderId="0" xfId="1" applyFont="1" applyFill="1"/>
    <xf numFmtId="0" fontId="14" fillId="2" borderId="0" xfId="1" applyFont="1" applyFill="1" applyAlignment="1">
      <alignment horizontal="left"/>
    </xf>
    <xf numFmtId="0" fontId="16" fillId="4" borderId="0" xfId="1" applyFont="1" applyFill="1"/>
    <xf numFmtId="17" fontId="16" fillId="4" borderId="2" xfId="1" applyNumberFormat="1" applyFont="1" applyFill="1" applyBorder="1" applyAlignment="1">
      <alignment horizontal="center"/>
    </xf>
    <xf numFmtId="3" fontId="7" fillId="2" borderId="0" xfId="1" applyNumberFormat="1" applyFont="1" applyFill="1"/>
    <xf numFmtId="3" fontId="7" fillId="2" borderId="1" xfId="1" applyNumberFormat="1" applyFont="1" applyFill="1" applyBorder="1"/>
    <xf numFmtId="0" fontId="17" fillId="5" borderId="0" xfId="1" applyFont="1" applyFill="1"/>
    <xf numFmtId="3" fontId="12" fillId="5" borderId="0" xfId="1" applyNumberFormat="1" applyFont="1" applyFill="1"/>
    <xf numFmtId="9" fontId="12" fillId="5" borderId="0" xfId="4" applyFont="1" applyFill="1" applyBorder="1" applyAlignment="1"/>
    <xf numFmtId="164" fontId="17" fillId="5" borderId="0" xfId="5" applyFont="1" applyFill="1" applyBorder="1" applyAlignment="1"/>
    <xf numFmtId="165" fontId="16" fillId="5" borderId="0" xfId="1" applyNumberFormat="1" applyFont="1" applyFill="1"/>
    <xf numFmtId="0" fontId="17" fillId="2" borderId="0" xfId="1" applyFont="1" applyFill="1"/>
    <xf numFmtId="0" fontId="16" fillId="5" borderId="0" xfId="1" applyFont="1" applyFill="1"/>
    <xf numFmtId="164" fontId="18" fillId="2" borderId="0" xfId="5" applyFont="1" applyFill="1" applyBorder="1" applyAlignment="1"/>
    <xf numFmtId="164" fontId="17" fillId="2" borderId="0" xfId="5" applyFont="1" applyFill="1" applyBorder="1" applyAlignment="1"/>
    <xf numFmtId="0" fontId="7" fillId="2" borderId="1" xfId="1" applyFont="1" applyFill="1" applyBorder="1"/>
    <xf numFmtId="0" fontId="16" fillId="4" borderId="2" xfId="1" applyFont="1" applyFill="1" applyBorder="1"/>
    <xf numFmtId="164" fontId="12" fillId="2" borderId="0" xfId="6" applyFont="1" applyFill="1" applyAlignment="1">
      <alignment vertical="top"/>
    </xf>
    <xf numFmtId="164" fontId="12" fillId="2" borderId="1" xfId="6" applyFont="1" applyFill="1" applyBorder="1" applyAlignment="1">
      <alignment vertical="top"/>
    </xf>
    <xf numFmtId="10" fontId="7" fillId="2" borderId="0" xfId="7" applyNumberFormat="1" applyFont="1" applyFill="1"/>
    <xf numFmtId="10" fontId="7" fillId="2" borderId="1" xfId="7" applyNumberFormat="1" applyFont="1" applyFill="1" applyBorder="1"/>
    <xf numFmtId="10" fontId="12" fillId="2" borderId="0" xfId="7" applyNumberFormat="1" applyFont="1" applyFill="1" applyAlignment="1">
      <alignment vertical="top"/>
    </xf>
    <xf numFmtId="10" fontId="12" fillId="2" borderId="1" xfId="7" applyNumberFormat="1" applyFont="1" applyFill="1" applyBorder="1" applyAlignment="1">
      <alignment vertical="top"/>
    </xf>
    <xf numFmtId="166" fontId="7" fillId="2" borderId="0" xfId="6" applyNumberFormat="1" applyFont="1" applyFill="1"/>
    <xf numFmtId="166" fontId="7" fillId="2" borderId="1" xfId="6" applyNumberFormat="1" applyFont="1" applyFill="1" applyBorder="1"/>
    <xf numFmtId="166" fontId="12" fillId="2" borderId="0" xfId="6" applyNumberFormat="1" applyFont="1" applyFill="1" applyAlignment="1">
      <alignment vertical="top"/>
    </xf>
    <xf numFmtId="166" fontId="12" fillId="2" borderId="1" xfId="6" applyNumberFormat="1" applyFont="1" applyFill="1" applyBorder="1" applyAlignment="1">
      <alignment vertical="top"/>
    </xf>
    <xf numFmtId="0" fontId="0" fillId="2" borderId="3" xfId="0" applyFill="1" applyBorder="1"/>
    <xf numFmtId="0" fontId="0" fillId="2" borderId="4" xfId="0" applyFill="1" applyBorder="1"/>
    <xf numFmtId="0" fontId="12" fillId="2" borderId="5" xfId="1" applyFont="1" applyFill="1" applyBorder="1"/>
    <xf numFmtId="3" fontId="7" fillId="2" borderId="5" xfId="1" applyNumberFormat="1" applyFont="1" applyFill="1" applyBorder="1"/>
    <xf numFmtId="0" fontId="9" fillId="3" borderId="0" xfId="8" applyFill="1" applyBorder="1" applyAlignment="1">
      <alignment vertical="center"/>
    </xf>
    <xf numFmtId="0" fontId="9" fillId="2" borderId="0" xfId="8" applyFill="1" applyAlignment="1">
      <alignment horizontal="left"/>
    </xf>
    <xf numFmtId="0" fontId="9" fillId="3" borderId="0" xfId="8" applyFill="1" applyAlignment="1">
      <alignment vertical="center"/>
    </xf>
    <xf numFmtId="0" fontId="20" fillId="2" borderId="0" xfId="9" applyFont="1" applyFill="1"/>
    <xf numFmtId="0" fontId="3" fillId="2" borderId="0" xfId="9" applyFill="1"/>
    <xf numFmtId="0" fontId="22" fillId="2" borderId="0" xfId="9" applyFont="1" applyFill="1"/>
    <xf numFmtId="0" fontId="19" fillId="6" borderId="16" xfId="9" applyFont="1" applyFill="1" applyBorder="1" applyAlignment="1">
      <alignment horizontal="center"/>
    </xf>
    <xf numFmtId="0" fontId="21" fillId="6" borderId="17" xfId="9" applyFont="1" applyFill="1" applyBorder="1" applyAlignment="1">
      <alignment horizontal="center"/>
    </xf>
    <xf numFmtId="0" fontId="21" fillId="6" borderId="18" xfId="9" applyFont="1" applyFill="1" applyBorder="1" applyAlignment="1">
      <alignment horizontal="center"/>
    </xf>
    <xf numFmtId="0" fontId="21" fillId="6" borderId="16" xfId="9" applyFont="1" applyFill="1" applyBorder="1" applyAlignment="1">
      <alignment horizontal="center"/>
    </xf>
    <xf numFmtId="0" fontId="24" fillId="6" borderId="16" xfId="9" applyFont="1" applyFill="1" applyBorder="1" applyAlignment="1">
      <alignment horizontal="center"/>
    </xf>
    <xf numFmtId="0" fontId="24" fillId="6" borderId="18" xfId="9" applyFont="1" applyFill="1" applyBorder="1" applyAlignment="1">
      <alignment horizontal="center"/>
    </xf>
    <xf numFmtId="0" fontId="25" fillId="2" borderId="0" xfId="9" applyFont="1" applyFill="1" applyAlignment="1">
      <alignment vertical="center"/>
    </xf>
    <xf numFmtId="164" fontId="20" fillId="2" borderId="0" xfId="10" applyFont="1" applyFill="1"/>
    <xf numFmtId="164" fontId="0" fillId="2" borderId="7" xfId="10" applyFont="1" applyFill="1" applyBorder="1"/>
    <xf numFmtId="164" fontId="0" fillId="2" borderId="8" xfId="10" applyFont="1" applyFill="1" applyBorder="1"/>
    <xf numFmtId="164" fontId="0" fillId="2" borderId="0" xfId="10" applyFont="1" applyFill="1"/>
    <xf numFmtId="164" fontId="0" fillId="2" borderId="0" xfId="10" applyFont="1" applyFill="1" applyBorder="1"/>
    <xf numFmtId="164" fontId="22" fillId="2" borderId="0" xfId="10" applyFont="1" applyFill="1" applyBorder="1"/>
    <xf numFmtId="164" fontId="22" fillId="2" borderId="8" xfId="10" applyFont="1" applyFill="1" applyBorder="1"/>
    <xf numFmtId="164" fontId="22" fillId="2" borderId="0" xfId="10" applyFont="1" applyFill="1"/>
    <xf numFmtId="0" fontId="3" fillId="2" borderId="1" xfId="9" applyFill="1" applyBorder="1"/>
    <xf numFmtId="164" fontId="20" fillId="2" borderId="1" xfId="10" applyFont="1" applyFill="1" applyBorder="1"/>
    <xf numFmtId="164" fontId="0" fillId="2" borderId="19" xfId="10" applyFont="1" applyFill="1" applyBorder="1"/>
    <xf numFmtId="164" fontId="0" fillId="2" borderId="20" xfId="10" applyFont="1" applyFill="1" applyBorder="1"/>
    <xf numFmtId="164" fontId="0" fillId="2" borderId="1" xfId="10" applyFont="1" applyFill="1" applyBorder="1"/>
    <xf numFmtId="164" fontId="22" fillId="2" borderId="1" xfId="10" applyFont="1" applyFill="1" applyBorder="1"/>
    <xf numFmtId="164" fontId="22" fillId="2" borderId="20" xfId="10" applyFont="1" applyFill="1" applyBorder="1"/>
    <xf numFmtId="164" fontId="20" fillId="2" borderId="0" xfId="9" applyNumberFormat="1" applyFont="1" applyFill="1"/>
    <xf numFmtId="0" fontId="27" fillId="2" borderId="0" xfId="9" applyFont="1" applyFill="1"/>
    <xf numFmtId="0" fontId="28" fillId="2" borderId="0" xfId="9" applyFont="1" applyFill="1"/>
    <xf numFmtId="164" fontId="3" fillId="2" borderId="0" xfId="9" applyNumberFormat="1" applyFill="1"/>
    <xf numFmtId="0" fontId="29" fillId="2" borderId="0" xfId="9" applyFont="1" applyFill="1"/>
    <xf numFmtId="0" fontId="20" fillId="2" borderId="5" xfId="9" applyFont="1" applyFill="1" applyBorder="1"/>
    <xf numFmtId="164" fontId="20" fillId="2" borderId="5" xfId="9" applyNumberFormat="1" applyFont="1" applyFill="1" applyBorder="1"/>
    <xf numFmtId="164" fontId="20" fillId="2" borderId="21" xfId="9" applyNumberFormat="1" applyFont="1" applyFill="1" applyBorder="1"/>
    <xf numFmtId="164" fontId="20" fillId="2" borderId="22" xfId="9" applyNumberFormat="1" applyFont="1" applyFill="1" applyBorder="1"/>
    <xf numFmtId="164" fontId="26" fillId="2" borderId="5" xfId="9" applyNumberFormat="1" applyFont="1" applyFill="1" applyBorder="1"/>
    <xf numFmtId="164" fontId="26" fillId="2" borderId="22" xfId="9" applyNumberFormat="1" applyFont="1" applyFill="1" applyBorder="1"/>
    <xf numFmtId="0" fontId="20" fillId="2" borderId="1" xfId="9" applyFont="1" applyFill="1" applyBorder="1"/>
    <xf numFmtId="0" fontId="22" fillId="2" borderId="1" xfId="9" applyFont="1" applyFill="1" applyBorder="1"/>
    <xf numFmtId="0" fontId="30" fillId="2" borderId="0" xfId="9" applyFont="1" applyFill="1"/>
    <xf numFmtId="164" fontId="20" fillId="2" borderId="20" xfId="10" applyFont="1" applyFill="1" applyBorder="1"/>
    <xf numFmtId="164" fontId="0" fillId="2" borderId="21" xfId="10" applyFont="1" applyFill="1" applyBorder="1"/>
    <xf numFmtId="164" fontId="0" fillId="2" borderId="22" xfId="10" applyFont="1" applyFill="1" applyBorder="1"/>
    <xf numFmtId="3" fontId="12" fillId="2" borderId="0" xfId="1" applyNumberFormat="1" applyFont="1" applyFill="1"/>
    <xf numFmtId="3" fontId="12" fillId="2" borderId="24" xfId="1" applyNumberFormat="1" applyFont="1" applyFill="1" applyBorder="1"/>
    <xf numFmtId="3" fontId="12" fillId="2" borderId="1" xfId="1" applyNumberFormat="1" applyFont="1" applyFill="1" applyBorder="1"/>
    <xf numFmtId="164" fontId="7" fillId="2" borderId="0" xfId="6" applyFont="1" applyFill="1" applyAlignment="1">
      <alignment vertical="top"/>
    </xf>
    <xf numFmtId="164" fontId="7" fillId="2" borderId="1" xfId="6" applyFont="1" applyFill="1" applyBorder="1" applyAlignment="1">
      <alignment vertical="top"/>
    </xf>
    <xf numFmtId="0" fontId="17" fillId="0" borderId="0" xfId="1" applyFont="1"/>
    <xf numFmtId="3" fontId="12" fillId="0" borderId="0" xfId="1" applyNumberFormat="1" applyFont="1"/>
    <xf numFmtId="9" fontId="12" fillId="0" borderId="0" xfId="4" applyFont="1" applyFill="1" applyBorder="1" applyAlignment="1"/>
    <xf numFmtId="164" fontId="17" fillId="0" borderId="0" xfId="5" applyFont="1" applyFill="1" applyBorder="1" applyAlignment="1"/>
    <xf numFmtId="0" fontId="16" fillId="0" borderId="0" xfId="1" applyFont="1"/>
    <xf numFmtId="0" fontId="13" fillId="0" borderId="0" xfId="1" applyFont="1" applyAlignment="1">
      <alignment horizontal="left"/>
    </xf>
    <xf numFmtId="0" fontId="15" fillId="0" borderId="0" xfId="1" applyFont="1"/>
    <xf numFmtId="0" fontId="7" fillId="0" borderId="0" xfId="1" applyFont="1"/>
    <xf numFmtId="0" fontId="12" fillId="7" borderId="0" xfId="1" applyFont="1" applyFill="1"/>
    <xf numFmtId="0" fontId="7" fillId="7" borderId="0" xfId="1" applyFont="1" applyFill="1"/>
    <xf numFmtId="0" fontId="16" fillId="7" borderId="0" xfId="1" applyFont="1" applyFill="1"/>
    <xf numFmtId="17" fontId="16" fillId="4" borderId="2" xfId="1" quotePrefix="1" applyNumberFormat="1" applyFont="1" applyFill="1" applyBorder="1" applyAlignment="1">
      <alignment horizontal="center"/>
    </xf>
    <xf numFmtId="10" fontId="12" fillId="2" borderId="0" xfId="7" applyNumberFormat="1" applyFont="1" applyFill="1"/>
    <xf numFmtId="166" fontId="12" fillId="2" borderId="0" xfId="6" applyNumberFormat="1" applyFont="1" applyFill="1"/>
    <xf numFmtId="166" fontId="7" fillId="2" borderId="5" xfId="6" applyNumberFormat="1" applyFont="1" applyFill="1" applyBorder="1"/>
    <xf numFmtId="10" fontId="7" fillId="2" borderId="5" xfId="7" applyNumberFormat="1" applyFont="1" applyFill="1" applyBorder="1"/>
    <xf numFmtId="2" fontId="7" fillId="2" borderId="0" xfId="7" applyNumberFormat="1" applyFont="1" applyFill="1"/>
    <xf numFmtId="2" fontId="7" fillId="2" borderId="5" xfId="7" applyNumberFormat="1" applyFont="1" applyFill="1" applyBorder="1"/>
    <xf numFmtId="2" fontId="12" fillId="2" borderId="0" xfId="7" applyNumberFormat="1" applyFont="1" applyFill="1"/>
    <xf numFmtId="3" fontId="12" fillId="2" borderId="5" xfId="1" applyNumberFormat="1" applyFont="1" applyFill="1" applyBorder="1"/>
    <xf numFmtId="10" fontId="12" fillId="2" borderId="1" xfId="7" applyNumberFormat="1" applyFont="1" applyFill="1" applyBorder="1"/>
    <xf numFmtId="166" fontId="12" fillId="2" borderId="1" xfId="6" applyNumberFormat="1" applyFont="1" applyFill="1" applyBorder="1"/>
    <xf numFmtId="164" fontId="20" fillId="2" borderId="0" xfId="10" applyFont="1" applyFill="1" applyBorder="1"/>
    <xf numFmtId="0" fontId="2" fillId="2" borderId="1" xfId="9" applyFont="1" applyFill="1" applyBorder="1"/>
    <xf numFmtId="164" fontId="0" fillId="2" borderId="5" xfId="10" applyFont="1" applyFill="1" applyBorder="1"/>
    <xf numFmtId="164" fontId="22" fillId="2" borderId="5" xfId="10" applyFont="1" applyFill="1" applyBorder="1"/>
    <xf numFmtId="164" fontId="22" fillId="2" borderId="22" xfId="10" applyFont="1" applyFill="1" applyBorder="1"/>
    <xf numFmtId="3" fontId="12" fillId="2" borderId="28" xfId="1" applyNumberFormat="1" applyFont="1" applyFill="1" applyBorder="1"/>
    <xf numFmtId="2" fontId="12" fillId="2" borderId="1" xfId="7" applyNumberFormat="1" applyFont="1" applyFill="1" applyBorder="1"/>
    <xf numFmtId="0" fontId="19" fillId="6" borderId="9" xfId="9" applyFont="1" applyFill="1" applyBorder="1" applyAlignment="1">
      <alignment horizontal="center"/>
    </xf>
    <xf numFmtId="0" fontId="19" fillId="6" borderId="10" xfId="9" applyFont="1" applyFill="1" applyBorder="1" applyAlignment="1">
      <alignment horizontal="center"/>
    </xf>
    <xf numFmtId="0" fontId="19" fillId="6" borderId="6" xfId="9" applyFont="1" applyFill="1" applyBorder="1" applyAlignment="1">
      <alignment horizontal="center"/>
    </xf>
    <xf numFmtId="0" fontId="21" fillId="6" borderId="12" xfId="9" applyFont="1" applyFill="1" applyBorder="1" applyAlignment="1">
      <alignment horizontal="center" vertical="center" wrapText="1"/>
    </xf>
    <xf numFmtId="0" fontId="21" fillId="6" borderId="11" xfId="9" applyFont="1" applyFill="1" applyBorder="1" applyAlignment="1">
      <alignment horizontal="center" vertical="center" wrapText="1"/>
    </xf>
    <xf numFmtId="0" fontId="24" fillId="6" borderId="13" xfId="9" applyFont="1" applyFill="1" applyBorder="1" applyAlignment="1">
      <alignment horizontal="center" vertical="center" wrapText="1"/>
    </xf>
    <xf numFmtId="0" fontId="24" fillId="6" borderId="14" xfId="9" applyFont="1" applyFill="1" applyBorder="1" applyAlignment="1">
      <alignment horizontal="center" vertical="center" wrapText="1"/>
    </xf>
    <xf numFmtId="0" fontId="24" fillId="6" borderId="6" xfId="9" applyFont="1" applyFill="1" applyBorder="1" applyAlignment="1">
      <alignment horizontal="center" vertical="center" wrapText="1"/>
    </xf>
    <xf numFmtId="0" fontId="24" fillId="6" borderId="10" xfId="9" applyFont="1" applyFill="1" applyBorder="1" applyAlignment="1">
      <alignment horizontal="center" vertical="center" wrapText="1"/>
    </xf>
    <xf numFmtId="0" fontId="21" fillId="6" borderId="15" xfId="9" applyFont="1" applyFill="1" applyBorder="1" applyAlignment="1">
      <alignment horizontal="center" vertical="center" wrapText="1"/>
    </xf>
    <xf numFmtId="0" fontId="23" fillId="2" borderId="0" xfId="9" applyFont="1" applyFill="1" applyAlignment="1">
      <alignment horizontal="left"/>
    </xf>
    <xf numFmtId="0" fontId="19" fillId="6" borderId="0" xfId="9" applyFont="1" applyFill="1" applyAlignment="1">
      <alignment horizontal="center" vertical="center"/>
    </xf>
    <xf numFmtId="0" fontId="19" fillId="6" borderId="1" xfId="9" applyFont="1" applyFill="1" applyBorder="1" applyAlignment="1">
      <alignment horizontal="center" vertical="center"/>
    </xf>
    <xf numFmtId="0" fontId="19" fillId="6" borderId="6" xfId="9" applyFont="1" applyFill="1" applyBorder="1" applyAlignment="1">
      <alignment horizontal="center" vertical="center" wrapText="1"/>
    </xf>
    <xf numFmtId="0" fontId="19" fillId="6" borderId="11" xfId="9" applyFont="1" applyFill="1" applyBorder="1" applyAlignment="1">
      <alignment horizontal="center" vertical="center" wrapText="1"/>
    </xf>
    <xf numFmtId="0" fontId="19" fillId="6" borderId="7" xfId="9" applyFont="1" applyFill="1" applyBorder="1" applyAlignment="1">
      <alignment horizontal="center" vertical="center" wrapText="1"/>
    </xf>
    <xf numFmtId="0" fontId="19" fillId="6" borderId="0" xfId="9" applyFont="1" applyFill="1" applyAlignment="1">
      <alignment horizontal="center" vertical="center" wrapText="1"/>
    </xf>
    <xf numFmtId="0" fontId="19" fillId="6" borderId="9" xfId="9" applyFont="1" applyFill="1" applyBorder="1" applyAlignment="1">
      <alignment horizontal="center" vertical="center" wrapText="1"/>
    </xf>
    <xf numFmtId="0" fontId="19" fillId="6" borderId="10" xfId="9" applyFont="1" applyFill="1" applyBorder="1" applyAlignment="1">
      <alignment horizontal="center" vertical="center" wrapText="1"/>
    </xf>
    <xf numFmtId="0" fontId="19" fillId="6" borderId="12" xfId="9" applyFont="1" applyFill="1" applyBorder="1" applyAlignment="1">
      <alignment horizontal="center" vertical="center" wrapText="1"/>
    </xf>
    <xf numFmtId="0" fontId="19" fillId="6" borderId="15" xfId="9" applyFont="1" applyFill="1" applyBorder="1" applyAlignment="1">
      <alignment horizontal="center" vertical="center" wrapText="1"/>
    </xf>
    <xf numFmtId="0" fontId="19" fillId="6" borderId="8" xfId="9" applyFont="1" applyFill="1" applyBorder="1" applyAlignment="1">
      <alignment horizontal="center" vertical="center" wrapText="1"/>
    </xf>
    <xf numFmtId="0" fontId="19" fillId="6" borderId="25" xfId="9" applyFont="1" applyFill="1" applyBorder="1" applyAlignment="1">
      <alignment horizontal="center"/>
    </xf>
    <xf numFmtId="0" fontId="19" fillId="6" borderId="27" xfId="9" applyFont="1" applyFill="1" applyBorder="1" applyAlignment="1">
      <alignment horizontal="center"/>
    </xf>
    <xf numFmtId="0" fontId="19" fillId="6" borderId="26" xfId="9" applyFont="1" applyFill="1" applyBorder="1" applyAlignment="1">
      <alignment horizontal="center"/>
    </xf>
    <xf numFmtId="0" fontId="20" fillId="2" borderId="0" xfId="9" applyFont="1" applyFill="1" applyAlignment="1">
      <alignment horizontal="left" vertical="center" wrapText="1"/>
    </xf>
    <xf numFmtId="0" fontId="20" fillId="2" borderId="0" xfId="9" applyFont="1" applyFill="1" applyAlignment="1">
      <alignment horizontal="left" vertical="center"/>
    </xf>
    <xf numFmtId="0" fontId="3" fillId="2" borderId="0" xfId="9" applyFill="1" applyAlignment="1">
      <alignment horizontal="left" vertical="top" wrapText="1"/>
    </xf>
    <xf numFmtId="0" fontId="20" fillId="2" borderId="1" xfId="9" applyFont="1" applyFill="1" applyBorder="1" applyAlignment="1">
      <alignment horizontal="left"/>
    </xf>
    <xf numFmtId="0" fontId="3" fillId="2" borderId="0" xfId="9" applyFill="1" applyAlignment="1">
      <alignment horizontal="left"/>
    </xf>
    <xf numFmtId="0" fontId="20" fillId="2" borderId="0" xfId="9" applyFont="1" applyFill="1" applyAlignment="1">
      <alignment horizontal="left" vertical="top" wrapText="1"/>
    </xf>
    <xf numFmtId="0" fontId="19" fillId="6" borderId="21" xfId="9" applyFont="1" applyFill="1" applyBorder="1" applyAlignment="1">
      <alignment horizontal="center" vertical="center" wrapText="1"/>
    </xf>
    <xf numFmtId="0" fontId="19" fillId="6" borderId="22" xfId="9" applyFont="1" applyFill="1" applyBorder="1" applyAlignment="1">
      <alignment horizontal="center" vertical="center" wrapText="1"/>
    </xf>
    <xf numFmtId="0" fontId="16" fillId="4" borderId="23" xfId="1" applyFont="1" applyFill="1" applyBorder="1" applyAlignment="1">
      <alignment horizontal="center"/>
    </xf>
    <xf numFmtId="0" fontId="16" fillId="4" borderId="2" xfId="1" applyFont="1" applyFill="1" applyBorder="1" applyAlignment="1">
      <alignment horizontal="center"/>
    </xf>
    <xf numFmtId="0" fontId="1" fillId="2" borderId="0" xfId="9" applyFont="1" applyFill="1"/>
  </cellXfs>
  <cellStyles count="11">
    <cellStyle name="Hipervínculo" xfId="8" builtinId="8"/>
    <cellStyle name="Hipervínculo 2" xfId="2" xr:uid="{E5C020F3-BD53-4969-90AD-8B22A8812840}"/>
    <cellStyle name="Hipervínculo 2 2" xfId="3" xr:uid="{2C2D4D5E-D763-4350-8987-CCAB66E428DD}"/>
    <cellStyle name="Millares [0]" xfId="6" builtinId="6"/>
    <cellStyle name="Millares [0] 2" xfId="10" xr:uid="{C09EC4A9-C075-4330-9870-F427115A895D}"/>
    <cellStyle name="Millares [0] 3" xfId="5" xr:uid="{5A8B1190-B2B2-4D2E-87FE-9CBFAC823F21}"/>
    <cellStyle name="Normal" xfId="0" builtinId="0"/>
    <cellStyle name="Normal 2" xfId="1" xr:uid="{E1770F5C-499B-4D14-A275-919A2650E790}"/>
    <cellStyle name="Normal 3" xfId="9" xr:uid="{16209F23-8F36-48F1-BA08-5537624361FB}"/>
    <cellStyle name="Porcentaje" xfId="7" builtinId="5"/>
    <cellStyle name="Porcentaje 2" xfId="4" xr:uid="{289C905B-7B9E-4FBF-8C24-F3E9AA4B825B}"/>
  </cellStyles>
  <dxfs count="5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704BE176-E336-4D00-AADC-57EB7323961A}">
      <tableStyleElement type="wholeTable" dxfId="52"/>
      <tableStyleElement type="headerRow" dxfId="5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4E563-C15F-498C-9A44-2EAE941AB7C1}">
  <sheetPr codeName="Hoja1"/>
  <dimension ref="A1:B116"/>
  <sheetViews>
    <sheetView zoomScale="85" zoomScaleNormal="85" workbookViewId="0">
      <selection activeCell="B6" sqref="B6"/>
    </sheetView>
  </sheetViews>
  <sheetFormatPr baseColWidth="10" defaultColWidth="11.42578125" defaultRowHeight="15.75" x14ac:dyDescent="0.25"/>
  <cols>
    <col min="1" max="1" width="6.85546875" style="6" bestFit="1" customWidth="1"/>
    <col min="2" max="2" width="36.7109375" style="1" customWidth="1"/>
    <col min="3" max="16384" width="11.42578125" style="1"/>
  </cols>
  <sheetData>
    <row r="1" spans="1:2" x14ac:dyDescent="0.25">
      <c r="A1" s="5"/>
    </row>
    <row r="2" spans="1:2" ht="18.75" x14ac:dyDescent="0.3">
      <c r="B2" s="7" t="s">
        <v>7</v>
      </c>
    </row>
    <row r="3" spans="1:2" ht="18.75" x14ac:dyDescent="0.3">
      <c r="B3" s="8"/>
    </row>
    <row r="4" spans="1:2" x14ac:dyDescent="0.25">
      <c r="B4" s="2" t="s">
        <v>136</v>
      </c>
    </row>
    <row r="5" spans="1:2" x14ac:dyDescent="0.25">
      <c r="B5" s="2" t="s">
        <v>137</v>
      </c>
    </row>
    <row r="6" spans="1:2" x14ac:dyDescent="0.25">
      <c r="B6" s="2" t="s">
        <v>132</v>
      </c>
    </row>
    <row r="7" spans="1:2" x14ac:dyDescent="0.25">
      <c r="B7" s="2"/>
    </row>
    <row r="8" spans="1:2" x14ac:dyDescent="0.25">
      <c r="B8" s="45" t="s">
        <v>114</v>
      </c>
    </row>
    <row r="9" spans="1:2" x14ac:dyDescent="0.25">
      <c r="B9" s="47" t="s">
        <v>115</v>
      </c>
    </row>
    <row r="10" spans="1:2" x14ac:dyDescent="0.25">
      <c r="B10" s="47" t="s">
        <v>116</v>
      </c>
    </row>
    <row r="11" spans="1:2" x14ac:dyDescent="0.25">
      <c r="B11" s="47" t="s">
        <v>117</v>
      </c>
    </row>
    <row r="12" spans="1:2" x14ac:dyDescent="0.25">
      <c r="B12" s="47" t="s">
        <v>118</v>
      </c>
    </row>
    <row r="13" spans="1:2" x14ac:dyDescent="0.25">
      <c r="B13" s="2"/>
    </row>
    <row r="14" spans="1:2" x14ac:dyDescent="0.25">
      <c r="B14" s="45" t="s">
        <v>110</v>
      </c>
    </row>
    <row r="15" spans="1:2" x14ac:dyDescent="0.25">
      <c r="B15" s="47" t="s">
        <v>65</v>
      </c>
    </row>
    <row r="16" spans="1:2" x14ac:dyDescent="0.25">
      <c r="B16" s="47" t="s">
        <v>66</v>
      </c>
    </row>
    <row r="17" spans="2:2" x14ac:dyDescent="0.25">
      <c r="B17" s="47" t="s">
        <v>67</v>
      </c>
    </row>
    <row r="18" spans="2:2" x14ac:dyDescent="0.25">
      <c r="B18" s="47" t="s">
        <v>31</v>
      </c>
    </row>
    <row r="19" spans="2:2" x14ac:dyDescent="0.25">
      <c r="B19" s="47" t="s">
        <v>68</v>
      </c>
    </row>
    <row r="20" spans="2:2" x14ac:dyDescent="0.25">
      <c r="B20" s="45"/>
    </row>
    <row r="21" spans="2:2" x14ac:dyDescent="0.25">
      <c r="B21" s="45" t="s">
        <v>111</v>
      </c>
    </row>
    <row r="22" spans="2:2" x14ac:dyDescent="0.25">
      <c r="B22" s="47" t="s">
        <v>65</v>
      </c>
    </row>
    <row r="23" spans="2:2" x14ac:dyDescent="0.25">
      <c r="B23" s="47" t="s">
        <v>66</v>
      </c>
    </row>
    <row r="24" spans="2:2" x14ac:dyDescent="0.25">
      <c r="B24" s="47" t="s">
        <v>67</v>
      </c>
    </row>
    <row r="25" spans="2:2" x14ac:dyDescent="0.25">
      <c r="B25" s="47" t="s">
        <v>31</v>
      </c>
    </row>
    <row r="26" spans="2:2" x14ac:dyDescent="0.25">
      <c r="B26" s="47" t="s">
        <v>68</v>
      </c>
    </row>
    <row r="27" spans="2:2" x14ac:dyDescent="0.25">
      <c r="B27" s="45"/>
    </row>
    <row r="29" spans="2:2" x14ac:dyDescent="0.25">
      <c r="B29" s="45" t="s">
        <v>112</v>
      </c>
    </row>
    <row r="30" spans="2:2" x14ac:dyDescent="0.25">
      <c r="B30" s="47" t="s">
        <v>65</v>
      </c>
    </row>
    <row r="31" spans="2:2" x14ac:dyDescent="0.25">
      <c r="B31" s="47" t="s">
        <v>66</v>
      </c>
    </row>
    <row r="32" spans="2:2" x14ac:dyDescent="0.25">
      <c r="B32" s="47" t="s">
        <v>67</v>
      </c>
    </row>
    <row r="33" spans="2:2" x14ac:dyDescent="0.25">
      <c r="B33" s="47" t="s">
        <v>31</v>
      </c>
    </row>
    <row r="34" spans="2:2" x14ac:dyDescent="0.25">
      <c r="B34" s="47" t="s">
        <v>68</v>
      </c>
    </row>
    <row r="35" spans="2:2" x14ac:dyDescent="0.25">
      <c r="B35" s="45"/>
    </row>
    <row r="36" spans="2:2" x14ac:dyDescent="0.25">
      <c r="B36" s="45" t="s">
        <v>113</v>
      </c>
    </row>
    <row r="37" spans="2:2" x14ac:dyDescent="0.25">
      <c r="B37" s="47" t="s">
        <v>65</v>
      </c>
    </row>
    <row r="38" spans="2:2" x14ac:dyDescent="0.25">
      <c r="B38" s="47" t="s">
        <v>66</v>
      </c>
    </row>
    <row r="39" spans="2:2" x14ac:dyDescent="0.25">
      <c r="B39" s="47" t="s">
        <v>67</v>
      </c>
    </row>
    <row r="40" spans="2:2" x14ac:dyDescent="0.25">
      <c r="B40" s="47" t="s">
        <v>31</v>
      </c>
    </row>
    <row r="41" spans="2:2" x14ac:dyDescent="0.25">
      <c r="B41" s="47" t="s">
        <v>68</v>
      </c>
    </row>
    <row r="42" spans="2:2" x14ac:dyDescent="0.25">
      <c r="B42" s="45"/>
    </row>
    <row r="43" spans="2:2" x14ac:dyDescent="0.25">
      <c r="B43" s="2"/>
    </row>
    <row r="44" spans="2:2" x14ac:dyDescent="0.25">
      <c r="B44" s="3" t="s">
        <v>0</v>
      </c>
    </row>
    <row r="45" spans="2:2" x14ac:dyDescent="0.25">
      <c r="B45" s="2" t="s">
        <v>1</v>
      </c>
    </row>
    <row r="53" spans="1:1" x14ac:dyDescent="0.25">
      <c r="A53" s="9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</sheetData>
  <hyperlinks>
    <hyperlink ref="B21" location="Tamaño!A1" display="2. Caracteristicas de Operaciones por Tamaño de Empresa" xr:uid="{717FDBD0-16C4-4B71-9573-B1DF89CF31ED}"/>
    <hyperlink ref="B29" location="Sector!A1" display="3. Caracteristicas de Operaciones por Sector Económico" xr:uid="{4B9E754C-9ABA-4588-AA93-B5F15DA1F630}"/>
    <hyperlink ref="B36" location="Destino!A1" display="4. Caracteristicas de Operaciones por Destino del Financiamiento" xr:uid="{CF5E718B-F774-48BC-9872-6042646EE448}"/>
    <hyperlink ref="B16" location="Institucion!B24" display="B. Monto de Operaciones" xr:uid="{63A81DE2-23B7-46F2-A1B0-08688CEEE25B}"/>
    <hyperlink ref="B17" location="Institucion!B43" display="C. Número de Clientes" xr:uid="{4F0B46B7-CDC3-47F6-9F5F-7C7A48E22531}"/>
    <hyperlink ref="B18" location="Institucion!B62" display="D. Cobertura" xr:uid="{03C5124D-E19F-4A57-83EC-2433E3814B98}"/>
    <hyperlink ref="B19" location="Institucion!B81" display="E. Tasa de Interes Promedio" xr:uid="{F0C3B4B3-0ECB-4588-914E-2BB934B7911E}"/>
    <hyperlink ref="B22" location="Tamaño!B5" display="A. Número de operaciones" xr:uid="{AAD4A82E-DA9D-4632-B8C3-6862FB729DCE}"/>
    <hyperlink ref="B23" location="Tamaño!B16" display="B. Monto de Operaciones" xr:uid="{6DA0A9ED-186F-4DA9-A60C-E42202A6A100}"/>
    <hyperlink ref="B24" location="Tamaño!B27" display="C. Número de Clientes" xr:uid="{6E6C97E0-FBE2-42BE-994B-DB7BFBC58D31}"/>
    <hyperlink ref="B25" location="Tamaño!B38" display="D. Cobertura" xr:uid="{B70F6160-BEC6-4A27-B14F-C6715212B5F8}"/>
    <hyperlink ref="B26" location="Tamaño!B49" display="E. Tasa de Interes Promedio" xr:uid="{1672789F-990A-429F-A458-8C3BA9B23A15}"/>
    <hyperlink ref="B30" location="Sector!B5" display="A. Número de operaciones" xr:uid="{43E4C93A-EE85-426E-9088-17179ECF5726}"/>
    <hyperlink ref="B31" location="Sector!B36" display="B. Monto de Operaciones" xr:uid="{17AC8517-7C68-4C9D-8A4E-B6468CAF15E2}"/>
    <hyperlink ref="B32" location="Sector!B67" display="C. Número de Clientes" xr:uid="{46787A53-6FF7-43DD-8BA8-3F1F813C26B4}"/>
    <hyperlink ref="B33" location="Sector!B98" display="D. Cobertura" xr:uid="{839B941F-C24A-40FD-89E2-470BAA62FB86}"/>
    <hyperlink ref="B34" location="Tamaño!B49" display="E. Tasa de Interes Promedio" xr:uid="{DCEBF081-3F54-4C8F-BB68-FB74F0D53503}"/>
    <hyperlink ref="B37" location="Destino!B5" display="A. Número de operaciones" xr:uid="{716104EF-63D4-44E2-9330-0CF70BEAAE3E}"/>
    <hyperlink ref="B38" location="Destino!B16" display="B. Monto de Operaciones" xr:uid="{F7528E47-120A-4DBC-8751-A01542BF9008}"/>
    <hyperlink ref="B39" location="Destino!B27" display="C. Número de Clientes" xr:uid="{3A74DEFC-D29E-4F6F-B8C6-1C8EFF3BC007}"/>
    <hyperlink ref="B40" location="Destino!B38" display="D. Cobertura" xr:uid="{A286148A-1780-4836-8C00-ED8FF6D0A02A}"/>
    <hyperlink ref="B41" location="Destino!B49" display="E. Tasa de Interes Promedio" xr:uid="{3F555B62-B97E-4B6E-B48C-D001DFB41704}"/>
    <hyperlink ref="B15" location="Institucion!B5" display="A. Número de operaciones" xr:uid="{9648C60F-902F-4A79-B797-95CE1F69FD1D}"/>
    <hyperlink ref="B14" location="Institucion!A1" display="1. Caracteristicas de Operaciones por Institucion Financiera" xr:uid="{FB61A771-6E3F-4008-8E1B-E6C7742D7851}"/>
    <hyperlink ref="B10" location="'Solicitudes y Curses'!B28" display="B. Solicitudes y curses por tipo de empresa (montos en Millones de Pesos)" xr:uid="{833B674B-F9ED-4BA8-A3DB-4800E20126B6}"/>
    <hyperlink ref="B11" location="'Solicitudes y Curses'!B43" display="C. Número de Clientes" xr:uid="{44349FAB-2B66-4C51-9B21-EAB94D42C0E7}"/>
    <hyperlink ref="B12" location="'Solicitudes y Curses'!B78" display="D. Cobertura" xr:uid="{A3C3DA6B-FD25-4E6F-87F9-F711B4EBAB35}"/>
    <hyperlink ref="B9" location="'Solicitudes y Curses'!B5" display="A. Solicitudes y curses por institución financiera (montos en Millones de Pesos)" xr:uid="{726F2E3A-07A4-4F93-8B9A-62E92747DBD7}"/>
    <hyperlink ref="B8" location="'Solicitudes y Curses'!A1" display="1. Solicitudes y Curses" xr:uid="{7F636511-28C6-47AF-9426-9D22CEF078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A831C-05DD-4C56-BB22-DAEBAB73DDA0}">
  <sheetPr codeName="Hoja2"/>
  <dimension ref="B2:X119"/>
  <sheetViews>
    <sheetView topLeftCell="A82" zoomScale="85" zoomScaleNormal="85" workbookViewId="0">
      <selection activeCell="C119" sqref="C119"/>
    </sheetView>
  </sheetViews>
  <sheetFormatPr baseColWidth="10" defaultColWidth="11.42578125" defaultRowHeight="15" x14ac:dyDescent="0.25"/>
  <cols>
    <col min="1" max="1" width="5.7109375" style="49" customWidth="1"/>
    <col min="2" max="2" width="23.28515625" style="49" customWidth="1"/>
    <col min="3" max="3" width="14.5703125" style="48" bestFit="1" customWidth="1"/>
    <col min="4" max="4" width="18.5703125" style="48" bestFit="1" customWidth="1"/>
    <col min="5" max="5" width="12.28515625" style="49" customWidth="1"/>
    <col min="6" max="6" width="16.7109375" style="49" bestFit="1" customWidth="1"/>
    <col min="7" max="7" width="12.42578125" style="49" customWidth="1"/>
    <col min="8" max="8" width="18.5703125" style="49" bestFit="1" customWidth="1"/>
    <col min="9" max="9" width="12" style="49" customWidth="1"/>
    <col min="10" max="10" width="18.5703125" style="49" bestFit="1" customWidth="1"/>
    <col min="11" max="11" width="12.42578125" style="49" customWidth="1"/>
    <col min="12" max="12" width="15.7109375" style="49" bestFit="1" customWidth="1"/>
    <col min="13" max="13" width="13" style="50" bestFit="1" customWidth="1"/>
    <col min="14" max="14" width="19.28515625" style="50" bestFit="1" customWidth="1"/>
    <col min="15" max="15" width="12.42578125" style="49" bestFit="1" customWidth="1"/>
    <col min="16" max="16" width="18.5703125" style="49" bestFit="1" customWidth="1"/>
    <col min="17" max="17" width="14.7109375" style="49" customWidth="1"/>
    <col min="18" max="18" width="16.7109375" style="49" bestFit="1" customWidth="1"/>
    <col min="19" max="19" width="12.5703125" style="49" customWidth="1"/>
    <col min="20" max="20" width="16.7109375" style="49" bestFit="1" customWidth="1"/>
    <col min="21" max="21" width="12" style="49" customWidth="1"/>
    <col min="22" max="22" width="16.7109375" style="49" bestFit="1" customWidth="1"/>
    <col min="23" max="23" width="14" style="50" bestFit="1" customWidth="1"/>
    <col min="24" max="24" width="19.28515625" style="50" bestFit="1" customWidth="1"/>
    <col min="25" max="16384" width="11.42578125" style="49"/>
  </cols>
  <sheetData>
    <row r="2" spans="2:24" x14ac:dyDescent="0.25">
      <c r="B2" s="48" t="s">
        <v>70</v>
      </c>
    </row>
    <row r="3" spans="2:24" x14ac:dyDescent="0.25">
      <c r="B3" s="48"/>
    </row>
    <row r="6" spans="2:24" x14ac:dyDescent="0.25">
      <c r="B6" s="134" t="s">
        <v>71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P6" s="76"/>
    </row>
    <row r="7" spans="2:24" x14ac:dyDescent="0.25">
      <c r="B7" s="135" t="s">
        <v>72</v>
      </c>
      <c r="C7" s="137" t="s">
        <v>73</v>
      </c>
      <c r="D7" s="137"/>
      <c r="E7" s="155" t="s">
        <v>74</v>
      </c>
      <c r="F7" s="156"/>
      <c r="G7" s="137" t="s">
        <v>75</v>
      </c>
      <c r="H7" s="137"/>
      <c r="I7" s="146" t="s">
        <v>76</v>
      </c>
      <c r="J7" s="148"/>
      <c r="K7" s="148"/>
      <c r="L7" s="148"/>
      <c r="M7" s="148"/>
      <c r="N7" s="147"/>
      <c r="O7" s="146" t="s">
        <v>77</v>
      </c>
      <c r="P7" s="147"/>
      <c r="Q7" s="146" t="s">
        <v>78</v>
      </c>
      <c r="R7" s="148"/>
      <c r="S7" s="148"/>
      <c r="T7" s="148"/>
      <c r="U7" s="148"/>
      <c r="V7" s="148"/>
      <c r="W7" s="148"/>
      <c r="X7" s="147"/>
    </row>
    <row r="8" spans="2:24" x14ac:dyDescent="0.25">
      <c r="B8" s="135"/>
      <c r="C8" s="138"/>
      <c r="D8" s="138"/>
      <c r="E8" s="139"/>
      <c r="F8" s="145"/>
      <c r="G8" s="138"/>
      <c r="H8" s="138"/>
      <c r="I8" s="127" t="s">
        <v>79</v>
      </c>
      <c r="J8" s="128"/>
      <c r="K8" s="128" t="s">
        <v>80</v>
      </c>
      <c r="L8" s="128"/>
      <c r="M8" s="129" t="s">
        <v>81</v>
      </c>
      <c r="N8" s="130"/>
      <c r="O8" s="127" t="s">
        <v>82</v>
      </c>
      <c r="P8" s="133"/>
      <c r="Q8" s="127" t="s">
        <v>83</v>
      </c>
      <c r="R8" s="128"/>
      <c r="S8" s="128" t="s">
        <v>84</v>
      </c>
      <c r="T8" s="128"/>
      <c r="U8" s="128" t="s">
        <v>85</v>
      </c>
      <c r="V8" s="128"/>
      <c r="W8" s="129" t="s">
        <v>81</v>
      </c>
      <c r="X8" s="130"/>
    </row>
    <row r="9" spans="2:24" ht="45" customHeight="1" x14ac:dyDescent="0.25">
      <c r="B9" s="135"/>
      <c r="C9" s="138"/>
      <c r="D9" s="138"/>
      <c r="E9" s="141"/>
      <c r="F9" s="142"/>
      <c r="G9" s="138"/>
      <c r="H9" s="138"/>
      <c r="I9" s="127"/>
      <c r="J9" s="128"/>
      <c r="K9" s="128"/>
      <c r="L9" s="128"/>
      <c r="M9" s="131"/>
      <c r="N9" s="132"/>
      <c r="O9" s="127"/>
      <c r="P9" s="133"/>
      <c r="Q9" s="127"/>
      <c r="R9" s="128"/>
      <c r="S9" s="128"/>
      <c r="T9" s="128"/>
      <c r="U9" s="128"/>
      <c r="V9" s="128"/>
      <c r="W9" s="131"/>
      <c r="X9" s="132"/>
    </row>
    <row r="10" spans="2:24" x14ac:dyDescent="0.25">
      <c r="B10" s="136"/>
      <c r="C10" s="51" t="s">
        <v>86</v>
      </c>
      <c r="D10" s="51" t="s">
        <v>87</v>
      </c>
      <c r="E10" s="52" t="s">
        <v>86</v>
      </c>
      <c r="F10" s="53" t="s">
        <v>87</v>
      </c>
      <c r="G10" s="54" t="s">
        <v>86</v>
      </c>
      <c r="H10" s="54" t="s">
        <v>87</v>
      </c>
      <c r="I10" s="52" t="s">
        <v>86</v>
      </c>
      <c r="J10" s="54" t="s">
        <v>87</v>
      </c>
      <c r="K10" s="54" t="s">
        <v>86</v>
      </c>
      <c r="L10" s="54" t="s">
        <v>87</v>
      </c>
      <c r="M10" s="55" t="s">
        <v>86</v>
      </c>
      <c r="N10" s="56" t="s">
        <v>87</v>
      </c>
      <c r="O10" s="52" t="s">
        <v>86</v>
      </c>
      <c r="P10" s="53" t="s">
        <v>87</v>
      </c>
      <c r="Q10" s="52" t="s">
        <v>86</v>
      </c>
      <c r="R10" s="54" t="s">
        <v>87</v>
      </c>
      <c r="S10" s="54" t="s">
        <v>86</v>
      </c>
      <c r="T10" s="54" t="s">
        <v>87</v>
      </c>
      <c r="U10" s="54" t="s">
        <v>86</v>
      </c>
      <c r="V10" s="54" t="s">
        <v>87</v>
      </c>
      <c r="W10" s="55" t="s">
        <v>86</v>
      </c>
      <c r="X10" s="56" t="s">
        <v>87</v>
      </c>
    </row>
    <row r="11" spans="2:24" x14ac:dyDescent="0.25">
      <c r="B11" s="57" t="s">
        <v>21</v>
      </c>
      <c r="C11" s="58">
        <f>+E11+G11+O11+M11+W11</f>
        <v>29144</v>
      </c>
      <c r="D11" s="58">
        <f>+F11+H11+P11+N11+X11</f>
        <v>1200144.3223879999</v>
      </c>
      <c r="E11" s="59"/>
      <c r="F11" s="60"/>
      <c r="G11" s="61">
        <v>3248</v>
      </c>
      <c r="H11" s="61">
        <v>148288.820721</v>
      </c>
      <c r="I11" s="88">
        <v>1175</v>
      </c>
      <c r="J11" s="119">
        <v>68828.486999999994</v>
      </c>
      <c r="K11" s="119"/>
      <c r="L11" s="119"/>
      <c r="M11" s="120">
        <v>1175</v>
      </c>
      <c r="N11" s="121">
        <v>68828.486999999994</v>
      </c>
      <c r="O11" s="88">
        <v>23822</v>
      </c>
      <c r="P11" s="89">
        <v>951455.40166700003</v>
      </c>
      <c r="Q11" s="88">
        <v>23</v>
      </c>
      <c r="R11" s="119">
        <v>551.40099999999995</v>
      </c>
      <c r="S11" s="119">
        <v>312</v>
      </c>
      <c r="T11" s="119">
        <v>15297.71</v>
      </c>
      <c r="U11" s="119">
        <v>564</v>
      </c>
      <c r="V11" s="119">
        <v>15722.502</v>
      </c>
      <c r="W11" s="120">
        <v>899</v>
      </c>
      <c r="X11" s="121">
        <v>31571.613000000001</v>
      </c>
    </row>
    <row r="12" spans="2:24" x14ac:dyDescent="0.25">
      <c r="B12" s="57" t="s">
        <v>22</v>
      </c>
      <c r="C12" s="58">
        <f t="shared" ref="C12:C22" si="0">+E12+G12+O12+M12+W12</f>
        <v>1000</v>
      </c>
      <c r="D12" s="58">
        <f t="shared" ref="D12:D22" si="1">+F12+H12+P12+N12+X12</f>
        <v>151432.27820500001</v>
      </c>
      <c r="E12" s="59"/>
      <c r="F12" s="60"/>
      <c r="G12" s="61">
        <v>395</v>
      </c>
      <c r="H12" s="61">
        <v>68260</v>
      </c>
      <c r="I12" s="59">
        <v>108</v>
      </c>
      <c r="J12" s="62">
        <v>10609.5</v>
      </c>
      <c r="K12" s="62">
        <v>195</v>
      </c>
      <c r="L12" s="62">
        <v>29554</v>
      </c>
      <c r="M12" s="63">
        <v>303</v>
      </c>
      <c r="N12" s="64">
        <v>40163.5</v>
      </c>
      <c r="O12" s="59">
        <v>31</v>
      </c>
      <c r="P12" s="60">
        <v>3179.1546760000001</v>
      </c>
      <c r="Q12" s="59">
        <v>86</v>
      </c>
      <c r="R12" s="62">
        <v>15361.623529</v>
      </c>
      <c r="S12" s="62"/>
      <c r="T12" s="62"/>
      <c r="U12" s="62">
        <v>185</v>
      </c>
      <c r="V12" s="62">
        <v>24468</v>
      </c>
      <c r="W12" s="63">
        <v>271</v>
      </c>
      <c r="X12" s="64">
        <v>39829.623528999997</v>
      </c>
    </row>
    <row r="13" spans="2:24" x14ac:dyDescent="0.25">
      <c r="B13" s="49" t="s">
        <v>5</v>
      </c>
      <c r="C13" s="58">
        <f t="shared" si="0"/>
        <v>231846</v>
      </c>
      <c r="D13" s="58">
        <f t="shared" si="1"/>
        <v>2644736.118115</v>
      </c>
      <c r="E13" s="59"/>
      <c r="F13" s="60"/>
      <c r="G13" s="61">
        <v>4774</v>
      </c>
      <c r="H13" s="61">
        <v>75750.973878000004</v>
      </c>
      <c r="I13" s="59">
        <v>6116</v>
      </c>
      <c r="J13" s="62">
        <v>36118.785404000002</v>
      </c>
      <c r="K13" s="62">
        <v>24666</v>
      </c>
      <c r="L13" s="62">
        <v>380224.97212699999</v>
      </c>
      <c r="M13" s="63">
        <v>30782</v>
      </c>
      <c r="N13" s="64">
        <v>416343.75753100001</v>
      </c>
      <c r="O13" s="59">
        <v>134915</v>
      </c>
      <c r="P13" s="60">
        <v>1466833.3807890001</v>
      </c>
      <c r="Q13" s="59">
        <v>23929</v>
      </c>
      <c r="R13" s="62">
        <v>329210.68161099998</v>
      </c>
      <c r="S13" s="62">
        <v>5760</v>
      </c>
      <c r="T13" s="62">
        <v>96985.146454999995</v>
      </c>
      <c r="U13" s="62">
        <v>31686</v>
      </c>
      <c r="V13" s="62">
        <v>259612.17785099999</v>
      </c>
      <c r="W13" s="63">
        <v>61375</v>
      </c>
      <c r="X13" s="64">
        <v>685808.00591699989</v>
      </c>
    </row>
    <row r="14" spans="2:24" x14ac:dyDescent="0.25">
      <c r="B14" s="57" t="s">
        <v>23</v>
      </c>
      <c r="C14" s="58">
        <f t="shared" si="0"/>
        <v>2649</v>
      </c>
      <c r="D14" s="58">
        <f t="shared" si="1"/>
        <v>136751.18582299998</v>
      </c>
      <c r="E14" s="59">
        <v>625</v>
      </c>
      <c r="F14" s="60">
        <v>33278.089427999999</v>
      </c>
      <c r="G14" s="61">
        <v>6</v>
      </c>
      <c r="H14" s="61">
        <v>866.12619600000005</v>
      </c>
      <c r="I14" s="59">
        <v>1</v>
      </c>
      <c r="J14" s="62">
        <v>61.074246000000002</v>
      </c>
      <c r="K14" s="62">
        <v>20</v>
      </c>
      <c r="L14" s="62">
        <v>839.70610199999999</v>
      </c>
      <c r="M14" s="63">
        <v>21</v>
      </c>
      <c r="N14" s="64">
        <v>900.780348</v>
      </c>
      <c r="O14" s="59">
        <v>1993</v>
      </c>
      <c r="P14" s="60">
        <v>100858.758487</v>
      </c>
      <c r="Q14" s="59">
        <v>2</v>
      </c>
      <c r="R14" s="62">
        <v>136.90640099999999</v>
      </c>
      <c r="S14" s="62">
        <v>1</v>
      </c>
      <c r="T14" s="62">
        <v>378.00084700000002</v>
      </c>
      <c r="U14" s="62">
        <v>1</v>
      </c>
      <c r="V14" s="62">
        <v>332.52411599999999</v>
      </c>
      <c r="W14" s="63">
        <v>4</v>
      </c>
      <c r="X14" s="64">
        <v>847.43136400000003</v>
      </c>
    </row>
    <row r="15" spans="2:24" x14ac:dyDescent="0.25">
      <c r="B15" s="49" t="s">
        <v>24</v>
      </c>
      <c r="C15" s="58">
        <f t="shared" si="0"/>
        <v>553</v>
      </c>
      <c r="D15" s="58">
        <f t="shared" si="1"/>
        <v>23462.385825000001</v>
      </c>
      <c r="E15" s="59"/>
      <c r="F15" s="60"/>
      <c r="G15" s="61">
        <v>3</v>
      </c>
      <c r="H15" s="61">
        <v>104.5</v>
      </c>
      <c r="I15" s="59">
        <v>30</v>
      </c>
      <c r="J15" s="62">
        <v>1187.24</v>
      </c>
      <c r="K15" s="62"/>
      <c r="L15" s="62"/>
      <c r="M15" s="63">
        <v>30</v>
      </c>
      <c r="N15" s="64">
        <v>1187.24</v>
      </c>
      <c r="O15" s="59">
        <v>519</v>
      </c>
      <c r="P15" s="60">
        <v>22106.445824999999</v>
      </c>
      <c r="Q15" s="59"/>
      <c r="R15" s="62"/>
      <c r="S15" s="62"/>
      <c r="T15" s="62"/>
      <c r="U15" s="62">
        <v>1</v>
      </c>
      <c r="V15" s="62">
        <v>64.2</v>
      </c>
      <c r="W15" s="63">
        <v>1</v>
      </c>
      <c r="X15" s="64">
        <v>64.2</v>
      </c>
    </row>
    <row r="16" spans="2:24" x14ac:dyDescent="0.25">
      <c r="B16" s="49" t="s">
        <v>25</v>
      </c>
      <c r="C16" s="58">
        <f t="shared" si="0"/>
        <v>875</v>
      </c>
      <c r="D16" s="58">
        <f t="shared" si="1"/>
        <v>87240.922743000003</v>
      </c>
      <c r="E16" s="59">
        <v>182</v>
      </c>
      <c r="F16" s="60">
        <v>27241.86176</v>
      </c>
      <c r="G16" s="61">
        <v>4</v>
      </c>
      <c r="H16" s="61">
        <v>642.45000000000005</v>
      </c>
      <c r="I16" s="59">
        <v>12</v>
      </c>
      <c r="J16" s="62">
        <v>1304.9216799999999</v>
      </c>
      <c r="K16" s="62">
        <v>2</v>
      </c>
      <c r="L16" s="62">
        <v>252.10599999999999</v>
      </c>
      <c r="M16" s="63">
        <v>14</v>
      </c>
      <c r="N16" s="64">
        <v>1557.0276799999999</v>
      </c>
      <c r="O16" s="59">
        <v>669</v>
      </c>
      <c r="P16" s="60">
        <v>57356.002365</v>
      </c>
      <c r="Q16" s="59">
        <v>1</v>
      </c>
      <c r="R16" s="62">
        <v>29.444735999999999</v>
      </c>
      <c r="S16" s="62">
        <v>1</v>
      </c>
      <c r="T16" s="62">
        <v>83.623050000000006</v>
      </c>
      <c r="U16" s="62">
        <v>4</v>
      </c>
      <c r="V16" s="62">
        <v>330.51315199999999</v>
      </c>
      <c r="W16" s="63">
        <v>6</v>
      </c>
      <c r="X16" s="64">
        <v>443.580938</v>
      </c>
    </row>
    <row r="17" spans="2:24" x14ac:dyDescent="0.25">
      <c r="B17" s="49" t="s">
        <v>26</v>
      </c>
      <c r="C17" s="58">
        <f t="shared" si="0"/>
        <v>881</v>
      </c>
      <c r="D17" s="58">
        <f t="shared" si="1"/>
        <v>41941.65236</v>
      </c>
      <c r="E17" s="59"/>
      <c r="F17" s="60"/>
      <c r="G17" s="61">
        <v>86</v>
      </c>
      <c r="H17" s="61">
        <v>3367.8420930000002</v>
      </c>
      <c r="I17" s="59">
        <v>4</v>
      </c>
      <c r="J17" s="62">
        <v>266</v>
      </c>
      <c r="K17" s="62"/>
      <c r="L17" s="62"/>
      <c r="M17" s="63">
        <v>4</v>
      </c>
      <c r="N17" s="64">
        <v>266</v>
      </c>
      <c r="O17" s="59">
        <v>747</v>
      </c>
      <c r="P17" s="60">
        <v>36170.713366000004</v>
      </c>
      <c r="Q17" s="59"/>
      <c r="R17" s="62"/>
      <c r="S17" s="62"/>
      <c r="T17" s="62"/>
      <c r="U17" s="62">
        <v>44</v>
      </c>
      <c r="V17" s="62">
        <v>2137.0969009999999</v>
      </c>
      <c r="W17" s="63">
        <v>44</v>
      </c>
      <c r="X17" s="64">
        <v>2137.0969009999999</v>
      </c>
    </row>
    <row r="18" spans="2:24" x14ac:dyDescent="0.25">
      <c r="B18" s="49" t="s">
        <v>27</v>
      </c>
      <c r="C18" s="58">
        <f t="shared" si="0"/>
        <v>10520</v>
      </c>
      <c r="D18" s="58">
        <f t="shared" si="1"/>
        <v>557715.12752400001</v>
      </c>
      <c r="E18" s="59"/>
      <c r="F18" s="60"/>
      <c r="G18" s="61">
        <v>542</v>
      </c>
      <c r="H18" s="61">
        <v>27117.668119999998</v>
      </c>
      <c r="I18" s="59">
        <v>583</v>
      </c>
      <c r="J18" s="62">
        <v>29943.857206000001</v>
      </c>
      <c r="K18" s="62">
        <v>902</v>
      </c>
      <c r="L18" s="62">
        <v>49880.823609999999</v>
      </c>
      <c r="M18" s="63">
        <v>1485</v>
      </c>
      <c r="N18" s="64">
        <v>79824.680816000007</v>
      </c>
      <c r="O18" s="59">
        <v>6865</v>
      </c>
      <c r="P18" s="60">
        <v>358608.76072000002</v>
      </c>
      <c r="Q18" s="59">
        <v>27</v>
      </c>
      <c r="R18" s="62">
        <v>1357.5131349999999</v>
      </c>
      <c r="S18" s="62"/>
      <c r="T18" s="62"/>
      <c r="U18" s="62">
        <v>1601</v>
      </c>
      <c r="V18" s="62">
        <v>90806.504732999994</v>
      </c>
      <c r="W18" s="63">
        <v>1628</v>
      </c>
      <c r="X18" s="64">
        <v>92164.017867999995</v>
      </c>
    </row>
    <row r="19" spans="2:24" x14ac:dyDescent="0.25">
      <c r="B19" s="49" t="s">
        <v>28</v>
      </c>
      <c r="C19" s="58">
        <f t="shared" si="0"/>
        <v>460</v>
      </c>
      <c r="D19" s="58">
        <f t="shared" si="1"/>
        <v>77430.371847999995</v>
      </c>
      <c r="E19" s="59">
        <v>8</v>
      </c>
      <c r="F19" s="60">
        <v>1561.971771</v>
      </c>
      <c r="G19" s="61">
        <v>16</v>
      </c>
      <c r="H19" s="61">
        <v>5534.0400520000003</v>
      </c>
      <c r="I19" s="59">
        <v>113</v>
      </c>
      <c r="J19" s="62">
        <v>21601.121072000002</v>
      </c>
      <c r="K19" s="62">
        <v>1</v>
      </c>
      <c r="L19" s="62">
        <v>178.0204</v>
      </c>
      <c r="M19" s="63">
        <v>114</v>
      </c>
      <c r="N19" s="64">
        <v>21779.141471999999</v>
      </c>
      <c r="O19" s="59">
        <v>297</v>
      </c>
      <c r="P19" s="60">
        <v>43693.762168000001</v>
      </c>
      <c r="Q19" s="59">
        <v>2</v>
      </c>
      <c r="R19" s="62">
        <v>1094.653323</v>
      </c>
      <c r="S19" s="62"/>
      <c r="T19" s="62"/>
      <c r="U19" s="62">
        <v>23</v>
      </c>
      <c r="V19" s="62">
        <v>3766.803062</v>
      </c>
      <c r="W19" s="63">
        <v>25</v>
      </c>
      <c r="X19" s="64">
        <v>4861.4563849999986</v>
      </c>
    </row>
    <row r="20" spans="2:24" x14ac:dyDescent="0.25">
      <c r="B20" s="49" t="s">
        <v>29</v>
      </c>
      <c r="C20" s="58">
        <f t="shared" si="0"/>
        <v>182</v>
      </c>
      <c r="D20" s="58">
        <f t="shared" si="1"/>
        <v>32767.825849000001</v>
      </c>
      <c r="E20" s="59">
        <v>18</v>
      </c>
      <c r="F20" s="60">
        <v>5069.8559999999998</v>
      </c>
      <c r="G20" s="61">
        <v>47</v>
      </c>
      <c r="H20" s="61">
        <v>8684.1309450000008</v>
      </c>
      <c r="I20" s="59">
        <v>10</v>
      </c>
      <c r="J20" s="62">
        <v>1648.8882510000001</v>
      </c>
      <c r="K20" s="62">
        <v>6</v>
      </c>
      <c r="L20" s="62">
        <v>1734.884112</v>
      </c>
      <c r="M20" s="63">
        <v>16</v>
      </c>
      <c r="N20" s="64">
        <v>3383.772363</v>
      </c>
      <c r="O20" s="59">
        <v>66</v>
      </c>
      <c r="P20" s="60">
        <v>9494.7806149999997</v>
      </c>
      <c r="Q20" s="59">
        <v>6</v>
      </c>
      <c r="R20" s="62">
        <v>1044</v>
      </c>
      <c r="S20" s="62">
        <v>22</v>
      </c>
      <c r="T20" s="62">
        <v>4701.114842</v>
      </c>
      <c r="U20" s="62">
        <v>7</v>
      </c>
      <c r="V20" s="62">
        <v>390.17108400000001</v>
      </c>
      <c r="W20" s="63">
        <v>35</v>
      </c>
      <c r="X20" s="64">
        <v>6135.2859259999996</v>
      </c>
    </row>
    <row r="21" spans="2:24" x14ac:dyDescent="0.25">
      <c r="B21" s="49" t="s">
        <v>30</v>
      </c>
      <c r="C21" s="117">
        <f t="shared" si="0"/>
        <v>8</v>
      </c>
      <c r="D21" s="117">
        <f t="shared" si="1"/>
        <v>56.087142</v>
      </c>
      <c r="E21" s="59"/>
      <c r="F21" s="60"/>
      <c r="G21" s="62"/>
      <c r="H21" s="62"/>
      <c r="I21" s="59"/>
      <c r="J21" s="62"/>
      <c r="K21" s="62"/>
      <c r="L21" s="62"/>
      <c r="M21" s="63"/>
      <c r="N21" s="64"/>
      <c r="O21" s="59">
        <v>8</v>
      </c>
      <c r="P21" s="60">
        <v>56.087142</v>
      </c>
      <c r="Q21" s="59"/>
      <c r="R21" s="62"/>
      <c r="S21" s="62"/>
      <c r="T21" s="62"/>
      <c r="U21" s="62"/>
      <c r="V21" s="62"/>
      <c r="W21" s="63"/>
      <c r="X21" s="64"/>
    </row>
    <row r="22" spans="2:24" x14ac:dyDescent="0.25">
      <c r="B22" s="118" t="s">
        <v>129</v>
      </c>
      <c r="C22" s="67">
        <f t="shared" si="0"/>
        <v>1</v>
      </c>
      <c r="D22" s="87">
        <f t="shared" si="1"/>
        <v>16.694234000000002</v>
      </c>
      <c r="E22" s="68"/>
      <c r="F22" s="69"/>
      <c r="G22" s="70"/>
      <c r="H22" s="70"/>
      <c r="I22" s="68"/>
      <c r="J22" s="70"/>
      <c r="K22" s="70"/>
      <c r="L22" s="70"/>
      <c r="M22" s="71"/>
      <c r="N22" s="72"/>
      <c r="O22" s="68">
        <v>1</v>
      </c>
      <c r="P22" s="69">
        <v>16.694234000000002</v>
      </c>
      <c r="Q22" s="68"/>
      <c r="R22" s="70"/>
      <c r="S22" s="70"/>
      <c r="T22" s="70"/>
      <c r="U22" s="70"/>
      <c r="V22" s="70"/>
      <c r="W22" s="71"/>
      <c r="X22" s="72"/>
    </row>
    <row r="23" spans="2:24" x14ac:dyDescent="0.25">
      <c r="B23" s="48" t="s">
        <v>81</v>
      </c>
      <c r="C23" s="73">
        <f t="shared" ref="C23:I23" si="2">SUM(C11:C22)</f>
        <v>278119</v>
      </c>
      <c r="D23" s="73">
        <f t="shared" si="2"/>
        <v>4953694.9720559996</v>
      </c>
      <c r="E23" s="80">
        <f t="shared" si="2"/>
        <v>833</v>
      </c>
      <c r="F23" s="81">
        <f t="shared" si="2"/>
        <v>67151.778958999988</v>
      </c>
      <c r="G23" s="80">
        <f t="shared" si="2"/>
        <v>9121</v>
      </c>
      <c r="H23" s="81">
        <f t="shared" si="2"/>
        <v>338616.55200500006</v>
      </c>
      <c r="I23" s="80">
        <f t="shared" si="2"/>
        <v>8152</v>
      </c>
      <c r="J23" s="79">
        <f t="shared" ref="J23:X23" si="3">SUM(J11:J22)</f>
        <v>171569.874859</v>
      </c>
      <c r="K23" s="79">
        <f t="shared" si="3"/>
        <v>25792</v>
      </c>
      <c r="L23" s="79">
        <f t="shared" si="3"/>
        <v>462664.51235100004</v>
      </c>
      <c r="M23" s="82">
        <f t="shared" si="3"/>
        <v>33944</v>
      </c>
      <c r="N23" s="83">
        <f t="shared" si="3"/>
        <v>634234.38721000007</v>
      </c>
      <c r="O23" s="80">
        <f t="shared" si="3"/>
        <v>169933</v>
      </c>
      <c r="P23" s="81">
        <f t="shared" si="3"/>
        <v>3049829.9420540002</v>
      </c>
      <c r="Q23" s="80">
        <f t="shared" si="3"/>
        <v>24076</v>
      </c>
      <c r="R23" s="79">
        <f t="shared" si="3"/>
        <v>348786.22373499995</v>
      </c>
      <c r="S23" s="79">
        <f t="shared" si="3"/>
        <v>6096</v>
      </c>
      <c r="T23" s="79">
        <f t="shared" si="3"/>
        <v>117445.59519399999</v>
      </c>
      <c r="U23" s="79">
        <f t="shared" si="3"/>
        <v>34116</v>
      </c>
      <c r="V23" s="79">
        <f t="shared" si="3"/>
        <v>397630.492899</v>
      </c>
      <c r="W23" s="79">
        <f t="shared" si="3"/>
        <v>64288</v>
      </c>
      <c r="X23" s="81">
        <f t="shared" si="3"/>
        <v>863862.31182799977</v>
      </c>
    </row>
    <row r="25" spans="2:24" x14ac:dyDescent="0.25">
      <c r="B25" s="49" t="s">
        <v>88</v>
      </c>
    </row>
    <row r="29" spans="2:24" x14ac:dyDescent="0.25">
      <c r="P29" s="76"/>
    </row>
    <row r="30" spans="2:24" x14ac:dyDescent="0.25">
      <c r="B30" s="134" t="s">
        <v>89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</row>
    <row r="31" spans="2:24" ht="15" customHeight="1" x14ac:dyDescent="0.25">
      <c r="B31" s="135" t="s">
        <v>90</v>
      </c>
      <c r="C31" s="137" t="s">
        <v>73</v>
      </c>
      <c r="D31" s="137"/>
      <c r="E31" s="139" t="s">
        <v>74</v>
      </c>
      <c r="F31" s="140"/>
      <c r="G31" s="141" t="s">
        <v>75</v>
      </c>
      <c r="H31" s="142"/>
      <c r="I31" s="124" t="s">
        <v>76</v>
      </c>
      <c r="J31" s="126"/>
      <c r="K31" s="126"/>
      <c r="L31" s="126"/>
      <c r="M31" s="126"/>
      <c r="N31" s="125"/>
      <c r="O31" s="124" t="s">
        <v>77</v>
      </c>
      <c r="P31" s="125"/>
      <c r="Q31" s="124" t="s">
        <v>78</v>
      </c>
      <c r="R31" s="126"/>
      <c r="S31" s="126"/>
      <c r="T31" s="126"/>
      <c r="U31" s="126"/>
      <c r="V31" s="126"/>
      <c r="W31" s="126"/>
      <c r="X31" s="125"/>
    </row>
    <row r="32" spans="2:24" ht="15" customHeight="1" x14ac:dyDescent="0.25">
      <c r="B32" s="135"/>
      <c r="C32" s="138"/>
      <c r="D32" s="138"/>
      <c r="E32" s="139"/>
      <c r="F32" s="140"/>
      <c r="G32" s="143"/>
      <c r="H32" s="144"/>
      <c r="I32" s="127" t="s">
        <v>79</v>
      </c>
      <c r="J32" s="128"/>
      <c r="K32" s="128" t="s">
        <v>80</v>
      </c>
      <c r="L32" s="128"/>
      <c r="M32" s="129" t="s">
        <v>81</v>
      </c>
      <c r="N32" s="130"/>
      <c r="O32" s="127" t="s">
        <v>82</v>
      </c>
      <c r="P32" s="133"/>
      <c r="Q32" s="127" t="s">
        <v>83</v>
      </c>
      <c r="R32" s="128"/>
      <c r="S32" s="128" t="s">
        <v>84</v>
      </c>
      <c r="T32" s="128"/>
      <c r="U32" s="128" t="s">
        <v>85</v>
      </c>
      <c r="V32" s="128"/>
      <c r="W32" s="129" t="s">
        <v>81</v>
      </c>
      <c r="X32" s="130"/>
    </row>
    <row r="33" spans="2:24" ht="45" customHeight="1" x14ac:dyDescent="0.25">
      <c r="B33" s="135"/>
      <c r="C33" s="138"/>
      <c r="D33" s="138"/>
      <c r="E33" s="141"/>
      <c r="F33" s="137"/>
      <c r="G33" s="143"/>
      <c r="H33" s="144"/>
      <c r="I33" s="127"/>
      <c r="J33" s="128"/>
      <c r="K33" s="128"/>
      <c r="L33" s="128"/>
      <c r="M33" s="131"/>
      <c r="N33" s="132"/>
      <c r="O33" s="127"/>
      <c r="P33" s="133"/>
      <c r="Q33" s="127"/>
      <c r="R33" s="128"/>
      <c r="S33" s="128"/>
      <c r="T33" s="128"/>
      <c r="U33" s="128"/>
      <c r="V33" s="128"/>
      <c r="W33" s="131"/>
      <c r="X33" s="132"/>
    </row>
    <row r="34" spans="2:24" x14ac:dyDescent="0.25">
      <c r="B34" s="136"/>
      <c r="C34" s="51" t="s">
        <v>86</v>
      </c>
      <c r="D34" s="51" t="s">
        <v>87</v>
      </c>
      <c r="E34" s="52" t="s">
        <v>86</v>
      </c>
      <c r="F34" s="54" t="s">
        <v>87</v>
      </c>
      <c r="G34" s="52" t="s">
        <v>86</v>
      </c>
      <c r="H34" s="53" t="s">
        <v>87</v>
      </c>
      <c r="I34" s="52" t="s">
        <v>86</v>
      </c>
      <c r="J34" s="54" t="s">
        <v>87</v>
      </c>
      <c r="K34" s="54" t="s">
        <v>86</v>
      </c>
      <c r="L34" s="54" t="s">
        <v>87</v>
      </c>
      <c r="M34" s="55" t="s">
        <v>86</v>
      </c>
      <c r="N34" s="56" t="s">
        <v>87</v>
      </c>
      <c r="O34" s="52" t="s">
        <v>86</v>
      </c>
      <c r="P34" s="53" t="s">
        <v>87</v>
      </c>
      <c r="Q34" s="52" t="s">
        <v>86</v>
      </c>
      <c r="R34" s="54" t="s">
        <v>87</v>
      </c>
      <c r="S34" s="54" t="s">
        <v>86</v>
      </c>
      <c r="T34" s="54" t="s">
        <v>87</v>
      </c>
      <c r="U34" s="54" t="s">
        <v>86</v>
      </c>
      <c r="V34" s="54" t="s">
        <v>87</v>
      </c>
      <c r="W34" s="55" t="s">
        <v>86</v>
      </c>
      <c r="X34" s="56" t="s">
        <v>87</v>
      </c>
    </row>
    <row r="35" spans="2:24" ht="15.75" x14ac:dyDescent="0.25">
      <c r="B35" s="1" t="s">
        <v>32</v>
      </c>
      <c r="C35" s="58">
        <f>+E35+G35+O35+M35+W35</f>
        <v>200559</v>
      </c>
      <c r="D35" s="58">
        <f>+F35+H35+P35+N35+X35</f>
        <v>1544690.3210169999</v>
      </c>
      <c r="E35" s="59">
        <v>122</v>
      </c>
      <c r="F35" s="62">
        <v>5666.054639</v>
      </c>
      <c r="G35" s="59">
        <v>4977</v>
      </c>
      <c r="H35" s="60">
        <v>66468.223031000001</v>
      </c>
      <c r="I35" s="59">
        <v>5779</v>
      </c>
      <c r="J35" s="62">
        <v>27919.458517999999</v>
      </c>
      <c r="K35" s="62">
        <v>18678</v>
      </c>
      <c r="L35" s="62">
        <v>178596.33388600001</v>
      </c>
      <c r="M35" s="63">
        <v>24457</v>
      </c>
      <c r="N35" s="64">
        <v>206515.79240400001</v>
      </c>
      <c r="O35" s="59">
        <v>115917</v>
      </c>
      <c r="P35" s="60">
        <v>758139.41823099996</v>
      </c>
      <c r="Q35" s="59">
        <v>23347</v>
      </c>
      <c r="R35" s="62">
        <v>307336.80261200003</v>
      </c>
      <c r="S35" s="62">
        <v>3636</v>
      </c>
      <c r="T35" s="62">
        <v>26795.239148000001</v>
      </c>
      <c r="U35" s="62">
        <v>28103</v>
      </c>
      <c r="V35" s="62">
        <v>173768.79095200001</v>
      </c>
      <c r="W35" s="63">
        <v>55086</v>
      </c>
      <c r="X35" s="64">
        <v>507900.83271200012</v>
      </c>
    </row>
    <row r="36" spans="2:24" ht="15.75" x14ac:dyDescent="0.25">
      <c r="B36" s="1" t="s">
        <v>33</v>
      </c>
      <c r="C36" s="58">
        <f t="shared" ref="C36" si="4">+E36+G36+O36+M36+W36</f>
        <v>63439</v>
      </c>
      <c r="D36" s="58">
        <f>+F36+H36+P36+N36+X36</f>
        <v>2090009.5655999999</v>
      </c>
      <c r="E36" s="59">
        <v>362</v>
      </c>
      <c r="F36" s="62">
        <v>30027.827797999998</v>
      </c>
      <c r="G36" s="59">
        <v>3157</v>
      </c>
      <c r="H36" s="60">
        <v>138122.16981600001</v>
      </c>
      <c r="I36" s="59">
        <v>1754</v>
      </c>
      <c r="J36" s="62">
        <v>67586.925873</v>
      </c>
      <c r="K36" s="62">
        <v>6599</v>
      </c>
      <c r="L36" s="62">
        <v>223252.660901</v>
      </c>
      <c r="M36" s="63">
        <v>8353</v>
      </c>
      <c r="N36" s="64">
        <v>290839.58677400002</v>
      </c>
      <c r="O36" s="59">
        <v>43319</v>
      </c>
      <c r="P36" s="60">
        <v>1381570.3606149999</v>
      </c>
      <c r="Q36" s="59">
        <v>660</v>
      </c>
      <c r="R36" s="62">
        <v>28726.295620000001</v>
      </c>
      <c r="S36" s="62">
        <v>2275</v>
      </c>
      <c r="T36" s="62">
        <v>75180.540357000005</v>
      </c>
      <c r="U36" s="62">
        <v>5313</v>
      </c>
      <c r="V36" s="62">
        <v>145542.78461999999</v>
      </c>
      <c r="W36" s="63">
        <v>8248</v>
      </c>
      <c r="X36" s="64">
        <v>249449.620597</v>
      </c>
    </row>
    <row r="37" spans="2:24" ht="15.75" x14ac:dyDescent="0.25">
      <c r="B37" s="1" t="s">
        <v>4</v>
      </c>
      <c r="C37" s="58">
        <f>+E37+G37+O37+M37+W37</f>
        <v>14121</v>
      </c>
      <c r="D37" s="58">
        <f>+F37+H37+P37+N37+X37</f>
        <v>1318995.085439</v>
      </c>
      <c r="E37" s="59">
        <v>349</v>
      </c>
      <c r="F37" s="62">
        <v>31457.896521999999</v>
      </c>
      <c r="G37" s="59">
        <v>987</v>
      </c>
      <c r="H37" s="60">
        <v>134026.15915799999</v>
      </c>
      <c r="I37" s="59">
        <v>619</v>
      </c>
      <c r="J37" s="62">
        <v>76063.490468000004</v>
      </c>
      <c r="K37" s="62">
        <v>515</v>
      </c>
      <c r="L37" s="62">
        <v>60815.517564000002</v>
      </c>
      <c r="M37" s="63">
        <v>1134</v>
      </c>
      <c r="N37" s="64">
        <v>136879.00803200001</v>
      </c>
      <c r="O37" s="59">
        <v>10697</v>
      </c>
      <c r="P37" s="60">
        <v>910120.16320800001</v>
      </c>
      <c r="Q37" s="59">
        <v>69</v>
      </c>
      <c r="R37" s="62">
        <v>12723.125502999999</v>
      </c>
      <c r="S37" s="62">
        <v>185</v>
      </c>
      <c r="T37" s="62">
        <v>15469.815688999999</v>
      </c>
      <c r="U37" s="62">
        <v>700</v>
      </c>
      <c r="V37" s="62">
        <v>78318.917327000003</v>
      </c>
      <c r="W37" s="63">
        <v>954</v>
      </c>
      <c r="X37" s="64">
        <v>106511.858519</v>
      </c>
    </row>
    <row r="38" spans="2:24" x14ac:dyDescent="0.25">
      <c r="B38" s="78" t="s">
        <v>81</v>
      </c>
      <c r="C38" s="79">
        <f>+E38+G38+O38+M38+W38</f>
        <v>278119</v>
      </c>
      <c r="D38" s="79">
        <f>+F38+H38+P38+N38+X38</f>
        <v>4953694.9720560005</v>
      </c>
      <c r="E38" s="80">
        <f t="shared" ref="E38:X38" si="5">SUM(E30:E37)</f>
        <v>833</v>
      </c>
      <c r="F38" s="79">
        <f t="shared" si="5"/>
        <v>67151.778959000003</v>
      </c>
      <c r="G38" s="80">
        <f t="shared" si="5"/>
        <v>9121</v>
      </c>
      <c r="H38" s="81">
        <f t="shared" si="5"/>
        <v>338616.55200500001</v>
      </c>
      <c r="I38" s="80">
        <f t="shared" si="5"/>
        <v>8152</v>
      </c>
      <c r="J38" s="79">
        <f t="shared" si="5"/>
        <v>171569.874859</v>
      </c>
      <c r="K38" s="79">
        <f t="shared" si="5"/>
        <v>25792</v>
      </c>
      <c r="L38" s="79">
        <f t="shared" si="5"/>
        <v>462664.51235099998</v>
      </c>
      <c r="M38" s="82">
        <f t="shared" si="5"/>
        <v>33944</v>
      </c>
      <c r="N38" s="83">
        <f t="shared" si="5"/>
        <v>634234.38721000007</v>
      </c>
      <c r="O38" s="80">
        <f t="shared" si="5"/>
        <v>169933</v>
      </c>
      <c r="P38" s="81">
        <f t="shared" si="5"/>
        <v>3049829.9420539998</v>
      </c>
      <c r="Q38" s="80">
        <f t="shared" si="5"/>
        <v>24076</v>
      </c>
      <c r="R38" s="79">
        <f t="shared" si="5"/>
        <v>348786.22373500001</v>
      </c>
      <c r="S38" s="79">
        <f t="shared" si="5"/>
        <v>6096</v>
      </c>
      <c r="T38" s="79">
        <f t="shared" si="5"/>
        <v>117445.59519400001</v>
      </c>
      <c r="U38" s="79">
        <f t="shared" si="5"/>
        <v>34116</v>
      </c>
      <c r="V38" s="79">
        <f t="shared" si="5"/>
        <v>397630.492899</v>
      </c>
      <c r="W38" s="82">
        <f t="shared" si="5"/>
        <v>64288</v>
      </c>
      <c r="X38" s="83">
        <f t="shared" si="5"/>
        <v>863862.31182800012</v>
      </c>
    </row>
    <row r="39" spans="2:24" x14ac:dyDescent="0.25">
      <c r="P39" s="76"/>
    </row>
    <row r="40" spans="2:24" x14ac:dyDescent="0.25">
      <c r="B40" s="49" t="s">
        <v>88</v>
      </c>
      <c r="P40" s="76"/>
    </row>
    <row r="41" spans="2:24" x14ac:dyDescent="0.25">
      <c r="P41" s="76"/>
    </row>
    <row r="42" spans="2:24" x14ac:dyDescent="0.25">
      <c r="P42" s="76"/>
    </row>
    <row r="43" spans="2:24" x14ac:dyDescent="0.25">
      <c r="B43" s="77"/>
      <c r="C43" s="73"/>
      <c r="D43" s="73"/>
      <c r="E43" s="73"/>
      <c r="F43" s="73"/>
      <c r="G43" s="73"/>
      <c r="H43" s="73"/>
      <c r="I43" s="73"/>
      <c r="J43" s="73"/>
      <c r="K43" s="73"/>
      <c r="L43" s="73"/>
    </row>
    <row r="44" spans="2:24" x14ac:dyDescent="0.25">
      <c r="B44" s="134" t="s">
        <v>91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</row>
    <row r="45" spans="2:24" x14ac:dyDescent="0.25">
      <c r="B45" s="135" t="s">
        <v>72</v>
      </c>
      <c r="C45" s="137" t="s">
        <v>73</v>
      </c>
      <c r="D45" s="137"/>
      <c r="E45" s="139" t="s">
        <v>74</v>
      </c>
      <c r="F45" s="145"/>
      <c r="G45" s="137" t="s">
        <v>75</v>
      </c>
      <c r="H45" s="137"/>
      <c r="I45" s="124" t="s">
        <v>76</v>
      </c>
      <c r="J45" s="126"/>
      <c r="K45" s="126"/>
      <c r="L45" s="126"/>
      <c r="M45" s="126"/>
      <c r="N45" s="125"/>
      <c r="O45" s="126" t="s">
        <v>77</v>
      </c>
      <c r="P45" s="125"/>
      <c r="Q45" s="124" t="s">
        <v>78</v>
      </c>
      <c r="R45" s="126"/>
      <c r="S45" s="126"/>
      <c r="T45" s="126"/>
      <c r="U45" s="126"/>
      <c r="V45" s="126"/>
      <c r="W45" s="126"/>
      <c r="X45" s="125"/>
    </row>
    <row r="46" spans="2:24" x14ac:dyDescent="0.25">
      <c r="B46" s="135"/>
      <c r="C46" s="138"/>
      <c r="D46" s="138"/>
      <c r="E46" s="139"/>
      <c r="F46" s="145"/>
      <c r="G46" s="138"/>
      <c r="H46" s="138"/>
      <c r="I46" s="127" t="s">
        <v>79</v>
      </c>
      <c r="J46" s="128"/>
      <c r="K46" s="128" t="s">
        <v>80</v>
      </c>
      <c r="L46" s="128"/>
      <c r="M46" s="129" t="s">
        <v>81</v>
      </c>
      <c r="N46" s="130"/>
      <c r="O46" s="128" t="s">
        <v>82</v>
      </c>
      <c r="P46" s="133"/>
      <c r="Q46" s="127" t="s">
        <v>83</v>
      </c>
      <c r="R46" s="128"/>
      <c r="S46" s="128" t="s">
        <v>84</v>
      </c>
      <c r="T46" s="128"/>
      <c r="U46" s="128" t="s">
        <v>85</v>
      </c>
      <c r="V46" s="128"/>
      <c r="W46" s="129" t="s">
        <v>81</v>
      </c>
      <c r="X46" s="130"/>
    </row>
    <row r="47" spans="2:24" ht="45" customHeight="1" x14ac:dyDescent="0.25">
      <c r="B47" s="135"/>
      <c r="C47" s="138"/>
      <c r="D47" s="138"/>
      <c r="E47" s="141"/>
      <c r="F47" s="142"/>
      <c r="G47" s="138"/>
      <c r="H47" s="138"/>
      <c r="I47" s="127"/>
      <c r="J47" s="128"/>
      <c r="K47" s="128"/>
      <c r="L47" s="128"/>
      <c r="M47" s="131"/>
      <c r="N47" s="132"/>
      <c r="O47" s="128"/>
      <c r="P47" s="133"/>
      <c r="Q47" s="127"/>
      <c r="R47" s="128"/>
      <c r="S47" s="128"/>
      <c r="T47" s="128"/>
      <c r="U47" s="128"/>
      <c r="V47" s="128"/>
      <c r="W47" s="131"/>
      <c r="X47" s="132"/>
    </row>
    <row r="48" spans="2:24" x14ac:dyDescent="0.25">
      <c r="B48" s="136"/>
      <c r="C48" s="51" t="s">
        <v>86</v>
      </c>
      <c r="D48" s="51" t="s">
        <v>87</v>
      </c>
      <c r="E48" s="52" t="s">
        <v>86</v>
      </c>
      <c r="F48" s="53" t="s">
        <v>87</v>
      </c>
      <c r="G48" s="54" t="s">
        <v>86</v>
      </c>
      <c r="H48" s="54" t="s">
        <v>87</v>
      </c>
      <c r="I48" s="52" t="s">
        <v>86</v>
      </c>
      <c r="J48" s="54" t="s">
        <v>87</v>
      </c>
      <c r="K48" s="54" t="s">
        <v>86</v>
      </c>
      <c r="L48" s="54" t="s">
        <v>87</v>
      </c>
      <c r="M48" s="55" t="s">
        <v>86</v>
      </c>
      <c r="N48" s="56" t="s">
        <v>87</v>
      </c>
      <c r="O48" s="54" t="s">
        <v>86</v>
      </c>
      <c r="P48" s="53" t="s">
        <v>87</v>
      </c>
      <c r="Q48" s="52" t="s">
        <v>86</v>
      </c>
      <c r="R48" s="54" t="s">
        <v>87</v>
      </c>
      <c r="S48" s="54" t="s">
        <v>86</v>
      </c>
      <c r="T48" s="54" t="s">
        <v>87</v>
      </c>
      <c r="U48" s="54" t="s">
        <v>86</v>
      </c>
      <c r="V48" s="54" t="s">
        <v>87</v>
      </c>
      <c r="W48" s="55" t="s">
        <v>86</v>
      </c>
      <c r="X48" s="56" t="s">
        <v>87</v>
      </c>
    </row>
    <row r="49" spans="2:24" x14ac:dyDescent="0.25">
      <c r="B49" s="57" t="s">
        <v>39</v>
      </c>
      <c r="C49" s="58">
        <f>+E49+G49+O49+M49+W49</f>
        <v>19821</v>
      </c>
      <c r="D49" s="58">
        <f>+F49+H49+P49+N49+X49</f>
        <v>423054.04778100003</v>
      </c>
      <c r="E49" s="59">
        <v>80</v>
      </c>
      <c r="F49" s="60">
        <v>6532.4683610000002</v>
      </c>
      <c r="G49" s="61">
        <v>425</v>
      </c>
      <c r="H49" s="61">
        <v>27199.329701999999</v>
      </c>
      <c r="I49" s="59">
        <v>294</v>
      </c>
      <c r="J49" s="62">
        <v>11168.02455</v>
      </c>
      <c r="K49" s="62">
        <v>1089</v>
      </c>
      <c r="L49" s="62">
        <v>28118.669892000002</v>
      </c>
      <c r="M49" s="63">
        <v>1383</v>
      </c>
      <c r="N49" s="63">
        <v>39286.694442</v>
      </c>
      <c r="O49" s="88">
        <v>16205</v>
      </c>
      <c r="P49" s="89">
        <v>314062.56889300002</v>
      </c>
      <c r="Q49" s="59">
        <v>563</v>
      </c>
      <c r="R49" s="62">
        <v>10645.370999000001</v>
      </c>
      <c r="S49" s="62">
        <v>165</v>
      </c>
      <c r="T49" s="62">
        <v>4501.387326</v>
      </c>
      <c r="U49" s="62">
        <v>1000</v>
      </c>
      <c r="V49" s="62">
        <v>20826.228058000001</v>
      </c>
      <c r="W49" s="63">
        <v>1728</v>
      </c>
      <c r="X49" s="64">
        <v>35972.986383000003</v>
      </c>
    </row>
    <row r="50" spans="2:24" x14ac:dyDescent="0.25">
      <c r="B50" s="57" t="s">
        <v>40</v>
      </c>
      <c r="C50" s="58">
        <f t="shared" ref="C50:C71" si="6">+E50+G50+O50+M50+W50</f>
        <v>621</v>
      </c>
      <c r="D50" s="58">
        <f t="shared" ref="D50:D71" si="7">+F50+H50+P50+N50+X50</f>
        <v>23452.946042</v>
      </c>
      <c r="E50" s="59">
        <v>11</v>
      </c>
      <c r="F50" s="60">
        <v>628.593796</v>
      </c>
      <c r="G50" s="61">
        <v>21</v>
      </c>
      <c r="H50" s="61">
        <v>1249.2719999999999</v>
      </c>
      <c r="I50" s="59">
        <v>21</v>
      </c>
      <c r="J50" s="62">
        <v>1128.0408629999999</v>
      </c>
      <c r="K50" s="62">
        <v>55</v>
      </c>
      <c r="L50" s="62">
        <v>2249.9</v>
      </c>
      <c r="M50" s="63">
        <v>76</v>
      </c>
      <c r="N50" s="63">
        <v>3377.9408629999998</v>
      </c>
      <c r="O50" s="59">
        <v>364</v>
      </c>
      <c r="P50" s="60">
        <v>13100.002865</v>
      </c>
      <c r="Q50" s="59">
        <v>41</v>
      </c>
      <c r="R50" s="62">
        <v>1302.3</v>
      </c>
      <c r="S50" s="62">
        <v>25</v>
      </c>
      <c r="T50" s="62">
        <v>1222.962</v>
      </c>
      <c r="U50" s="62">
        <v>83</v>
      </c>
      <c r="V50" s="62">
        <v>2571.8745180000001</v>
      </c>
      <c r="W50" s="63">
        <v>149</v>
      </c>
      <c r="X50" s="64">
        <v>5097.1365179999993</v>
      </c>
    </row>
    <row r="51" spans="2:24" x14ac:dyDescent="0.25">
      <c r="B51" s="57" t="s">
        <v>41</v>
      </c>
      <c r="C51" s="58">
        <f t="shared" si="6"/>
        <v>21029</v>
      </c>
      <c r="D51" s="58">
        <f t="shared" si="7"/>
        <v>411497.56354399998</v>
      </c>
      <c r="E51" s="59">
        <v>133</v>
      </c>
      <c r="F51" s="60">
        <v>23390.134866</v>
      </c>
      <c r="G51" s="61">
        <v>456</v>
      </c>
      <c r="H51" s="61">
        <v>20819.380415</v>
      </c>
      <c r="I51" s="59">
        <v>596</v>
      </c>
      <c r="J51" s="62">
        <v>14450.756809</v>
      </c>
      <c r="K51" s="62">
        <v>1839</v>
      </c>
      <c r="L51" s="62">
        <v>32874.748776</v>
      </c>
      <c r="M51" s="63">
        <v>2435</v>
      </c>
      <c r="N51" s="63">
        <v>47325.505584999999</v>
      </c>
      <c r="O51" s="59">
        <v>12873</v>
      </c>
      <c r="P51" s="60">
        <v>252408.19778300001</v>
      </c>
      <c r="Q51" s="59">
        <v>2057</v>
      </c>
      <c r="R51" s="62">
        <v>24755.888727000001</v>
      </c>
      <c r="S51" s="62">
        <v>385</v>
      </c>
      <c r="T51" s="62">
        <v>9159.7525249999999</v>
      </c>
      <c r="U51" s="62">
        <v>2690</v>
      </c>
      <c r="V51" s="62">
        <v>33638.703643000001</v>
      </c>
      <c r="W51" s="63">
        <v>5132</v>
      </c>
      <c r="X51" s="64">
        <v>67554.344895000002</v>
      </c>
    </row>
    <row r="52" spans="2:24" x14ac:dyDescent="0.25">
      <c r="B52" s="57" t="s">
        <v>42</v>
      </c>
      <c r="C52" s="58">
        <f t="shared" si="6"/>
        <v>266</v>
      </c>
      <c r="D52" s="58">
        <f t="shared" si="7"/>
        <v>7216.2627630000006</v>
      </c>
      <c r="E52" s="59">
        <v>5</v>
      </c>
      <c r="F52" s="60">
        <v>396</v>
      </c>
      <c r="G52" s="61">
        <v>5</v>
      </c>
      <c r="H52" s="61">
        <v>591.07730600000002</v>
      </c>
      <c r="I52" s="59">
        <v>7</v>
      </c>
      <c r="J52" s="62">
        <v>114.46</v>
      </c>
      <c r="K52" s="62">
        <v>26</v>
      </c>
      <c r="L52" s="62">
        <v>541.6</v>
      </c>
      <c r="M52" s="63">
        <v>33</v>
      </c>
      <c r="N52" s="63">
        <v>656.06000000000006</v>
      </c>
      <c r="O52" s="59">
        <v>144</v>
      </c>
      <c r="P52" s="60">
        <v>3894.1254570000001</v>
      </c>
      <c r="Q52" s="59">
        <v>36</v>
      </c>
      <c r="R52" s="62">
        <v>1117.4000000000001</v>
      </c>
      <c r="S52" s="62">
        <v>6</v>
      </c>
      <c r="T52" s="62">
        <v>250.4</v>
      </c>
      <c r="U52" s="62">
        <v>37</v>
      </c>
      <c r="V52" s="62">
        <v>311.2</v>
      </c>
      <c r="W52" s="63">
        <v>79</v>
      </c>
      <c r="X52" s="64">
        <v>1679</v>
      </c>
    </row>
    <row r="53" spans="2:24" x14ac:dyDescent="0.25">
      <c r="B53" s="57" t="s">
        <v>43</v>
      </c>
      <c r="C53" s="58">
        <f t="shared" si="6"/>
        <v>855</v>
      </c>
      <c r="D53" s="58">
        <f t="shared" si="7"/>
        <v>19501.757178</v>
      </c>
      <c r="E53" s="59">
        <v>7</v>
      </c>
      <c r="F53" s="60">
        <v>505</v>
      </c>
      <c r="G53" s="61">
        <v>28</v>
      </c>
      <c r="H53" s="61">
        <v>1108.1500000000001</v>
      </c>
      <c r="I53" s="59">
        <v>25</v>
      </c>
      <c r="J53" s="62">
        <v>561.66941299999996</v>
      </c>
      <c r="K53" s="62">
        <v>75</v>
      </c>
      <c r="L53" s="62">
        <v>1910.4290000000001</v>
      </c>
      <c r="M53" s="63">
        <v>100</v>
      </c>
      <c r="N53" s="63">
        <v>2472.0984130000002</v>
      </c>
      <c r="O53" s="59">
        <v>452</v>
      </c>
      <c r="P53" s="60">
        <v>11819.592344999999</v>
      </c>
      <c r="Q53" s="59">
        <v>117</v>
      </c>
      <c r="R53" s="62">
        <v>1705.0834199999999</v>
      </c>
      <c r="S53" s="62">
        <v>20</v>
      </c>
      <c r="T53" s="62">
        <v>332.50299999999999</v>
      </c>
      <c r="U53" s="62">
        <v>131</v>
      </c>
      <c r="V53" s="62">
        <v>1559.33</v>
      </c>
      <c r="W53" s="63">
        <v>268</v>
      </c>
      <c r="X53" s="64">
        <v>3596.91642</v>
      </c>
    </row>
    <row r="54" spans="2:24" x14ac:dyDescent="0.25">
      <c r="B54" s="57" t="s">
        <v>44</v>
      </c>
      <c r="C54" s="58">
        <f t="shared" si="6"/>
        <v>19196</v>
      </c>
      <c r="D54" s="58">
        <f t="shared" si="7"/>
        <v>403185.31951299997</v>
      </c>
      <c r="E54" s="59">
        <v>55</v>
      </c>
      <c r="F54" s="60">
        <v>2896.9730199999999</v>
      </c>
      <c r="G54" s="61">
        <v>592</v>
      </c>
      <c r="H54" s="61">
        <v>29346.293788999999</v>
      </c>
      <c r="I54" s="59">
        <v>628</v>
      </c>
      <c r="J54" s="62">
        <v>14622.22075</v>
      </c>
      <c r="K54" s="62">
        <v>1869</v>
      </c>
      <c r="L54" s="62">
        <v>47269.712259</v>
      </c>
      <c r="M54" s="63">
        <v>2497</v>
      </c>
      <c r="N54" s="63">
        <v>61891.933009</v>
      </c>
      <c r="O54" s="59">
        <v>10468</v>
      </c>
      <c r="P54" s="60">
        <v>219070.77877</v>
      </c>
      <c r="Q54" s="59">
        <v>2188</v>
      </c>
      <c r="R54" s="62">
        <v>42134.149228000002</v>
      </c>
      <c r="S54" s="62">
        <v>227</v>
      </c>
      <c r="T54" s="62">
        <v>7724.5218290000003</v>
      </c>
      <c r="U54" s="62">
        <v>3169</v>
      </c>
      <c r="V54" s="62">
        <v>40120.669867999997</v>
      </c>
      <c r="W54" s="63">
        <v>5584</v>
      </c>
      <c r="X54" s="64">
        <v>89979.340924999997</v>
      </c>
    </row>
    <row r="55" spans="2:24" x14ac:dyDescent="0.25">
      <c r="B55" s="57" t="s">
        <v>45</v>
      </c>
      <c r="C55" s="58">
        <f t="shared" si="6"/>
        <v>79926</v>
      </c>
      <c r="D55" s="58">
        <f t="shared" si="7"/>
        <v>1414176.59714</v>
      </c>
      <c r="E55" s="59">
        <v>276</v>
      </c>
      <c r="F55" s="60">
        <v>14403.722460000001</v>
      </c>
      <c r="G55" s="61">
        <v>1820</v>
      </c>
      <c r="H55" s="61">
        <v>64982.310487000002</v>
      </c>
      <c r="I55" s="59">
        <v>2148</v>
      </c>
      <c r="J55" s="62">
        <v>41142.879387000001</v>
      </c>
      <c r="K55" s="62">
        <v>7351</v>
      </c>
      <c r="L55" s="62">
        <v>127033.765248</v>
      </c>
      <c r="M55" s="63">
        <v>9499</v>
      </c>
      <c r="N55" s="63">
        <v>168176.644635</v>
      </c>
      <c r="O55" s="59">
        <v>48646</v>
      </c>
      <c r="P55" s="60">
        <v>913676.55275100004</v>
      </c>
      <c r="Q55" s="59">
        <v>7413</v>
      </c>
      <c r="R55" s="62">
        <v>96181.162490999995</v>
      </c>
      <c r="S55" s="62">
        <v>2262</v>
      </c>
      <c r="T55" s="62">
        <v>42004.743880000002</v>
      </c>
      <c r="U55" s="62">
        <v>10010</v>
      </c>
      <c r="V55" s="62">
        <v>114751.46043599999</v>
      </c>
      <c r="W55" s="63">
        <v>19685</v>
      </c>
      <c r="X55" s="64">
        <v>252937.36680700001</v>
      </c>
    </row>
    <row r="56" spans="2:24" x14ac:dyDescent="0.25">
      <c r="B56" s="57" t="s">
        <v>46</v>
      </c>
      <c r="C56" s="58">
        <f t="shared" si="6"/>
        <v>31217</v>
      </c>
      <c r="D56" s="58">
        <f t="shared" si="7"/>
        <v>609711.206932</v>
      </c>
      <c r="E56" s="59">
        <v>85</v>
      </c>
      <c r="F56" s="60">
        <v>4768.8014510000003</v>
      </c>
      <c r="G56" s="61">
        <v>799</v>
      </c>
      <c r="H56" s="61">
        <v>35969.486873000002</v>
      </c>
      <c r="I56" s="59">
        <v>793</v>
      </c>
      <c r="J56" s="62">
        <v>18566.677296999998</v>
      </c>
      <c r="K56" s="62">
        <v>2650</v>
      </c>
      <c r="L56" s="62">
        <v>47662.266959</v>
      </c>
      <c r="M56" s="63">
        <v>3443</v>
      </c>
      <c r="N56" s="63">
        <v>66228.944256000002</v>
      </c>
      <c r="O56" s="59">
        <v>21145</v>
      </c>
      <c r="P56" s="60">
        <v>414799.21035299997</v>
      </c>
      <c r="Q56" s="59">
        <v>2199</v>
      </c>
      <c r="R56" s="62">
        <v>36194.644199000002</v>
      </c>
      <c r="S56" s="62">
        <v>370</v>
      </c>
      <c r="T56" s="62">
        <v>6900.1732819999997</v>
      </c>
      <c r="U56" s="62">
        <v>3176</v>
      </c>
      <c r="V56" s="62">
        <v>44849.946517999997</v>
      </c>
      <c r="W56" s="63">
        <v>5745</v>
      </c>
      <c r="X56" s="64">
        <v>87944.763999000003</v>
      </c>
    </row>
    <row r="57" spans="2:24" x14ac:dyDescent="0.25">
      <c r="B57" s="57" t="s">
        <v>47</v>
      </c>
      <c r="C57" s="58">
        <f t="shared" si="6"/>
        <v>14509</v>
      </c>
      <c r="D57" s="58">
        <f t="shared" si="7"/>
        <v>226163.257954</v>
      </c>
      <c r="E57" s="59">
        <v>12</v>
      </c>
      <c r="F57" s="60">
        <v>699.84607100000005</v>
      </c>
      <c r="G57" s="61">
        <v>328</v>
      </c>
      <c r="H57" s="61">
        <v>10540.137111</v>
      </c>
      <c r="I57" s="59">
        <v>405</v>
      </c>
      <c r="J57" s="62">
        <v>8806.3386850000006</v>
      </c>
      <c r="K57" s="62">
        <v>1364</v>
      </c>
      <c r="L57" s="62">
        <v>23064.815503000002</v>
      </c>
      <c r="M57" s="63">
        <v>1769</v>
      </c>
      <c r="N57" s="63">
        <v>31871.154188</v>
      </c>
      <c r="O57" s="59">
        <v>8670</v>
      </c>
      <c r="P57" s="60">
        <v>144654.59361899999</v>
      </c>
      <c r="Q57" s="59">
        <v>1428</v>
      </c>
      <c r="R57" s="62">
        <v>16597.767988</v>
      </c>
      <c r="S57" s="62">
        <v>191</v>
      </c>
      <c r="T57" s="62">
        <v>2769.123079</v>
      </c>
      <c r="U57" s="62">
        <v>2111</v>
      </c>
      <c r="V57" s="62">
        <v>19030.635898</v>
      </c>
      <c r="W57" s="63">
        <v>3730</v>
      </c>
      <c r="X57" s="64">
        <v>38397.526964999997</v>
      </c>
    </row>
    <row r="58" spans="2:24" x14ac:dyDescent="0.25">
      <c r="B58" s="57" t="s">
        <v>48</v>
      </c>
      <c r="C58" s="58">
        <f t="shared" si="6"/>
        <v>3866</v>
      </c>
      <c r="D58" s="58">
        <f t="shared" si="7"/>
        <v>84585.829453000013</v>
      </c>
      <c r="E58" s="59">
        <v>35</v>
      </c>
      <c r="F58" s="60">
        <v>2305.8948019999998</v>
      </c>
      <c r="G58" s="61">
        <v>102</v>
      </c>
      <c r="H58" s="61">
        <v>4591.623173</v>
      </c>
      <c r="I58" s="59">
        <v>161</v>
      </c>
      <c r="J58" s="62">
        <v>3735.0640239999998</v>
      </c>
      <c r="K58" s="62">
        <v>354</v>
      </c>
      <c r="L58" s="62">
        <v>8310.0334440000006</v>
      </c>
      <c r="M58" s="63">
        <v>515</v>
      </c>
      <c r="N58" s="63">
        <v>12045.097468</v>
      </c>
      <c r="O58" s="59">
        <v>1761</v>
      </c>
      <c r="P58" s="60">
        <v>42510.904840000003</v>
      </c>
      <c r="Q58" s="59">
        <v>537</v>
      </c>
      <c r="R58" s="62">
        <v>7811.991</v>
      </c>
      <c r="S58" s="62">
        <v>170</v>
      </c>
      <c r="T58" s="62">
        <v>5608</v>
      </c>
      <c r="U58" s="62">
        <v>746</v>
      </c>
      <c r="V58" s="62">
        <v>9712.3181700000005</v>
      </c>
      <c r="W58" s="63">
        <v>1453</v>
      </c>
      <c r="X58" s="64">
        <v>23132.30917</v>
      </c>
    </row>
    <row r="59" spans="2:24" x14ac:dyDescent="0.25">
      <c r="B59" s="57" t="s">
        <v>49</v>
      </c>
      <c r="C59" s="58">
        <f t="shared" si="6"/>
        <v>1157</v>
      </c>
      <c r="D59" s="58">
        <f t="shared" si="7"/>
        <v>42315.861391999999</v>
      </c>
      <c r="E59" s="59">
        <v>20</v>
      </c>
      <c r="F59" s="60">
        <v>2181.549775</v>
      </c>
      <c r="G59" s="61">
        <v>67</v>
      </c>
      <c r="H59" s="61">
        <v>8154.7570230000001</v>
      </c>
      <c r="I59" s="59">
        <v>47</v>
      </c>
      <c r="J59" s="62">
        <v>1876.9289020000001</v>
      </c>
      <c r="K59" s="62">
        <v>131</v>
      </c>
      <c r="L59" s="62">
        <v>4608.2217099999998</v>
      </c>
      <c r="M59" s="63">
        <v>178</v>
      </c>
      <c r="N59" s="63">
        <v>6485.1506119999985</v>
      </c>
      <c r="O59" s="59">
        <v>447</v>
      </c>
      <c r="P59" s="60">
        <v>15465.758927000001</v>
      </c>
      <c r="Q59" s="59">
        <v>163</v>
      </c>
      <c r="R59" s="62">
        <v>3579.16</v>
      </c>
      <c r="S59" s="62">
        <v>56</v>
      </c>
      <c r="T59" s="62">
        <v>2407.446222</v>
      </c>
      <c r="U59" s="62">
        <v>226</v>
      </c>
      <c r="V59" s="62">
        <v>4042.0388330000001</v>
      </c>
      <c r="W59" s="63">
        <v>445</v>
      </c>
      <c r="X59" s="64">
        <v>10028.645055000001</v>
      </c>
    </row>
    <row r="60" spans="2:24" x14ac:dyDescent="0.25">
      <c r="B60" s="57" t="s">
        <v>50</v>
      </c>
      <c r="C60" s="58">
        <f t="shared" si="6"/>
        <v>2948</v>
      </c>
      <c r="D60" s="58">
        <f t="shared" si="7"/>
        <v>125597.240599</v>
      </c>
      <c r="E60" s="59">
        <v>14</v>
      </c>
      <c r="F60" s="60">
        <v>1755.285339</v>
      </c>
      <c r="G60" s="61">
        <v>162</v>
      </c>
      <c r="H60" s="61">
        <v>21467.755754999998</v>
      </c>
      <c r="I60" s="59">
        <v>116</v>
      </c>
      <c r="J60" s="62">
        <v>9091.2368829999996</v>
      </c>
      <c r="K60" s="62">
        <v>214</v>
      </c>
      <c r="L60" s="62">
        <v>11299.228338000001</v>
      </c>
      <c r="M60" s="63">
        <v>330</v>
      </c>
      <c r="N60" s="63">
        <v>20390.465220999999</v>
      </c>
      <c r="O60" s="59">
        <v>1825</v>
      </c>
      <c r="P60" s="60">
        <v>59176.701625000002</v>
      </c>
      <c r="Q60" s="59">
        <v>273</v>
      </c>
      <c r="R60" s="62">
        <v>13267.517236</v>
      </c>
      <c r="S60" s="62">
        <v>33</v>
      </c>
      <c r="T60" s="62">
        <v>959.009593</v>
      </c>
      <c r="U60" s="62">
        <v>311</v>
      </c>
      <c r="V60" s="62">
        <v>8580.5058300000001</v>
      </c>
      <c r="W60" s="63">
        <v>617</v>
      </c>
      <c r="X60" s="64">
        <v>22807.032659</v>
      </c>
    </row>
    <row r="61" spans="2:24" x14ac:dyDescent="0.25">
      <c r="B61" s="57" t="s">
        <v>51</v>
      </c>
      <c r="C61" s="58">
        <f t="shared" si="6"/>
        <v>9933</v>
      </c>
      <c r="D61" s="58">
        <f t="shared" si="7"/>
        <v>192841.02514000001</v>
      </c>
      <c r="E61" s="59">
        <v>41</v>
      </c>
      <c r="F61" s="60">
        <v>2301.7745770000001</v>
      </c>
      <c r="G61" s="61">
        <v>396</v>
      </c>
      <c r="H61" s="61">
        <v>17531.717357000001</v>
      </c>
      <c r="I61" s="59">
        <v>351</v>
      </c>
      <c r="J61" s="62">
        <v>6702.7801589999999</v>
      </c>
      <c r="K61" s="62">
        <v>924</v>
      </c>
      <c r="L61" s="62">
        <v>18420.665636000002</v>
      </c>
      <c r="M61" s="63">
        <v>1275</v>
      </c>
      <c r="N61" s="63">
        <v>25123.445795</v>
      </c>
      <c r="O61" s="59">
        <v>5183</v>
      </c>
      <c r="P61" s="60">
        <v>108159.845461</v>
      </c>
      <c r="Q61" s="59">
        <v>1053</v>
      </c>
      <c r="R61" s="62">
        <v>14071.364826000001</v>
      </c>
      <c r="S61" s="62">
        <v>342</v>
      </c>
      <c r="T61" s="62">
        <v>8042.38465</v>
      </c>
      <c r="U61" s="62">
        <v>1643</v>
      </c>
      <c r="V61" s="62">
        <v>17610.492473999999</v>
      </c>
      <c r="W61" s="63">
        <v>3038</v>
      </c>
      <c r="X61" s="64">
        <v>39724.241950000003</v>
      </c>
    </row>
    <row r="62" spans="2:24" x14ac:dyDescent="0.25">
      <c r="B62" s="57" t="s">
        <v>52</v>
      </c>
      <c r="C62" s="58">
        <f t="shared" si="6"/>
        <v>12831</v>
      </c>
      <c r="D62" s="58">
        <f t="shared" si="7"/>
        <v>411669.68278500001</v>
      </c>
      <c r="E62" s="59">
        <v>31</v>
      </c>
      <c r="F62" s="60">
        <v>2633.529704</v>
      </c>
      <c r="G62" s="61">
        <v>683</v>
      </c>
      <c r="H62" s="61">
        <v>40347.536669000001</v>
      </c>
      <c r="I62" s="59">
        <v>510</v>
      </c>
      <c r="J62" s="62">
        <v>25598.006359999999</v>
      </c>
      <c r="K62" s="62">
        <v>914</v>
      </c>
      <c r="L62" s="62">
        <v>22546.652129999999</v>
      </c>
      <c r="M62" s="63">
        <v>1424</v>
      </c>
      <c r="N62" s="63">
        <v>48144.658490000002</v>
      </c>
      <c r="O62" s="59">
        <v>7707</v>
      </c>
      <c r="P62" s="60">
        <v>265367.75993300002</v>
      </c>
      <c r="Q62" s="59">
        <v>1055</v>
      </c>
      <c r="R62" s="62">
        <v>20036.587431</v>
      </c>
      <c r="S62" s="62">
        <v>293</v>
      </c>
      <c r="T62" s="62">
        <v>7466.7599270000001</v>
      </c>
      <c r="U62" s="62">
        <v>1638</v>
      </c>
      <c r="V62" s="62">
        <v>27672.850631000001</v>
      </c>
      <c r="W62" s="63">
        <v>2986</v>
      </c>
      <c r="X62" s="64">
        <v>55176.197989</v>
      </c>
    </row>
    <row r="63" spans="2:24" x14ac:dyDescent="0.25">
      <c r="B63" s="57" t="s">
        <v>53</v>
      </c>
      <c r="C63" s="58">
        <f t="shared" si="6"/>
        <v>22</v>
      </c>
      <c r="D63" s="58">
        <f t="shared" si="7"/>
        <v>420.78164000000004</v>
      </c>
      <c r="E63" s="59"/>
      <c r="F63" s="60"/>
      <c r="G63" s="61">
        <v>3</v>
      </c>
      <c r="H63" s="61">
        <v>48.2</v>
      </c>
      <c r="I63" s="59"/>
      <c r="J63" s="62"/>
      <c r="K63" s="62">
        <v>2</v>
      </c>
      <c r="L63" s="62">
        <v>40.1</v>
      </c>
      <c r="M63" s="63">
        <v>2</v>
      </c>
      <c r="N63" s="63">
        <v>40.1</v>
      </c>
      <c r="O63" s="59">
        <v>10</v>
      </c>
      <c r="P63" s="60">
        <v>292.18164000000002</v>
      </c>
      <c r="Q63" s="59">
        <v>2</v>
      </c>
      <c r="R63" s="62">
        <v>10</v>
      </c>
      <c r="S63" s="62">
        <v>3</v>
      </c>
      <c r="T63" s="62">
        <v>10.199999999999999</v>
      </c>
      <c r="U63" s="62">
        <v>2</v>
      </c>
      <c r="V63" s="62">
        <v>20.100000000000001</v>
      </c>
      <c r="W63" s="63">
        <v>7</v>
      </c>
      <c r="X63" s="64">
        <v>40.299999999999997</v>
      </c>
    </row>
    <row r="64" spans="2:24" x14ac:dyDescent="0.25">
      <c r="B64" s="49" t="s">
        <v>54</v>
      </c>
      <c r="C64" s="58">
        <f t="shared" si="6"/>
        <v>2012</v>
      </c>
      <c r="D64" s="58">
        <f t="shared" si="7"/>
        <v>35426.110239000001</v>
      </c>
      <c r="E64" s="59">
        <v>4</v>
      </c>
      <c r="F64" s="60">
        <v>677</v>
      </c>
      <c r="G64" s="61">
        <v>71</v>
      </c>
      <c r="H64" s="61">
        <v>2060.1000009999998</v>
      </c>
      <c r="I64" s="59">
        <v>52</v>
      </c>
      <c r="J64" s="62">
        <v>894.66195000000005</v>
      </c>
      <c r="K64" s="62">
        <v>212</v>
      </c>
      <c r="L64" s="62">
        <v>4248.3599999999997</v>
      </c>
      <c r="M64" s="63">
        <v>264</v>
      </c>
      <c r="N64" s="63">
        <v>5143.0219499999994</v>
      </c>
      <c r="O64" s="59">
        <v>1080</v>
      </c>
      <c r="P64" s="60">
        <v>19803.488288</v>
      </c>
      <c r="Q64" s="59">
        <v>184</v>
      </c>
      <c r="R64" s="62">
        <v>2322.8000000000002</v>
      </c>
      <c r="S64" s="62">
        <v>63</v>
      </c>
      <c r="T64" s="62">
        <v>1623</v>
      </c>
      <c r="U64" s="62">
        <v>346</v>
      </c>
      <c r="V64" s="62">
        <v>3796.7</v>
      </c>
      <c r="W64" s="63">
        <v>593</v>
      </c>
      <c r="X64" s="64">
        <v>7742.5</v>
      </c>
    </row>
    <row r="65" spans="2:24" x14ac:dyDescent="0.25">
      <c r="B65" s="57" t="s">
        <v>55</v>
      </c>
      <c r="C65" s="58">
        <f t="shared" si="6"/>
        <v>3749</v>
      </c>
      <c r="D65" s="58">
        <f t="shared" si="7"/>
        <v>94116.109952999992</v>
      </c>
      <c r="E65" s="59">
        <v>18</v>
      </c>
      <c r="F65" s="60">
        <v>906.12973599999998</v>
      </c>
      <c r="G65" s="61">
        <v>179</v>
      </c>
      <c r="H65" s="61">
        <v>6629.7543070000002</v>
      </c>
      <c r="I65" s="59">
        <v>129</v>
      </c>
      <c r="J65" s="62">
        <v>3938.7761540000001</v>
      </c>
      <c r="K65" s="62">
        <v>335</v>
      </c>
      <c r="L65" s="62">
        <v>8724.8129520000002</v>
      </c>
      <c r="M65" s="63">
        <v>464</v>
      </c>
      <c r="N65" s="63">
        <v>12663.589105999999</v>
      </c>
      <c r="O65" s="59">
        <v>1985</v>
      </c>
      <c r="P65" s="60">
        <v>48469.259021999998</v>
      </c>
      <c r="Q65" s="59">
        <v>408</v>
      </c>
      <c r="R65" s="62">
        <v>8532.6600440000002</v>
      </c>
      <c r="S65" s="62">
        <v>181</v>
      </c>
      <c r="T65" s="62">
        <v>7048.8239999999996</v>
      </c>
      <c r="U65" s="62">
        <v>514</v>
      </c>
      <c r="V65" s="62">
        <v>9865.8937380000007</v>
      </c>
      <c r="W65" s="63">
        <v>1103</v>
      </c>
      <c r="X65" s="64">
        <v>25447.377782</v>
      </c>
    </row>
    <row r="66" spans="2:24" x14ac:dyDescent="0.25">
      <c r="B66" s="49" t="s">
        <v>56</v>
      </c>
      <c r="C66" s="58">
        <f t="shared" si="6"/>
        <v>2492</v>
      </c>
      <c r="D66" s="58">
        <f t="shared" si="7"/>
        <v>44533.553625</v>
      </c>
      <c r="E66" s="59"/>
      <c r="F66" s="60"/>
      <c r="G66" s="61">
        <v>65</v>
      </c>
      <c r="H66" s="61">
        <v>2752.390277</v>
      </c>
      <c r="I66" s="59">
        <v>63</v>
      </c>
      <c r="J66" s="62">
        <v>1413.6119040000001</v>
      </c>
      <c r="K66" s="62">
        <v>176</v>
      </c>
      <c r="L66" s="62">
        <v>3051.5981000000002</v>
      </c>
      <c r="M66" s="63">
        <v>239</v>
      </c>
      <c r="N66" s="63">
        <v>4465.2100039999996</v>
      </c>
      <c r="O66" s="59">
        <v>1658</v>
      </c>
      <c r="P66" s="60">
        <v>30342.498217</v>
      </c>
      <c r="Q66" s="59">
        <v>196</v>
      </c>
      <c r="R66" s="62">
        <v>2638.99</v>
      </c>
      <c r="S66" s="62">
        <v>26</v>
      </c>
      <c r="T66" s="62">
        <v>512.15768000000003</v>
      </c>
      <c r="U66" s="62">
        <v>308</v>
      </c>
      <c r="V66" s="62">
        <v>3822.3074470000001</v>
      </c>
      <c r="W66" s="63">
        <v>530</v>
      </c>
      <c r="X66" s="64">
        <v>6973.4551270000002</v>
      </c>
    </row>
    <row r="67" spans="2:24" x14ac:dyDescent="0.25">
      <c r="B67" s="49" t="s">
        <v>57</v>
      </c>
      <c r="C67" s="58">
        <f t="shared" si="6"/>
        <v>24848</v>
      </c>
      <c r="D67" s="58">
        <f t="shared" si="7"/>
        <v>176213.591667</v>
      </c>
      <c r="E67" s="59">
        <v>6</v>
      </c>
      <c r="F67" s="60">
        <v>169.07500099999999</v>
      </c>
      <c r="G67" s="61">
        <v>499</v>
      </c>
      <c r="H67" s="61">
        <v>7307.211706</v>
      </c>
      <c r="I67" s="59">
        <v>430</v>
      </c>
      <c r="J67" s="62">
        <v>3002.164158</v>
      </c>
      <c r="K67" s="62">
        <v>1553</v>
      </c>
      <c r="L67" s="62">
        <v>11432.459145999999</v>
      </c>
      <c r="M67" s="63">
        <v>1983</v>
      </c>
      <c r="N67" s="63">
        <v>14434.623304000001</v>
      </c>
      <c r="O67" s="59">
        <v>18356</v>
      </c>
      <c r="P67" s="60">
        <v>127345.944743</v>
      </c>
      <c r="Q67" s="59">
        <v>1221</v>
      </c>
      <c r="R67" s="62">
        <v>10313.462460999999</v>
      </c>
      <c r="S67" s="62">
        <v>528</v>
      </c>
      <c r="T67" s="62">
        <v>4129.8958480000001</v>
      </c>
      <c r="U67" s="62">
        <v>2255</v>
      </c>
      <c r="V67" s="62">
        <v>12513.378604</v>
      </c>
      <c r="W67" s="63">
        <v>4004</v>
      </c>
      <c r="X67" s="64">
        <v>26956.736913000001</v>
      </c>
    </row>
    <row r="68" spans="2:24" x14ac:dyDescent="0.25">
      <c r="B68" s="49" t="s">
        <v>58</v>
      </c>
      <c r="C68" s="58">
        <f t="shared" si="6"/>
        <v>5</v>
      </c>
      <c r="D68" s="58">
        <f t="shared" si="7"/>
        <v>109.522896</v>
      </c>
      <c r="E68" s="59"/>
      <c r="F68" s="60"/>
      <c r="G68" s="61"/>
      <c r="H68" s="61"/>
      <c r="I68" s="59"/>
      <c r="J68" s="62"/>
      <c r="K68" s="62">
        <v>1</v>
      </c>
      <c r="L68" s="62">
        <v>22</v>
      </c>
      <c r="M68" s="62">
        <v>1</v>
      </c>
      <c r="N68" s="62">
        <v>22</v>
      </c>
      <c r="O68" s="59">
        <v>4</v>
      </c>
      <c r="P68" s="60">
        <v>87.522896000000003</v>
      </c>
      <c r="Q68" s="59"/>
      <c r="R68" s="62"/>
      <c r="S68" s="62"/>
      <c r="T68" s="62"/>
      <c r="U68" s="62"/>
      <c r="V68" s="62"/>
      <c r="W68" s="63"/>
      <c r="X68" s="64"/>
    </row>
    <row r="69" spans="2:24" x14ac:dyDescent="0.25">
      <c r="B69" s="49" t="s">
        <v>59</v>
      </c>
      <c r="C69" s="58">
        <f t="shared" si="6"/>
        <v>4</v>
      </c>
      <c r="D69" s="58">
        <f t="shared" si="7"/>
        <v>56.048684000000002</v>
      </c>
      <c r="E69" s="59"/>
      <c r="F69" s="60"/>
      <c r="G69" s="61"/>
      <c r="H69" s="61"/>
      <c r="I69" s="59"/>
      <c r="J69" s="62"/>
      <c r="K69" s="62"/>
      <c r="L69" s="62"/>
      <c r="M69" s="63"/>
      <c r="N69" s="63"/>
      <c r="O69" s="59">
        <v>2</v>
      </c>
      <c r="P69" s="60">
        <v>31.048684000000002</v>
      </c>
      <c r="Q69" s="59">
        <v>1</v>
      </c>
      <c r="R69" s="62">
        <v>5</v>
      </c>
      <c r="S69" s="62"/>
      <c r="T69" s="62"/>
      <c r="U69" s="62">
        <v>1</v>
      </c>
      <c r="V69" s="62">
        <v>20</v>
      </c>
      <c r="W69" s="63">
        <v>2</v>
      </c>
      <c r="X69" s="64">
        <v>25</v>
      </c>
    </row>
    <row r="70" spans="2:24" x14ac:dyDescent="0.25">
      <c r="B70" s="49" t="s">
        <v>60</v>
      </c>
      <c r="C70" s="58">
        <f t="shared" si="6"/>
        <v>0</v>
      </c>
      <c r="D70" s="58">
        <f t="shared" si="7"/>
        <v>0</v>
      </c>
      <c r="E70" s="59"/>
      <c r="F70" s="60"/>
      <c r="G70" s="61"/>
      <c r="H70" s="61"/>
      <c r="I70" s="59"/>
      <c r="J70" s="62"/>
      <c r="K70" s="62"/>
      <c r="L70" s="62"/>
      <c r="M70" s="63"/>
      <c r="N70" s="63"/>
      <c r="O70" s="59"/>
      <c r="P70" s="60"/>
      <c r="Q70" s="59"/>
      <c r="R70" s="62"/>
      <c r="S70" s="62"/>
      <c r="T70" s="62"/>
      <c r="U70" s="62"/>
      <c r="V70" s="62"/>
      <c r="W70" s="63"/>
      <c r="X70" s="64"/>
    </row>
    <row r="71" spans="2:24" x14ac:dyDescent="0.25">
      <c r="B71" s="49" t="s">
        <v>61</v>
      </c>
      <c r="C71" s="58">
        <f t="shared" si="6"/>
        <v>26812</v>
      </c>
      <c r="D71" s="58">
        <f t="shared" si="7"/>
        <v>207850.65513599999</v>
      </c>
      <c r="E71" s="59"/>
      <c r="F71" s="60"/>
      <c r="G71" s="61">
        <v>2420</v>
      </c>
      <c r="H71" s="61">
        <v>35920.068054000003</v>
      </c>
      <c r="I71" s="59">
        <v>1376</v>
      </c>
      <c r="J71" s="61">
        <v>4755.5766110000004</v>
      </c>
      <c r="K71" s="61">
        <v>4658</v>
      </c>
      <c r="L71" s="61">
        <v>59234.473257999998</v>
      </c>
      <c r="M71" s="65">
        <v>6034</v>
      </c>
      <c r="N71" s="63">
        <v>63990.049868999988</v>
      </c>
      <c r="O71" s="68">
        <v>10948</v>
      </c>
      <c r="P71" s="69">
        <v>45291.404942000001</v>
      </c>
      <c r="Q71" s="59">
        <v>2941</v>
      </c>
      <c r="R71" s="61">
        <v>35562.923685000002</v>
      </c>
      <c r="S71" s="61">
        <v>750</v>
      </c>
      <c r="T71" s="61">
        <v>4772.3503529999998</v>
      </c>
      <c r="U71" s="61">
        <v>3719</v>
      </c>
      <c r="V71" s="61">
        <v>22313.858232999999</v>
      </c>
      <c r="W71" s="65">
        <v>7410</v>
      </c>
      <c r="X71" s="64">
        <v>62649.132271000002</v>
      </c>
    </row>
    <row r="72" spans="2:24" x14ac:dyDescent="0.25">
      <c r="B72" s="78" t="s">
        <v>81</v>
      </c>
      <c r="C72" s="79">
        <f>+E72+G72+O72+M72+W72</f>
        <v>278119</v>
      </c>
      <c r="D72" s="79">
        <f>+F72+H72+P72+N72+X72</f>
        <v>4953694.9720560014</v>
      </c>
      <c r="E72" s="80">
        <f>SUM(E49:E71)</f>
        <v>833</v>
      </c>
      <c r="F72" s="81">
        <f t="shared" ref="F72:L72" si="8">SUM(F49:F71)</f>
        <v>67151.778959000003</v>
      </c>
      <c r="G72" s="79">
        <f t="shared" si="8"/>
        <v>9121</v>
      </c>
      <c r="H72" s="79">
        <f t="shared" si="8"/>
        <v>338616.55200499995</v>
      </c>
      <c r="I72" s="80">
        <f t="shared" si="8"/>
        <v>8152</v>
      </c>
      <c r="J72" s="79">
        <f t="shared" si="8"/>
        <v>171569.874859</v>
      </c>
      <c r="K72" s="79">
        <f t="shared" si="8"/>
        <v>25792</v>
      </c>
      <c r="L72" s="79">
        <f t="shared" si="8"/>
        <v>462664.51235099998</v>
      </c>
      <c r="M72" s="82">
        <f t="shared" ref="M72" si="9">+I72+K72</f>
        <v>33944</v>
      </c>
      <c r="N72" s="83">
        <f t="shared" ref="N72" si="10">+J72+L72</f>
        <v>634234.38720999996</v>
      </c>
      <c r="O72" s="79">
        <f t="shared" ref="O72:V72" si="11">SUM(O49:O71)</f>
        <v>169933</v>
      </c>
      <c r="P72" s="81">
        <f t="shared" si="11"/>
        <v>3049829.9420540011</v>
      </c>
      <c r="Q72" s="80">
        <f t="shared" si="11"/>
        <v>24076</v>
      </c>
      <c r="R72" s="79">
        <f t="shared" si="11"/>
        <v>348786.22373500007</v>
      </c>
      <c r="S72" s="79">
        <f t="shared" si="11"/>
        <v>6096</v>
      </c>
      <c r="T72" s="79">
        <f t="shared" si="11"/>
        <v>117445.59519400001</v>
      </c>
      <c r="U72" s="79">
        <f t="shared" si="11"/>
        <v>34116</v>
      </c>
      <c r="V72" s="79">
        <f t="shared" si="11"/>
        <v>397630.49289899989</v>
      </c>
      <c r="W72" s="82">
        <f t="shared" ref="W72" si="12">+Q72+S72+U72</f>
        <v>64288</v>
      </c>
      <c r="X72" s="83">
        <f t="shared" ref="X72" si="13">+R72+T72+V72</f>
        <v>863862.31182800001</v>
      </c>
    </row>
    <row r="73" spans="2:24" s="74" customFormat="1" x14ac:dyDescent="0.25"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</row>
    <row r="74" spans="2:24" x14ac:dyDescent="0.25">
      <c r="B74" s="49" t="s">
        <v>88</v>
      </c>
    </row>
    <row r="76" spans="2:24" x14ac:dyDescent="0.25">
      <c r="C76" s="73"/>
      <c r="D76" s="73"/>
      <c r="E76" s="73"/>
      <c r="F76" s="73"/>
      <c r="G76" s="73"/>
      <c r="H76" s="73"/>
      <c r="I76" s="73"/>
      <c r="J76" s="73"/>
      <c r="K76" s="73"/>
      <c r="L76" s="73"/>
      <c r="P76" s="76"/>
    </row>
    <row r="77" spans="2:24" x14ac:dyDescent="0.25">
      <c r="B77" s="134" t="s">
        <v>92</v>
      </c>
      <c r="C77" s="134"/>
      <c r="D77" s="134"/>
      <c r="E77" s="134"/>
      <c r="F77" s="134"/>
      <c r="G77" s="134"/>
      <c r="H77" s="134"/>
      <c r="I77" s="134"/>
      <c r="J77" s="134"/>
      <c r="K77" s="134"/>
      <c r="L77" s="134"/>
    </row>
    <row r="78" spans="2:24" ht="15" customHeight="1" x14ac:dyDescent="0.25">
      <c r="B78" s="135" t="s">
        <v>90</v>
      </c>
      <c r="C78" s="137" t="s">
        <v>73</v>
      </c>
      <c r="D78" s="137"/>
      <c r="E78" s="139" t="s">
        <v>74</v>
      </c>
      <c r="F78" s="140"/>
      <c r="G78" s="141" t="s">
        <v>75</v>
      </c>
      <c r="H78" s="142"/>
      <c r="I78" s="124" t="s">
        <v>76</v>
      </c>
      <c r="J78" s="126"/>
      <c r="K78" s="126"/>
      <c r="L78" s="126"/>
      <c r="M78" s="126"/>
      <c r="N78" s="125"/>
      <c r="O78" s="124" t="s">
        <v>77</v>
      </c>
      <c r="P78" s="125"/>
      <c r="Q78" s="124" t="s">
        <v>78</v>
      </c>
      <c r="R78" s="126"/>
      <c r="S78" s="126"/>
      <c r="T78" s="126"/>
      <c r="U78" s="126"/>
      <c r="V78" s="126"/>
      <c r="W78" s="126"/>
      <c r="X78" s="125"/>
    </row>
    <row r="79" spans="2:24" ht="15" customHeight="1" x14ac:dyDescent="0.25">
      <c r="B79" s="135"/>
      <c r="C79" s="138"/>
      <c r="D79" s="138"/>
      <c r="E79" s="139"/>
      <c r="F79" s="140"/>
      <c r="G79" s="143"/>
      <c r="H79" s="144"/>
      <c r="I79" s="127" t="s">
        <v>79</v>
      </c>
      <c r="J79" s="128"/>
      <c r="K79" s="128" t="s">
        <v>80</v>
      </c>
      <c r="L79" s="128"/>
      <c r="M79" s="129" t="s">
        <v>81</v>
      </c>
      <c r="N79" s="130"/>
      <c r="O79" s="127" t="s">
        <v>82</v>
      </c>
      <c r="P79" s="133"/>
      <c r="Q79" s="127" t="s">
        <v>83</v>
      </c>
      <c r="R79" s="128"/>
      <c r="S79" s="128" t="s">
        <v>84</v>
      </c>
      <c r="T79" s="128"/>
      <c r="U79" s="128" t="s">
        <v>85</v>
      </c>
      <c r="V79" s="128"/>
      <c r="W79" s="129" t="s">
        <v>81</v>
      </c>
      <c r="X79" s="130"/>
    </row>
    <row r="80" spans="2:24" ht="45" customHeight="1" x14ac:dyDescent="0.25">
      <c r="B80" s="135"/>
      <c r="C80" s="138"/>
      <c r="D80" s="138"/>
      <c r="E80" s="141"/>
      <c r="F80" s="137"/>
      <c r="G80" s="143"/>
      <c r="H80" s="144"/>
      <c r="I80" s="127"/>
      <c r="J80" s="128"/>
      <c r="K80" s="128"/>
      <c r="L80" s="128"/>
      <c r="M80" s="131"/>
      <c r="N80" s="132"/>
      <c r="O80" s="127"/>
      <c r="P80" s="133"/>
      <c r="Q80" s="127"/>
      <c r="R80" s="128"/>
      <c r="S80" s="128"/>
      <c r="T80" s="128"/>
      <c r="U80" s="128"/>
      <c r="V80" s="128"/>
      <c r="W80" s="131"/>
      <c r="X80" s="132"/>
    </row>
    <row r="81" spans="2:24" x14ac:dyDescent="0.25">
      <c r="B81" s="136"/>
      <c r="C81" s="51" t="s">
        <v>86</v>
      </c>
      <c r="D81" s="51" t="s">
        <v>87</v>
      </c>
      <c r="E81" s="52" t="s">
        <v>86</v>
      </c>
      <c r="F81" s="54" t="s">
        <v>87</v>
      </c>
      <c r="G81" s="52" t="s">
        <v>86</v>
      </c>
      <c r="H81" s="53" t="s">
        <v>87</v>
      </c>
      <c r="I81" s="52" t="s">
        <v>86</v>
      </c>
      <c r="J81" s="54" t="s">
        <v>87</v>
      </c>
      <c r="K81" s="54" t="s">
        <v>86</v>
      </c>
      <c r="L81" s="54" t="s">
        <v>87</v>
      </c>
      <c r="M81" s="55" t="s">
        <v>86</v>
      </c>
      <c r="N81" s="56" t="s">
        <v>87</v>
      </c>
      <c r="O81" s="52" t="s">
        <v>86</v>
      </c>
      <c r="P81" s="53" t="s">
        <v>87</v>
      </c>
      <c r="Q81" s="52" t="s">
        <v>86</v>
      </c>
      <c r="R81" s="54" t="s">
        <v>87</v>
      </c>
      <c r="S81" s="54" t="s">
        <v>86</v>
      </c>
      <c r="T81" s="54" t="s">
        <v>87</v>
      </c>
      <c r="U81" s="54" t="s">
        <v>86</v>
      </c>
      <c r="V81" s="54" t="s">
        <v>87</v>
      </c>
      <c r="W81" s="55" t="s">
        <v>86</v>
      </c>
      <c r="X81" s="56" t="s">
        <v>87</v>
      </c>
    </row>
    <row r="82" spans="2:24" ht="15.75" x14ac:dyDescent="0.25">
      <c r="B82" s="1" t="s">
        <v>62</v>
      </c>
      <c r="C82" s="58">
        <f t="shared" ref="C82:C84" si="14">+E82+G82+O82+M82+X82</f>
        <v>189922.12350099999</v>
      </c>
      <c r="D82" s="58">
        <f t="shared" ref="D82:D84" si="15">+F82+H82+P82+N82+Y82</f>
        <v>1528162.5550799998</v>
      </c>
      <c r="E82" s="59">
        <v>41</v>
      </c>
      <c r="F82" s="62">
        <v>4714.6270709999999</v>
      </c>
      <c r="G82" s="59">
        <v>1581</v>
      </c>
      <c r="H82" s="60">
        <v>111884.237641</v>
      </c>
      <c r="I82" s="59">
        <v>1102</v>
      </c>
      <c r="J82" s="62">
        <v>77812.236388000005</v>
      </c>
      <c r="K82" s="62">
        <v>784</v>
      </c>
      <c r="L82" s="62">
        <v>54611.624657</v>
      </c>
      <c r="M82" s="63">
        <v>1886</v>
      </c>
      <c r="N82" s="64">
        <v>132423.861045</v>
      </c>
      <c r="O82" s="59">
        <v>82303</v>
      </c>
      <c r="P82" s="60">
        <v>1279139.829323</v>
      </c>
      <c r="Q82" s="59">
        <v>38</v>
      </c>
      <c r="R82" s="62">
        <v>7783</v>
      </c>
      <c r="S82" s="62">
        <v>81</v>
      </c>
      <c r="T82" s="62">
        <v>3720.3774469999998</v>
      </c>
      <c r="U82" s="62">
        <v>1524</v>
      </c>
      <c r="V82" s="62">
        <v>92607.746054000003</v>
      </c>
      <c r="W82" s="63">
        <v>1643</v>
      </c>
      <c r="X82" s="64">
        <v>104111.12350099999</v>
      </c>
    </row>
    <row r="83" spans="2:24" ht="15.75" x14ac:dyDescent="0.25">
      <c r="B83" s="1" t="s">
        <v>63</v>
      </c>
      <c r="C83" s="58">
        <f t="shared" si="14"/>
        <v>123917.980969</v>
      </c>
      <c r="D83" s="58">
        <f t="shared" si="15"/>
        <v>560350.43822000001</v>
      </c>
      <c r="E83" s="59">
        <v>362</v>
      </c>
      <c r="F83" s="62">
        <v>12700.587131</v>
      </c>
      <c r="G83" s="59">
        <v>598</v>
      </c>
      <c r="H83" s="60">
        <v>22353.107856999999</v>
      </c>
      <c r="I83" s="59">
        <v>441</v>
      </c>
      <c r="J83" s="62">
        <v>18781.174594</v>
      </c>
      <c r="K83" s="62">
        <v>1574</v>
      </c>
      <c r="L83" s="62">
        <v>49684.182472</v>
      </c>
      <c r="M83" s="63">
        <v>2015</v>
      </c>
      <c r="N83" s="64">
        <v>68465.357065999997</v>
      </c>
      <c r="O83" s="59">
        <v>18899</v>
      </c>
      <c r="P83" s="60">
        <v>456831.38616599998</v>
      </c>
      <c r="Q83" s="59">
        <v>1330</v>
      </c>
      <c r="R83" s="62">
        <v>23904.032401</v>
      </c>
      <c r="S83" s="62">
        <v>460</v>
      </c>
      <c r="T83" s="62">
        <v>17985.416343000001</v>
      </c>
      <c r="U83" s="62">
        <v>2316</v>
      </c>
      <c r="V83" s="62">
        <v>60154.532225000003</v>
      </c>
      <c r="W83" s="63">
        <v>4106</v>
      </c>
      <c r="X83" s="64">
        <v>102043.980969</v>
      </c>
    </row>
    <row r="84" spans="2:24" ht="15.75" x14ac:dyDescent="0.25">
      <c r="B84" s="1" t="s">
        <v>64</v>
      </c>
      <c r="C84" s="58">
        <f t="shared" si="14"/>
        <v>763853.20735799999</v>
      </c>
      <c r="D84" s="58">
        <f t="shared" si="15"/>
        <v>2001319.666928</v>
      </c>
      <c r="E84" s="59">
        <v>430</v>
      </c>
      <c r="F84" s="62">
        <v>49736.564757</v>
      </c>
      <c r="G84" s="59">
        <v>6942</v>
      </c>
      <c r="H84" s="60">
        <v>204379.206507</v>
      </c>
      <c r="I84" s="59">
        <v>6609</v>
      </c>
      <c r="J84" s="62">
        <v>74976.463877000002</v>
      </c>
      <c r="K84" s="62">
        <v>23434</v>
      </c>
      <c r="L84" s="62">
        <v>358368.70522200002</v>
      </c>
      <c r="M84" s="63">
        <v>30043</v>
      </c>
      <c r="N84" s="64">
        <v>433345.16909899999</v>
      </c>
      <c r="O84" s="59">
        <v>68731</v>
      </c>
      <c r="P84" s="60">
        <v>1313858.7265649999</v>
      </c>
      <c r="Q84" s="59">
        <v>22708</v>
      </c>
      <c r="R84" s="62">
        <v>317099.19133399997</v>
      </c>
      <c r="S84" s="62">
        <v>5555</v>
      </c>
      <c r="T84" s="62">
        <v>95739.801403999998</v>
      </c>
      <c r="U84" s="62">
        <v>30276</v>
      </c>
      <c r="V84" s="62">
        <v>244868.21462000001</v>
      </c>
      <c r="W84" s="63">
        <v>58539</v>
      </c>
      <c r="X84" s="64">
        <v>657707.20735799999</v>
      </c>
    </row>
    <row r="85" spans="2:24" x14ac:dyDescent="0.25">
      <c r="B85" s="78" t="s">
        <v>81</v>
      </c>
      <c r="C85" s="79">
        <f>+E85+G85+O85+M85+W85</f>
        <v>278119</v>
      </c>
      <c r="D85" s="79">
        <f>+F85+H85+P85+N85+X85</f>
        <v>4953694.9720559996</v>
      </c>
      <c r="E85" s="80">
        <f t="shared" ref="E85:X85" si="16">SUM(E82:E84)</f>
        <v>833</v>
      </c>
      <c r="F85" s="79">
        <f t="shared" si="16"/>
        <v>67151.778959000003</v>
      </c>
      <c r="G85" s="80">
        <f t="shared" si="16"/>
        <v>9121</v>
      </c>
      <c r="H85" s="81">
        <f t="shared" si="16"/>
        <v>338616.55200500001</v>
      </c>
      <c r="I85" s="80">
        <f t="shared" si="16"/>
        <v>8152</v>
      </c>
      <c r="J85" s="79">
        <f t="shared" si="16"/>
        <v>171569.874859</v>
      </c>
      <c r="K85" s="79">
        <f t="shared" si="16"/>
        <v>25792</v>
      </c>
      <c r="L85" s="79">
        <f t="shared" si="16"/>
        <v>462664.51235099998</v>
      </c>
      <c r="M85" s="82">
        <f t="shared" si="16"/>
        <v>33944</v>
      </c>
      <c r="N85" s="83">
        <f t="shared" si="16"/>
        <v>634234.38720999996</v>
      </c>
      <c r="O85" s="80">
        <f t="shared" si="16"/>
        <v>169933</v>
      </c>
      <c r="P85" s="81">
        <f t="shared" si="16"/>
        <v>3049829.9420539998</v>
      </c>
      <c r="Q85" s="80">
        <f t="shared" si="16"/>
        <v>24076</v>
      </c>
      <c r="R85" s="79">
        <f t="shared" si="16"/>
        <v>348786.22373499995</v>
      </c>
      <c r="S85" s="79">
        <f t="shared" si="16"/>
        <v>6096</v>
      </c>
      <c r="T85" s="79">
        <f t="shared" si="16"/>
        <v>117445.59519399999</v>
      </c>
      <c r="U85" s="79">
        <f t="shared" si="16"/>
        <v>34116</v>
      </c>
      <c r="V85" s="79">
        <f t="shared" si="16"/>
        <v>397630.49289900006</v>
      </c>
      <c r="W85" s="82">
        <f t="shared" si="16"/>
        <v>64288</v>
      </c>
      <c r="X85" s="83">
        <f t="shared" si="16"/>
        <v>863862.31182800001</v>
      </c>
    </row>
    <row r="86" spans="2:24" x14ac:dyDescent="0.25">
      <c r="B86" s="49" t="s">
        <v>88</v>
      </c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</row>
    <row r="87" spans="2:24" x14ac:dyDescent="0.25">
      <c r="P87" s="76"/>
    </row>
    <row r="88" spans="2:24" x14ac:dyDescent="0.25">
      <c r="P88" s="76"/>
    </row>
    <row r="89" spans="2:24" x14ac:dyDescent="0.25">
      <c r="C89" s="73"/>
    </row>
    <row r="90" spans="2:24" x14ac:dyDescent="0.25">
      <c r="B90" s="49" t="s">
        <v>93</v>
      </c>
    </row>
    <row r="91" spans="2:24" x14ac:dyDescent="0.25">
      <c r="B91" s="49" t="s">
        <v>94</v>
      </c>
    </row>
    <row r="92" spans="2:24" x14ac:dyDescent="0.25">
      <c r="B92" s="49" t="s">
        <v>95</v>
      </c>
    </row>
    <row r="93" spans="2:24" x14ac:dyDescent="0.25">
      <c r="B93" s="49" t="s">
        <v>96</v>
      </c>
    </row>
    <row r="94" spans="2:24" x14ac:dyDescent="0.25">
      <c r="B94" s="49" t="s">
        <v>97</v>
      </c>
    </row>
    <row r="95" spans="2:24" x14ac:dyDescent="0.25">
      <c r="B95" s="151" t="s">
        <v>98</v>
      </c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  <c r="R95" s="151"/>
      <c r="S95" s="151"/>
      <c r="T95" s="151"/>
      <c r="U95" s="151"/>
      <c r="V95" s="151"/>
      <c r="W95" s="151"/>
      <c r="X95" s="151"/>
    </row>
    <row r="96" spans="2:24" x14ac:dyDescent="0.25">
      <c r="B96" s="151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</row>
    <row r="98" spans="2:22" x14ac:dyDescent="0.25">
      <c r="B98" s="152" t="s">
        <v>99</v>
      </c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</row>
    <row r="99" spans="2:22" x14ac:dyDescent="0.25">
      <c r="B99" s="153" t="s">
        <v>100</v>
      </c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</row>
    <row r="100" spans="2:22" x14ac:dyDescent="0.25">
      <c r="B100" s="154" t="s">
        <v>101</v>
      </c>
      <c r="C100" s="154"/>
      <c r="D100" s="154"/>
      <c r="E100" s="154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</row>
    <row r="101" spans="2:22" x14ac:dyDescent="0.25">
      <c r="B101" s="154"/>
      <c r="C101" s="154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  <c r="U101" s="154"/>
      <c r="V101" s="154"/>
    </row>
    <row r="102" spans="2:22" x14ac:dyDescent="0.25">
      <c r="B102" s="154"/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  <c r="U102" s="154"/>
      <c r="V102" s="154"/>
    </row>
    <row r="103" spans="2:22" x14ac:dyDescent="0.25">
      <c r="B103" s="154" t="s">
        <v>102</v>
      </c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54"/>
      <c r="U103" s="154"/>
      <c r="V103" s="154"/>
    </row>
    <row r="104" spans="2:22" x14ac:dyDescent="0.25">
      <c r="B104" s="154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54"/>
      <c r="U104" s="154"/>
      <c r="V104" s="154"/>
    </row>
    <row r="105" spans="2:22" x14ac:dyDescent="0.25">
      <c r="B105" s="150" t="s">
        <v>103</v>
      </c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</row>
    <row r="106" spans="2:22" x14ac:dyDescent="0.25">
      <c r="B106" s="149" t="s">
        <v>104</v>
      </c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  <c r="V106" s="149"/>
    </row>
    <row r="107" spans="2:22" x14ac:dyDescent="0.25"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</row>
    <row r="108" spans="2:22" x14ac:dyDescent="0.25">
      <c r="B108" s="150" t="s">
        <v>105</v>
      </c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</row>
    <row r="109" spans="2:22" x14ac:dyDescent="0.25">
      <c r="B109" s="150" t="s">
        <v>106</v>
      </c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</row>
    <row r="110" spans="2:22" x14ac:dyDescent="0.25">
      <c r="B110" s="150" t="s">
        <v>107</v>
      </c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</row>
    <row r="111" spans="2:22" x14ac:dyDescent="0.25">
      <c r="B111" s="150" t="s">
        <v>108</v>
      </c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</row>
    <row r="113" spans="2:22" x14ac:dyDescent="0.25">
      <c r="B113" s="66"/>
      <c r="C113" s="84"/>
      <c r="D113" s="84"/>
      <c r="E113" s="66"/>
      <c r="F113" s="66"/>
      <c r="G113" s="66"/>
      <c r="H113" s="66"/>
      <c r="I113" s="66"/>
      <c r="J113" s="66"/>
      <c r="K113" s="66"/>
      <c r="L113" s="66"/>
      <c r="M113" s="85"/>
      <c r="N113" s="85"/>
      <c r="O113" s="66"/>
      <c r="P113" s="66"/>
      <c r="Q113" s="66"/>
      <c r="R113" s="66"/>
      <c r="S113" s="66"/>
      <c r="T113" s="66"/>
      <c r="U113" s="66"/>
      <c r="V113" s="66"/>
    </row>
    <row r="114" spans="2:22" x14ac:dyDescent="0.25">
      <c r="B114" s="49" t="s">
        <v>109</v>
      </c>
    </row>
    <row r="115" spans="2:22" x14ac:dyDescent="0.25">
      <c r="B115" s="86" t="str">
        <f>índice!B5</f>
        <v>Información al: 23/01/2024</v>
      </c>
    </row>
    <row r="116" spans="2:22" x14ac:dyDescent="0.25">
      <c r="B116" s="49" t="s">
        <v>88</v>
      </c>
    </row>
    <row r="118" spans="2:22" x14ac:dyDescent="0.25">
      <c r="B118" s="49" t="str">
        <f>índice!B4</f>
        <v>Fecha de confección del informe: 24-01-2024</v>
      </c>
    </row>
    <row r="119" spans="2:22" x14ac:dyDescent="0.25">
      <c r="B119" s="159" t="s">
        <v>138</v>
      </c>
    </row>
  </sheetData>
  <mergeCells count="75">
    <mergeCell ref="B6:L6"/>
    <mergeCell ref="B7:B10"/>
    <mergeCell ref="C7:D9"/>
    <mergeCell ref="E7:F9"/>
    <mergeCell ref="G7:H9"/>
    <mergeCell ref="I7:N7"/>
    <mergeCell ref="B105:V105"/>
    <mergeCell ref="B95:X96"/>
    <mergeCell ref="B98:V98"/>
    <mergeCell ref="B99:V99"/>
    <mergeCell ref="B100:V102"/>
    <mergeCell ref="B103:V104"/>
    <mergeCell ref="B106:V107"/>
    <mergeCell ref="B108:V108"/>
    <mergeCell ref="B109:V109"/>
    <mergeCell ref="B110:V110"/>
    <mergeCell ref="B111:V111"/>
    <mergeCell ref="O7:P7"/>
    <mergeCell ref="Q7:X7"/>
    <mergeCell ref="I8:J9"/>
    <mergeCell ref="K8:L9"/>
    <mergeCell ref="M8:N9"/>
    <mergeCell ref="O8:P9"/>
    <mergeCell ref="Q8:R9"/>
    <mergeCell ref="S8:T9"/>
    <mergeCell ref="U8:V9"/>
    <mergeCell ref="W8:X9"/>
    <mergeCell ref="B30:L30"/>
    <mergeCell ref="B31:B34"/>
    <mergeCell ref="C31:D33"/>
    <mergeCell ref="E31:F33"/>
    <mergeCell ref="G31:H33"/>
    <mergeCell ref="I31:N31"/>
    <mergeCell ref="O31:P31"/>
    <mergeCell ref="Q31:X31"/>
    <mergeCell ref="I32:J33"/>
    <mergeCell ref="K32:L33"/>
    <mergeCell ref="M32:N33"/>
    <mergeCell ref="O32:P33"/>
    <mergeCell ref="Q32:R33"/>
    <mergeCell ref="S32:T33"/>
    <mergeCell ref="U32:V33"/>
    <mergeCell ref="W32:X33"/>
    <mergeCell ref="B44:L44"/>
    <mergeCell ref="B45:B48"/>
    <mergeCell ref="C45:D47"/>
    <mergeCell ref="E45:F47"/>
    <mergeCell ref="G45:H47"/>
    <mergeCell ref="I45:N45"/>
    <mergeCell ref="O45:P45"/>
    <mergeCell ref="Q45:X45"/>
    <mergeCell ref="I46:J47"/>
    <mergeCell ref="K46:L47"/>
    <mergeCell ref="M46:N47"/>
    <mergeCell ref="O46:P47"/>
    <mergeCell ref="Q46:R47"/>
    <mergeCell ref="S46:T47"/>
    <mergeCell ref="U46:V47"/>
    <mergeCell ref="W46:X47"/>
    <mergeCell ref="B77:L77"/>
    <mergeCell ref="B78:B81"/>
    <mergeCell ref="C78:D80"/>
    <mergeCell ref="E78:F80"/>
    <mergeCell ref="G78:H80"/>
    <mergeCell ref="I78:N78"/>
    <mergeCell ref="O78:P78"/>
    <mergeCell ref="Q78:X78"/>
    <mergeCell ref="I79:J80"/>
    <mergeCell ref="K79:L80"/>
    <mergeCell ref="M79:N80"/>
    <mergeCell ref="O79:P80"/>
    <mergeCell ref="Q79:R80"/>
    <mergeCell ref="S79:T80"/>
    <mergeCell ref="U79:V80"/>
    <mergeCell ref="W79:X8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19B53-AD42-41AC-968A-000C2E2DDDEE}">
  <sheetPr codeName="Hoja3"/>
  <dimension ref="A1:Q109"/>
  <sheetViews>
    <sheetView tabSelected="1" zoomScale="70" zoomScaleNormal="70" workbookViewId="0">
      <selection activeCell="B109" sqref="B109:P109"/>
    </sheetView>
  </sheetViews>
  <sheetFormatPr baseColWidth="10" defaultColWidth="11.42578125" defaultRowHeight="15.75" x14ac:dyDescent="0.25"/>
  <cols>
    <col min="1" max="1" width="6.85546875" style="6" bestFit="1" customWidth="1"/>
    <col min="2" max="2" width="52.140625" style="11" customWidth="1"/>
    <col min="3" max="6" width="11.28515625" style="11" customWidth="1"/>
    <col min="7" max="7" width="11" style="11" customWidth="1"/>
    <col min="8" max="8" width="11" style="1" customWidth="1"/>
    <col min="9" max="11" width="11" style="11" customWidth="1"/>
    <col min="12" max="12" width="12.28515625" style="11" bestFit="1" customWidth="1"/>
    <col min="13" max="15" width="12.28515625" style="11" customWidth="1"/>
    <col min="16" max="16" width="11.85546875" style="12" customWidth="1"/>
    <col min="17" max="16384" width="11.42578125" style="1"/>
  </cols>
  <sheetData>
    <row r="1" spans="1:17" x14ac:dyDescent="0.25">
      <c r="A1" s="46" t="s">
        <v>6</v>
      </c>
      <c r="P1" s="12" t="s">
        <v>135</v>
      </c>
    </row>
    <row r="2" spans="1:17" ht="18.75" x14ac:dyDescent="0.3">
      <c r="B2" s="8" t="s">
        <v>69</v>
      </c>
    </row>
    <row r="3" spans="1:17" x14ac:dyDescent="0.25">
      <c r="B3" s="1" t="str">
        <f>+índice!B5</f>
        <v>Información al: 23/01/2024</v>
      </c>
    </row>
    <row r="4" spans="1:17" x14ac:dyDescent="0.25">
      <c r="B4" s="1"/>
    </row>
    <row r="5" spans="1:17" x14ac:dyDescent="0.25">
      <c r="A5" s="15"/>
      <c r="B5" s="11" t="s">
        <v>17</v>
      </c>
    </row>
    <row r="6" spans="1:17" x14ac:dyDescent="0.25">
      <c r="A6" s="15"/>
      <c r="C6" s="158" t="s">
        <v>16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</row>
    <row r="7" spans="1:17" x14ac:dyDescent="0.25">
      <c r="A7" s="15"/>
      <c r="B7" s="16"/>
      <c r="C7" s="30">
        <v>2022</v>
      </c>
      <c r="D7" s="157">
        <v>2023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4"/>
    </row>
    <row r="8" spans="1:17" x14ac:dyDescent="0.25">
      <c r="B8" s="16"/>
      <c r="C8" s="17" t="s">
        <v>8</v>
      </c>
      <c r="D8" s="17" t="s">
        <v>9</v>
      </c>
      <c r="E8" s="17" t="s">
        <v>10</v>
      </c>
      <c r="F8" s="17" t="s">
        <v>11</v>
      </c>
      <c r="G8" s="17" t="s">
        <v>12</v>
      </c>
      <c r="H8" s="17" t="s">
        <v>13</v>
      </c>
      <c r="I8" s="17" t="s">
        <v>14</v>
      </c>
      <c r="J8" s="17" t="s">
        <v>15</v>
      </c>
      <c r="K8" s="17" t="s">
        <v>19</v>
      </c>
      <c r="L8" s="17" t="s">
        <v>119</v>
      </c>
      <c r="M8" s="17" t="s">
        <v>133</v>
      </c>
      <c r="N8" s="17" t="s">
        <v>134</v>
      </c>
      <c r="O8" s="17" t="s">
        <v>8</v>
      </c>
      <c r="P8" s="17" t="s">
        <v>2</v>
      </c>
    </row>
    <row r="9" spans="1:17" x14ac:dyDescent="0.25">
      <c r="A9" s="6">
        <v>1</v>
      </c>
      <c r="B9" s="1" t="s">
        <v>21</v>
      </c>
      <c r="C9" s="18"/>
      <c r="D9" s="18">
        <v>1039</v>
      </c>
      <c r="E9" s="18">
        <v>2173</v>
      </c>
      <c r="F9" s="18">
        <v>2327</v>
      </c>
      <c r="G9" s="18">
        <v>1114</v>
      </c>
      <c r="H9" s="18">
        <v>1251</v>
      </c>
      <c r="I9" s="18">
        <v>1184</v>
      </c>
      <c r="J9" s="18">
        <v>1498</v>
      </c>
      <c r="K9" s="18">
        <v>1861</v>
      </c>
      <c r="L9" s="18">
        <v>1710</v>
      </c>
      <c r="M9" s="18">
        <v>1722</v>
      </c>
      <c r="N9" s="18">
        <v>1700</v>
      </c>
      <c r="O9" s="18">
        <v>1726</v>
      </c>
      <c r="P9" s="90">
        <v>19305</v>
      </c>
    </row>
    <row r="10" spans="1:17" x14ac:dyDescent="0.25">
      <c r="A10" s="6">
        <v>9</v>
      </c>
      <c r="B10" s="1" t="s">
        <v>131</v>
      </c>
      <c r="C10" s="18"/>
      <c r="D10" s="18">
        <v>65</v>
      </c>
      <c r="E10" s="18">
        <v>77</v>
      </c>
      <c r="F10" s="18">
        <v>98</v>
      </c>
      <c r="G10" s="18">
        <v>66</v>
      </c>
      <c r="H10" s="18">
        <v>59</v>
      </c>
      <c r="I10" s="18">
        <v>97</v>
      </c>
      <c r="J10" s="18">
        <v>66</v>
      </c>
      <c r="K10" s="18">
        <v>101</v>
      </c>
      <c r="L10" s="18">
        <v>66</v>
      </c>
      <c r="M10" s="18">
        <v>100</v>
      </c>
      <c r="N10" s="18">
        <v>141</v>
      </c>
      <c r="O10" s="18">
        <v>108</v>
      </c>
      <c r="P10" s="90">
        <v>1044</v>
      </c>
    </row>
    <row r="11" spans="1:17" s="13" customFormat="1" x14ac:dyDescent="0.25">
      <c r="A11" s="6">
        <v>12</v>
      </c>
      <c r="B11" s="1" t="s">
        <v>120</v>
      </c>
      <c r="C11" s="18">
        <v>178</v>
      </c>
      <c r="D11" s="18">
        <v>8124</v>
      </c>
      <c r="E11" s="18">
        <v>8738</v>
      </c>
      <c r="F11" s="18">
        <v>8693</v>
      </c>
      <c r="G11" s="18">
        <v>9121</v>
      </c>
      <c r="H11" s="18">
        <v>10133</v>
      </c>
      <c r="I11" s="18">
        <v>7719</v>
      </c>
      <c r="J11" s="18">
        <v>7567</v>
      </c>
      <c r="K11" s="18">
        <v>11508</v>
      </c>
      <c r="L11" s="18">
        <v>11003</v>
      </c>
      <c r="M11" s="18">
        <v>9460</v>
      </c>
      <c r="N11" s="18">
        <v>12623</v>
      </c>
      <c r="O11" s="18">
        <v>9244</v>
      </c>
      <c r="P11" s="90">
        <v>114111</v>
      </c>
      <c r="Q11" s="1"/>
    </row>
    <row r="12" spans="1:17" x14ac:dyDescent="0.25">
      <c r="A12" s="6">
        <v>14</v>
      </c>
      <c r="B12" s="1" t="s">
        <v>121</v>
      </c>
      <c r="C12" s="18"/>
      <c r="D12" s="18"/>
      <c r="E12" s="18"/>
      <c r="F12" s="18">
        <v>6</v>
      </c>
      <c r="G12" s="18">
        <v>147</v>
      </c>
      <c r="H12" s="18">
        <v>159</v>
      </c>
      <c r="I12" s="18">
        <v>175</v>
      </c>
      <c r="J12" s="18">
        <v>267</v>
      </c>
      <c r="K12" s="18">
        <v>257</v>
      </c>
      <c r="L12" s="18">
        <v>183</v>
      </c>
      <c r="M12" s="18">
        <v>223</v>
      </c>
      <c r="N12" s="18">
        <v>189</v>
      </c>
      <c r="O12" s="18">
        <v>264</v>
      </c>
      <c r="P12" s="90">
        <v>1870</v>
      </c>
    </row>
    <row r="13" spans="1:17" x14ac:dyDescent="0.25">
      <c r="A13" s="6">
        <v>16</v>
      </c>
      <c r="B13" s="1" t="s">
        <v>122</v>
      </c>
      <c r="C13" s="18"/>
      <c r="D13" s="18">
        <v>496</v>
      </c>
      <c r="E13" s="18">
        <v>744</v>
      </c>
      <c r="F13" s="18">
        <v>848</v>
      </c>
      <c r="G13" s="18">
        <v>742</v>
      </c>
      <c r="H13" s="18">
        <v>738</v>
      </c>
      <c r="I13" s="18">
        <v>647</v>
      </c>
      <c r="J13" s="18">
        <v>758</v>
      </c>
      <c r="K13" s="18">
        <v>942</v>
      </c>
      <c r="L13" s="18">
        <v>887</v>
      </c>
      <c r="M13" s="18">
        <v>901</v>
      </c>
      <c r="N13" s="18">
        <v>966</v>
      </c>
      <c r="O13" s="18">
        <v>1400</v>
      </c>
      <c r="P13" s="90">
        <v>10069</v>
      </c>
    </row>
    <row r="14" spans="1:17" x14ac:dyDescent="0.25">
      <c r="A14" s="6">
        <v>28</v>
      </c>
      <c r="B14" s="1" t="s">
        <v>123</v>
      </c>
      <c r="C14" s="18"/>
      <c r="D14" s="18">
        <v>16</v>
      </c>
      <c r="E14" s="18">
        <v>25</v>
      </c>
      <c r="F14" s="18">
        <v>32</v>
      </c>
      <c r="G14" s="18">
        <v>34</v>
      </c>
      <c r="H14" s="18">
        <v>58</v>
      </c>
      <c r="I14" s="18">
        <v>47</v>
      </c>
      <c r="J14" s="18">
        <v>85</v>
      </c>
      <c r="K14" s="18">
        <v>79</v>
      </c>
      <c r="L14" s="18">
        <v>78</v>
      </c>
      <c r="M14" s="18">
        <v>59</v>
      </c>
      <c r="N14" s="18">
        <v>58</v>
      </c>
      <c r="O14" s="18">
        <v>68</v>
      </c>
      <c r="P14" s="90">
        <v>639</v>
      </c>
    </row>
    <row r="15" spans="1:17" x14ac:dyDescent="0.25">
      <c r="A15" s="6">
        <v>37</v>
      </c>
      <c r="B15" s="1" t="s">
        <v>124</v>
      </c>
      <c r="C15" s="18"/>
      <c r="D15" s="18">
        <v>354</v>
      </c>
      <c r="E15" s="18">
        <v>767</v>
      </c>
      <c r="F15" s="18">
        <v>1271</v>
      </c>
      <c r="G15" s="18">
        <v>2562</v>
      </c>
      <c r="H15" s="18">
        <v>2562</v>
      </c>
      <c r="I15" s="18">
        <v>2194</v>
      </c>
      <c r="J15" s="18">
        <v>1952</v>
      </c>
      <c r="K15" s="18">
        <v>2706</v>
      </c>
      <c r="L15" s="18">
        <v>2246</v>
      </c>
      <c r="M15" s="18">
        <v>2299</v>
      </c>
      <c r="N15" s="18">
        <v>2657</v>
      </c>
      <c r="O15" s="18">
        <v>2449</v>
      </c>
      <c r="P15" s="90">
        <v>24019</v>
      </c>
    </row>
    <row r="16" spans="1:17" x14ac:dyDescent="0.25">
      <c r="A16" s="6">
        <v>39</v>
      </c>
      <c r="B16" s="1" t="s">
        <v>125</v>
      </c>
      <c r="C16" s="18"/>
      <c r="D16" s="18">
        <v>401</v>
      </c>
      <c r="E16" s="18">
        <v>488</v>
      </c>
      <c r="F16" s="18">
        <v>619</v>
      </c>
      <c r="G16" s="18">
        <v>381</v>
      </c>
      <c r="H16" s="18">
        <v>407</v>
      </c>
      <c r="I16" s="18">
        <v>352</v>
      </c>
      <c r="J16" s="18">
        <v>475</v>
      </c>
      <c r="K16" s="18">
        <v>597</v>
      </c>
      <c r="L16" s="18">
        <v>419</v>
      </c>
      <c r="M16" s="18">
        <v>463</v>
      </c>
      <c r="N16" s="18">
        <v>684</v>
      </c>
      <c r="O16" s="18">
        <v>676</v>
      </c>
      <c r="P16" s="90">
        <v>5962</v>
      </c>
    </row>
    <row r="17" spans="1:16" x14ac:dyDescent="0.25">
      <c r="A17" s="6">
        <v>49</v>
      </c>
      <c r="B17" s="1" t="s">
        <v>126</v>
      </c>
      <c r="C17" s="18"/>
      <c r="D17" s="18">
        <v>19</v>
      </c>
      <c r="E17" s="18">
        <v>9</v>
      </c>
      <c r="F17" s="18">
        <v>29</v>
      </c>
      <c r="G17" s="18">
        <v>19</v>
      </c>
      <c r="H17" s="18">
        <v>29</v>
      </c>
      <c r="I17" s="18">
        <v>31</v>
      </c>
      <c r="J17" s="18">
        <v>25</v>
      </c>
      <c r="K17" s="18">
        <v>33</v>
      </c>
      <c r="L17" s="18">
        <v>23</v>
      </c>
      <c r="M17" s="18">
        <v>21</v>
      </c>
      <c r="N17" s="18">
        <v>20</v>
      </c>
      <c r="O17" s="18">
        <v>49</v>
      </c>
      <c r="P17" s="90">
        <v>307</v>
      </c>
    </row>
    <row r="18" spans="1:16" x14ac:dyDescent="0.25">
      <c r="A18" s="6">
        <v>55</v>
      </c>
      <c r="B18" s="1" t="s">
        <v>127</v>
      </c>
      <c r="C18" s="18"/>
      <c r="D18" s="18">
        <v>1</v>
      </c>
      <c r="E18" s="18">
        <v>1</v>
      </c>
      <c r="F18" s="18">
        <v>2</v>
      </c>
      <c r="G18" s="18">
        <v>2</v>
      </c>
      <c r="H18" s="18">
        <v>5</v>
      </c>
      <c r="I18" s="18">
        <v>11</v>
      </c>
      <c r="J18" s="18">
        <v>5</v>
      </c>
      <c r="K18" s="18">
        <v>10</v>
      </c>
      <c r="L18" s="18">
        <v>3</v>
      </c>
      <c r="M18" s="18">
        <v>4</v>
      </c>
      <c r="N18" s="18">
        <v>8</v>
      </c>
      <c r="O18" s="18">
        <v>5</v>
      </c>
      <c r="P18" s="90">
        <v>57</v>
      </c>
    </row>
    <row r="19" spans="1:16" x14ac:dyDescent="0.25">
      <c r="A19" s="6">
        <v>672</v>
      </c>
      <c r="B19" s="18" t="s">
        <v>128</v>
      </c>
      <c r="C19" s="18"/>
      <c r="D19" s="18"/>
      <c r="E19" s="18"/>
      <c r="F19" s="18"/>
      <c r="G19" s="18">
        <v>10</v>
      </c>
      <c r="H19" s="18">
        <v>17</v>
      </c>
      <c r="I19" s="18">
        <v>21</v>
      </c>
      <c r="J19" s="18">
        <v>20</v>
      </c>
      <c r="K19" s="18">
        <v>34</v>
      </c>
      <c r="L19" s="18">
        <v>28</v>
      </c>
      <c r="M19" s="18">
        <v>18</v>
      </c>
      <c r="N19" s="18">
        <v>22</v>
      </c>
      <c r="O19" s="18">
        <v>21</v>
      </c>
      <c r="P19" s="90">
        <v>191</v>
      </c>
    </row>
    <row r="20" spans="1:16" x14ac:dyDescent="0.25">
      <c r="B20" s="19" t="s">
        <v>129</v>
      </c>
      <c r="C20" s="19"/>
      <c r="D20" s="19"/>
      <c r="E20" s="19"/>
      <c r="F20" s="19"/>
      <c r="G20" s="19"/>
      <c r="H20" s="19"/>
      <c r="I20" s="19"/>
      <c r="J20" s="19"/>
      <c r="K20" s="19"/>
      <c r="L20" s="19">
        <v>1</v>
      </c>
      <c r="M20" s="19"/>
      <c r="N20" s="19"/>
      <c r="O20" s="19">
        <v>4</v>
      </c>
      <c r="P20" s="92">
        <v>5</v>
      </c>
    </row>
    <row r="21" spans="1:16" x14ac:dyDescent="0.25">
      <c r="B21" s="11" t="s">
        <v>3</v>
      </c>
      <c r="C21" s="18">
        <v>178</v>
      </c>
      <c r="D21" s="18">
        <v>10515</v>
      </c>
      <c r="E21" s="18">
        <v>13022</v>
      </c>
      <c r="F21" s="18">
        <v>13925</v>
      </c>
      <c r="G21" s="18">
        <v>14198</v>
      </c>
      <c r="H21" s="18">
        <v>15418</v>
      </c>
      <c r="I21" s="18">
        <v>12478</v>
      </c>
      <c r="J21" s="18">
        <v>12718</v>
      </c>
      <c r="K21" s="18">
        <v>18128</v>
      </c>
      <c r="L21" s="18">
        <v>16647</v>
      </c>
      <c r="M21" s="18">
        <v>15270</v>
      </c>
      <c r="N21" s="18">
        <v>19068</v>
      </c>
      <c r="O21" s="18">
        <v>16014</v>
      </c>
      <c r="P21" s="90">
        <v>177579</v>
      </c>
    </row>
    <row r="22" spans="1:16" x14ac:dyDescent="0.25">
      <c r="B22" s="20"/>
      <c r="C22" s="21"/>
      <c r="D22" s="21"/>
      <c r="E22" s="21"/>
      <c r="F22" s="21"/>
      <c r="G22" s="22"/>
      <c r="H22" s="23"/>
      <c r="I22" s="23"/>
      <c r="J22" s="23"/>
      <c r="K22" s="23"/>
      <c r="L22" s="23"/>
      <c r="M22" s="23"/>
      <c r="N22" s="23"/>
      <c r="O22" s="23"/>
      <c r="P22" s="24"/>
    </row>
    <row r="23" spans="1:16" x14ac:dyDescent="0.25">
      <c r="B23" s="20"/>
      <c r="C23" s="21"/>
      <c r="D23" s="21"/>
      <c r="E23" s="21"/>
      <c r="F23" s="21"/>
      <c r="G23" s="22"/>
      <c r="H23" s="23"/>
      <c r="I23" s="23"/>
      <c r="J23" s="23"/>
      <c r="K23" s="23"/>
      <c r="L23" s="23"/>
      <c r="M23" s="23"/>
      <c r="N23" s="23"/>
      <c r="O23" s="23"/>
      <c r="P23" s="26"/>
    </row>
    <row r="24" spans="1:16" x14ac:dyDescent="0.25">
      <c r="B24" s="1"/>
    </row>
    <row r="26" spans="1:16" x14ac:dyDescent="0.25">
      <c r="B26" s="11" t="s">
        <v>35</v>
      </c>
      <c r="C26" s="18"/>
      <c r="D26" s="18"/>
      <c r="E26" s="18"/>
      <c r="F26" s="18"/>
      <c r="G26" s="28"/>
      <c r="H26" s="27"/>
      <c r="I26" s="28"/>
      <c r="J26" s="28"/>
      <c r="K26" s="28"/>
      <c r="L26" s="28"/>
      <c r="M26" s="28"/>
      <c r="N26" s="28"/>
      <c r="O26" s="28"/>
    </row>
    <row r="27" spans="1:16" ht="21" customHeight="1" x14ac:dyDescent="0.25">
      <c r="B27" s="1"/>
      <c r="C27" s="18"/>
      <c r="D27" s="18"/>
      <c r="E27" s="18"/>
      <c r="F27" s="18"/>
      <c r="G27" s="28"/>
      <c r="H27" s="27"/>
      <c r="I27" s="28"/>
      <c r="J27" s="28"/>
      <c r="K27" s="28"/>
      <c r="L27" s="28"/>
      <c r="M27" s="28"/>
      <c r="N27" s="28"/>
      <c r="O27" s="28"/>
    </row>
    <row r="28" spans="1:16" x14ac:dyDescent="0.25">
      <c r="C28" s="158" t="s">
        <v>34</v>
      </c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</row>
    <row r="29" spans="1:16" x14ac:dyDescent="0.25">
      <c r="B29" s="16"/>
      <c r="C29" s="30">
        <v>2022</v>
      </c>
      <c r="D29" s="157">
        <v>2023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4"/>
      <c r="P29" s="4"/>
    </row>
    <row r="30" spans="1:16" x14ac:dyDescent="0.25">
      <c r="B30" s="16"/>
      <c r="C30" s="17" t="s">
        <v>8</v>
      </c>
      <c r="D30" s="17" t="s">
        <v>9</v>
      </c>
      <c r="E30" s="17" t="s">
        <v>10</v>
      </c>
      <c r="F30" s="17" t="s">
        <v>11</v>
      </c>
      <c r="G30" s="17" t="s">
        <v>12</v>
      </c>
      <c r="H30" s="17" t="s">
        <v>13</v>
      </c>
      <c r="I30" s="17" t="s">
        <v>14</v>
      </c>
      <c r="J30" s="17" t="s">
        <v>15</v>
      </c>
      <c r="K30" s="17" t="s">
        <v>19</v>
      </c>
      <c r="L30" s="17" t="s">
        <v>119</v>
      </c>
      <c r="M30" s="17" t="s">
        <v>133</v>
      </c>
      <c r="N30" s="17" t="s">
        <v>134</v>
      </c>
      <c r="O30" s="17" t="s">
        <v>8</v>
      </c>
      <c r="P30" s="17" t="s">
        <v>2</v>
      </c>
    </row>
    <row r="31" spans="1:16" x14ac:dyDescent="0.25">
      <c r="B31" s="1" t="s">
        <v>21</v>
      </c>
      <c r="C31" s="18"/>
      <c r="D31" s="18">
        <v>37035.68</v>
      </c>
      <c r="E31" s="18">
        <v>83376.600000000006</v>
      </c>
      <c r="F31" s="18">
        <v>91836.73</v>
      </c>
      <c r="G31" s="18">
        <v>45365.27</v>
      </c>
      <c r="H31" s="18">
        <v>47942.48</v>
      </c>
      <c r="I31" s="18">
        <v>42926.39</v>
      </c>
      <c r="J31" s="18">
        <v>59209.09</v>
      </c>
      <c r="K31" s="18">
        <v>76350.45</v>
      </c>
      <c r="L31" s="18">
        <v>70114.789999999994</v>
      </c>
      <c r="M31" s="18">
        <v>63980.76</v>
      </c>
      <c r="N31" s="18">
        <v>66192.69</v>
      </c>
      <c r="O31" s="18">
        <v>66300.66</v>
      </c>
      <c r="P31" s="90">
        <f>SUM(C31:O31)</f>
        <v>750631.59</v>
      </c>
    </row>
    <row r="32" spans="1:16" x14ac:dyDescent="0.25">
      <c r="B32" s="1" t="s">
        <v>130</v>
      </c>
      <c r="C32" s="18"/>
      <c r="D32" s="18">
        <v>9878.4959999999992</v>
      </c>
      <c r="E32" s="18">
        <v>8903.2890000000007</v>
      </c>
      <c r="F32" s="18">
        <v>13700.33</v>
      </c>
      <c r="G32" s="18">
        <v>9029.634</v>
      </c>
      <c r="H32" s="18">
        <v>6999.2690000000002</v>
      </c>
      <c r="I32" s="18">
        <v>9010.9330000000009</v>
      </c>
      <c r="J32" s="18">
        <v>7152.7640000000001</v>
      </c>
      <c r="K32" s="18">
        <v>14045.29</v>
      </c>
      <c r="L32" s="18">
        <v>7457.9960000000001</v>
      </c>
      <c r="M32" s="18">
        <v>6519.9740000000002</v>
      </c>
      <c r="N32" s="18">
        <v>12120.13</v>
      </c>
      <c r="O32" s="18">
        <v>8940.3809999999994</v>
      </c>
      <c r="P32" s="90">
        <f t="shared" ref="P32:P42" si="0">SUM(C32:O32)</f>
        <v>113758.486</v>
      </c>
    </row>
    <row r="33" spans="2:16" x14ac:dyDescent="0.25">
      <c r="B33" s="1" t="s">
        <v>120</v>
      </c>
      <c r="C33" s="18">
        <v>1376.896</v>
      </c>
      <c r="D33" s="18">
        <v>113533.4</v>
      </c>
      <c r="E33" s="18">
        <v>102697.2</v>
      </c>
      <c r="F33" s="18">
        <v>94038.56</v>
      </c>
      <c r="G33" s="18">
        <v>87353.01</v>
      </c>
      <c r="H33" s="18">
        <v>94147.28</v>
      </c>
      <c r="I33" s="18">
        <v>79173.66</v>
      </c>
      <c r="J33" s="18">
        <v>80438.58</v>
      </c>
      <c r="K33" s="18">
        <v>123120.8</v>
      </c>
      <c r="L33" s="18">
        <v>130009</v>
      </c>
      <c r="M33" s="18">
        <v>90476.14</v>
      </c>
      <c r="N33" s="18">
        <v>124858.2</v>
      </c>
      <c r="O33" s="18">
        <v>96430.720000000001</v>
      </c>
      <c r="P33" s="90">
        <f t="shared" si="0"/>
        <v>1217653.446</v>
      </c>
    </row>
    <row r="34" spans="2:16" x14ac:dyDescent="0.25">
      <c r="B34" s="1" t="s">
        <v>121</v>
      </c>
      <c r="C34" s="18"/>
      <c r="D34" s="18"/>
      <c r="E34" s="18"/>
      <c r="F34" s="18">
        <v>429.41520000000003</v>
      </c>
      <c r="G34" s="18">
        <v>6597.1490000000003</v>
      </c>
      <c r="H34" s="18">
        <v>7102.424</v>
      </c>
      <c r="I34" s="18">
        <v>7225.107</v>
      </c>
      <c r="J34" s="18">
        <v>11967.01</v>
      </c>
      <c r="K34" s="18">
        <v>13646.13</v>
      </c>
      <c r="L34" s="18">
        <v>9320.8340000000007</v>
      </c>
      <c r="M34" s="18">
        <v>12143.34</v>
      </c>
      <c r="N34" s="18">
        <v>9157.4779999999992</v>
      </c>
      <c r="O34" s="18">
        <v>11064.05</v>
      </c>
      <c r="P34" s="90">
        <f t="shared" si="0"/>
        <v>88652.9372</v>
      </c>
    </row>
    <row r="35" spans="2:16" x14ac:dyDescent="0.25">
      <c r="B35" s="1" t="s">
        <v>122</v>
      </c>
      <c r="C35" s="18"/>
      <c r="D35" s="18">
        <v>18645.11</v>
      </c>
      <c r="E35" s="18">
        <v>27587.31</v>
      </c>
      <c r="F35" s="18">
        <v>30915.03</v>
      </c>
      <c r="G35" s="18">
        <v>29658.67</v>
      </c>
      <c r="H35" s="18">
        <v>29701.99</v>
      </c>
      <c r="I35" s="18">
        <v>24072.76</v>
      </c>
      <c r="J35" s="18">
        <v>30449.86</v>
      </c>
      <c r="K35" s="18">
        <v>44281.56</v>
      </c>
      <c r="L35" s="18">
        <v>39390.03</v>
      </c>
      <c r="M35" s="18">
        <v>40470.74</v>
      </c>
      <c r="N35" s="18">
        <v>37704.800000000003</v>
      </c>
      <c r="O35" s="18">
        <v>65827.16</v>
      </c>
      <c r="P35" s="90">
        <f t="shared" si="0"/>
        <v>418705.0199999999</v>
      </c>
    </row>
    <row r="36" spans="2:16" x14ac:dyDescent="0.25">
      <c r="B36" s="1" t="s">
        <v>123</v>
      </c>
      <c r="C36" s="18"/>
      <c r="D36" s="18">
        <v>862.26790000000005</v>
      </c>
      <c r="E36" s="18">
        <v>2468.9810000000002</v>
      </c>
      <c r="F36" s="18">
        <v>2407.752</v>
      </c>
      <c r="G36" s="18">
        <v>3437.9549999999999</v>
      </c>
      <c r="H36" s="18">
        <v>4761.2030000000004</v>
      </c>
      <c r="I36" s="18">
        <v>4198.9949999999999</v>
      </c>
      <c r="J36" s="18">
        <v>8051.5559999999996</v>
      </c>
      <c r="K36" s="18">
        <v>5476.1549999999997</v>
      </c>
      <c r="L36" s="18">
        <v>6389.2039999999997</v>
      </c>
      <c r="M36" s="18">
        <v>5278.5280000000002</v>
      </c>
      <c r="N36" s="18">
        <v>5641.81</v>
      </c>
      <c r="O36" s="18">
        <v>6572.0349999999999</v>
      </c>
      <c r="P36" s="90">
        <f t="shared" si="0"/>
        <v>55546.441899999991</v>
      </c>
    </row>
    <row r="37" spans="2:16" x14ac:dyDescent="0.25">
      <c r="B37" s="1" t="s">
        <v>124</v>
      </c>
      <c r="C37" s="18"/>
      <c r="D37" s="18">
        <v>16106.26</v>
      </c>
      <c r="E37" s="18">
        <v>28457.279999999999</v>
      </c>
      <c r="F37" s="18">
        <v>52614.080000000002</v>
      </c>
      <c r="G37" s="18">
        <v>80297.710000000006</v>
      </c>
      <c r="H37" s="18">
        <v>89422.79</v>
      </c>
      <c r="I37" s="18">
        <v>75247.789999999994</v>
      </c>
      <c r="J37" s="18">
        <v>75476.990000000005</v>
      </c>
      <c r="K37" s="18">
        <v>123012</v>
      </c>
      <c r="L37" s="18">
        <v>89158.55</v>
      </c>
      <c r="M37" s="18">
        <v>89449.15</v>
      </c>
      <c r="N37" s="18">
        <v>111487.3</v>
      </c>
      <c r="O37" s="18">
        <v>102796.9</v>
      </c>
      <c r="P37" s="90">
        <f t="shared" si="0"/>
        <v>933526.8</v>
      </c>
    </row>
    <row r="38" spans="2:16" x14ac:dyDescent="0.25">
      <c r="B38" s="1" t="s">
        <v>125</v>
      </c>
      <c r="C38" s="18"/>
      <c r="D38" s="18">
        <v>23132.65</v>
      </c>
      <c r="E38" s="18">
        <v>26327.38</v>
      </c>
      <c r="F38" s="18">
        <v>33823.620000000003</v>
      </c>
      <c r="G38" s="18">
        <v>20776.41</v>
      </c>
      <c r="H38" s="18">
        <v>20854.98</v>
      </c>
      <c r="I38" s="18">
        <v>20016.78</v>
      </c>
      <c r="J38" s="18">
        <v>23216.15</v>
      </c>
      <c r="K38" s="18">
        <v>31422.77</v>
      </c>
      <c r="L38" s="18">
        <v>20755.439999999999</v>
      </c>
      <c r="M38" s="18">
        <v>25444.62</v>
      </c>
      <c r="N38" s="18">
        <v>35918.080000000002</v>
      </c>
      <c r="O38" s="18">
        <v>37460.160000000003</v>
      </c>
      <c r="P38" s="90">
        <f t="shared" si="0"/>
        <v>319149.04000000004</v>
      </c>
    </row>
    <row r="39" spans="2:16" x14ac:dyDescent="0.25">
      <c r="B39" s="1" t="s">
        <v>126</v>
      </c>
      <c r="C39" s="18"/>
      <c r="D39" s="18">
        <v>3203.5790000000002</v>
      </c>
      <c r="E39" s="18">
        <v>2797.6060000000002</v>
      </c>
      <c r="F39" s="18">
        <v>3649.5929999999998</v>
      </c>
      <c r="G39" s="18">
        <v>4452.1450000000004</v>
      </c>
      <c r="H39" s="18">
        <v>4890.13</v>
      </c>
      <c r="I39" s="18">
        <v>3761.808</v>
      </c>
      <c r="J39" s="18">
        <v>4120.2529999999997</v>
      </c>
      <c r="K39" s="18">
        <v>3557.3739999999998</v>
      </c>
      <c r="L39" s="18">
        <v>2726.5070000000001</v>
      </c>
      <c r="M39" s="18">
        <v>2502.65</v>
      </c>
      <c r="N39" s="18">
        <v>2176.7840000000001</v>
      </c>
      <c r="O39" s="18">
        <v>5431.7</v>
      </c>
      <c r="P39" s="90">
        <f t="shared" si="0"/>
        <v>43270.129000000001</v>
      </c>
    </row>
    <row r="40" spans="2:16" x14ac:dyDescent="0.25">
      <c r="B40" s="1" t="s">
        <v>127</v>
      </c>
      <c r="C40" s="18"/>
      <c r="D40" s="18">
        <v>96</v>
      </c>
      <c r="E40" s="18">
        <v>80</v>
      </c>
      <c r="F40" s="18">
        <v>185</v>
      </c>
      <c r="G40" s="18">
        <v>1752</v>
      </c>
      <c r="H40" s="18">
        <v>760.25</v>
      </c>
      <c r="I40" s="18">
        <v>1615.2</v>
      </c>
      <c r="J40" s="18">
        <v>508</v>
      </c>
      <c r="K40" s="18">
        <v>867</v>
      </c>
      <c r="L40" s="18">
        <v>400</v>
      </c>
      <c r="M40" s="18">
        <v>238</v>
      </c>
      <c r="N40" s="18">
        <v>618.41999999999996</v>
      </c>
      <c r="O40" s="18">
        <v>1143.06</v>
      </c>
      <c r="P40" s="90">
        <f t="shared" si="0"/>
        <v>8262.93</v>
      </c>
    </row>
    <row r="41" spans="2:16" x14ac:dyDescent="0.25">
      <c r="B41" s="18" t="s">
        <v>128</v>
      </c>
      <c r="C41" s="18"/>
      <c r="D41" s="18"/>
      <c r="E41" s="18"/>
      <c r="F41" s="18"/>
      <c r="G41" s="18">
        <v>100.3428</v>
      </c>
      <c r="H41" s="18">
        <v>103.748</v>
      </c>
      <c r="I41" s="18">
        <v>90.125060000000005</v>
      </c>
      <c r="J41" s="18">
        <v>115.7069</v>
      </c>
      <c r="K41" s="18">
        <v>247.97489999999999</v>
      </c>
      <c r="L41" s="18">
        <v>310.38990000000001</v>
      </c>
      <c r="M41" s="18">
        <v>113.4817</v>
      </c>
      <c r="N41" s="18">
        <v>153.9632</v>
      </c>
      <c r="O41" s="18">
        <v>111.1632</v>
      </c>
      <c r="P41" s="90">
        <f t="shared" si="0"/>
        <v>1346.8956599999999</v>
      </c>
    </row>
    <row r="42" spans="2:16" x14ac:dyDescent="0.25">
      <c r="B42" s="19" t="s">
        <v>129</v>
      </c>
      <c r="C42" s="19"/>
      <c r="D42" s="19"/>
      <c r="E42" s="19"/>
      <c r="F42" s="19"/>
      <c r="G42" s="19"/>
      <c r="H42" s="19"/>
      <c r="I42" s="19"/>
      <c r="J42" s="19"/>
      <c r="K42" s="19"/>
      <c r="L42" s="19">
        <v>4.7910250000000003</v>
      </c>
      <c r="M42" s="19"/>
      <c r="N42" s="19"/>
      <c r="O42" s="19">
        <v>70.212159999999997</v>
      </c>
      <c r="P42" s="90">
        <f t="shared" si="0"/>
        <v>75.003185000000002</v>
      </c>
    </row>
    <row r="43" spans="2:16" x14ac:dyDescent="0.25">
      <c r="B43" s="11" t="s">
        <v>3</v>
      </c>
      <c r="C43" s="18">
        <f t="shared" ref="C43" si="1">SUM(C31:C42)</f>
        <v>1376.896</v>
      </c>
      <c r="D43" s="18">
        <f t="shared" ref="D43" si="2">SUM(D31:D42)</f>
        <v>222493.44289999999</v>
      </c>
      <c r="E43" s="18">
        <f t="shared" ref="E43" si="3">SUM(E31:E42)</f>
        <v>282695.64600000001</v>
      </c>
      <c r="F43" s="18">
        <f t="shared" ref="F43" si="4">SUM(F31:F42)</f>
        <v>323600.1102</v>
      </c>
      <c r="G43" s="18">
        <f t="shared" ref="G43" si="5">SUM(G31:G42)</f>
        <v>288820.29579999996</v>
      </c>
      <c r="H43" s="18">
        <f t="shared" ref="H43" si="6">SUM(H31:H42)</f>
        <v>306686.54399999999</v>
      </c>
      <c r="I43" s="18">
        <f t="shared" ref="I43" si="7">SUM(I31:I42)</f>
        <v>267339.54806</v>
      </c>
      <c r="J43" s="18">
        <f t="shared" ref="J43" si="8">SUM(J31:J42)</f>
        <v>300705.95990000007</v>
      </c>
      <c r="K43" s="18">
        <f t="shared" ref="K43" si="9">SUM(K31:K42)</f>
        <v>436027.50390000001</v>
      </c>
      <c r="L43" s="18">
        <f t="shared" ref="L43" si="10">SUM(L31:L42)</f>
        <v>376037.53192499996</v>
      </c>
      <c r="M43" s="18">
        <f t="shared" ref="M43" si="11">SUM(M31:M42)</f>
        <v>336617.38370000001</v>
      </c>
      <c r="N43" s="18">
        <f t="shared" ref="N43" si="12">SUM(N31:N42)</f>
        <v>406029.65519999998</v>
      </c>
      <c r="O43" s="18">
        <f t="shared" ref="O43:P43" si="13">SUM(O31:O42)</f>
        <v>402148.20136000001</v>
      </c>
      <c r="P43" s="114">
        <f t="shared" si="13"/>
        <v>3950578.7189449999</v>
      </c>
    </row>
    <row r="44" spans="2:16" x14ac:dyDescent="0.25">
      <c r="B44" s="20"/>
      <c r="C44" s="21"/>
      <c r="D44" s="21"/>
      <c r="E44" s="21"/>
      <c r="F44" s="21"/>
      <c r="G44" s="22"/>
      <c r="H44" s="23"/>
      <c r="I44" s="23"/>
      <c r="J44" s="23"/>
      <c r="K44" s="23"/>
      <c r="L44" s="23"/>
      <c r="M44" s="23"/>
      <c r="N44" s="23"/>
      <c r="O44" s="23"/>
      <c r="P44" s="24"/>
    </row>
    <row r="45" spans="2:16" x14ac:dyDescent="0.25">
      <c r="B45" s="20"/>
      <c r="C45" s="21"/>
      <c r="D45" s="21"/>
      <c r="E45" s="21"/>
      <c r="F45" s="21"/>
      <c r="G45" s="22"/>
      <c r="H45" s="23"/>
      <c r="I45" s="23"/>
      <c r="J45" s="23"/>
      <c r="K45" s="23"/>
      <c r="L45" s="23"/>
      <c r="M45" s="23"/>
      <c r="N45" s="23"/>
      <c r="O45" s="23"/>
      <c r="P45" s="26"/>
    </row>
    <row r="46" spans="2:16" x14ac:dyDescent="0.25">
      <c r="B46" s="25"/>
      <c r="C46" s="18"/>
      <c r="D46" s="18"/>
      <c r="E46" s="18"/>
      <c r="F46" s="18"/>
      <c r="G46" s="28"/>
      <c r="H46" s="27"/>
      <c r="I46" s="28"/>
      <c r="J46" s="28"/>
      <c r="K46" s="28"/>
      <c r="L46" s="28"/>
      <c r="M46" s="28"/>
      <c r="N46" s="28"/>
      <c r="O46" s="28"/>
    </row>
    <row r="47" spans="2:16" x14ac:dyDescent="0.25">
      <c r="B47" s="25"/>
      <c r="C47" s="18"/>
      <c r="D47" s="18"/>
      <c r="E47" s="18"/>
      <c r="F47" s="18"/>
      <c r="G47" s="28"/>
      <c r="H47" s="27"/>
      <c r="I47" s="28"/>
      <c r="J47" s="28"/>
      <c r="K47" s="28"/>
      <c r="L47" s="28"/>
      <c r="M47" s="28"/>
      <c r="N47" s="28"/>
      <c r="O47" s="28"/>
    </row>
    <row r="48" spans="2:16" x14ac:dyDescent="0.25">
      <c r="B48" s="11" t="s">
        <v>18</v>
      </c>
    </row>
    <row r="49" spans="2:16" ht="18" customHeight="1" x14ac:dyDescent="0.25">
      <c r="B49" s="25"/>
      <c r="C49" s="18"/>
      <c r="D49" s="18"/>
      <c r="E49" s="18"/>
      <c r="F49" s="18"/>
      <c r="G49" s="28"/>
      <c r="H49" s="27"/>
      <c r="I49" s="28"/>
      <c r="J49" s="28"/>
      <c r="K49" s="28"/>
      <c r="L49" s="28"/>
      <c r="M49" s="28"/>
      <c r="N49" s="28"/>
      <c r="O49" s="28"/>
    </row>
    <row r="50" spans="2:16" x14ac:dyDescent="0.25">
      <c r="C50" s="158" t="s">
        <v>20</v>
      </c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</row>
    <row r="51" spans="2:16" x14ac:dyDescent="0.25">
      <c r="B51" s="16"/>
      <c r="C51" s="30">
        <v>2022</v>
      </c>
      <c r="D51" s="157">
        <v>2023</v>
      </c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4"/>
      <c r="P51" s="4"/>
    </row>
    <row r="52" spans="2:16" x14ac:dyDescent="0.25">
      <c r="B52" s="16"/>
      <c r="C52" s="17" t="s">
        <v>8</v>
      </c>
      <c r="D52" s="17" t="s">
        <v>9</v>
      </c>
      <c r="E52" s="17" t="s">
        <v>10</v>
      </c>
      <c r="F52" s="17" t="s">
        <v>11</v>
      </c>
      <c r="G52" s="17" t="s">
        <v>12</v>
      </c>
      <c r="H52" s="17" t="s">
        <v>13</v>
      </c>
      <c r="I52" s="17" t="s">
        <v>14</v>
      </c>
      <c r="J52" s="17" t="s">
        <v>15</v>
      </c>
      <c r="K52" s="106" t="s">
        <v>19</v>
      </c>
      <c r="L52" s="17" t="s">
        <v>119</v>
      </c>
      <c r="M52" s="17" t="s">
        <v>133</v>
      </c>
      <c r="N52" s="17" t="s">
        <v>134</v>
      </c>
      <c r="O52" s="17" t="s">
        <v>8</v>
      </c>
      <c r="P52" s="17" t="s">
        <v>2</v>
      </c>
    </row>
    <row r="53" spans="2:16" x14ac:dyDescent="0.25">
      <c r="B53" s="1" t="s">
        <v>21</v>
      </c>
      <c r="C53" s="18"/>
      <c r="D53" s="18">
        <v>1016</v>
      </c>
      <c r="E53" s="18">
        <v>2144</v>
      </c>
      <c r="F53" s="18">
        <v>2293</v>
      </c>
      <c r="G53" s="18">
        <v>1100</v>
      </c>
      <c r="H53" s="18">
        <v>1239</v>
      </c>
      <c r="I53" s="18">
        <v>1170</v>
      </c>
      <c r="J53" s="18">
        <v>1489</v>
      </c>
      <c r="K53" s="18">
        <v>1836</v>
      </c>
      <c r="L53" s="18">
        <v>1700</v>
      </c>
      <c r="M53" s="18">
        <v>1704</v>
      </c>
      <c r="N53" s="18">
        <v>1688</v>
      </c>
      <c r="O53" s="18">
        <v>1705</v>
      </c>
      <c r="P53" s="90">
        <v>16586</v>
      </c>
    </row>
    <row r="54" spans="2:16" x14ac:dyDescent="0.25">
      <c r="B54" s="1" t="s">
        <v>130</v>
      </c>
      <c r="C54" s="18"/>
      <c r="D54" s="18">
        <v>61</v>
      </c>
      <c r="E54" s="18">
        <v>76</v>
      </c>
      <c r="F54" s="18">
        <v>90</v>
      </c>
      <c r="G54" s="18">
        <v>60</v>
      </c>
      <c r="H54" s="18">
        <v>57</v>
      </c>
      <c r="I54" s="18">
        <v>64</v>
      </c>
      <c r="J54" s="18">
        <v>65</v>
      </c>
      <c r="K54" s="18">
        <v>93</v>
      </c>
      <c r="L54" s="18">
        <v>63</v>
      </c>
      <c r="M54" s="18">
        <v>87</v>
      </c>
      <c r="N54" s="18">
        <v>120</v>
      </c>
      <c r="O54" s="18">
        <v>89</v>
      </c>
      <c r="P54" s="90">
        <v>786</v>
      </c>
    </row>
    <row r="55" spans="2:16" x14ac:dyDescent="0.25">
      <c r="B55" s="1" t="s">
        <v>120</v>
      </c>
      <c r="C55" s="18">
        <v>177</v>
      </c>
      <c r="D55" s="18">
        <v>8054</v>
      </c>
      <c r="E55" s="18">
        <v>8682</v>
      </c>
      <c r="F55" s="18">
        <v>8655</v>
      </c>
      <c r="G55" s="18">
        <v>9083</v>
      </c>
      <c r="H55" s="18">
        <v>10085</v>
      </c>
      <c r="I55" s="18">
        <v>7675</v>
      </c>
      <c r="J55" s="18">
        <v>7530</v>
      </c>
      <c r="K55" s="18">
        <v>11437</v>
      </c>
      <c r="L55" s="18">
        <v>10926</v>
      </c>
      <c r="M55" s="18">
        <v>9407</v>
      </c>
      <c r="N55" s="18">
        <v>12536</v>
      </c>
      <c r="O55" s="18">
        <v>9180</v>
      </c>
      <c r="P55" s="90">
        <v>106438</v>
      </c>
    </row>
    <row r="56" spans="2:16" x14ac:dyDescent="0.25">
      <c r="B56" s="1" t="s">
        <v>121</v>
      </c>
      <c r="C56" s="18"/>
      <c r="D56" s="18"/>
      <c r="E56" s="18"/>
      <c r="F56" s="18">
        <v>6</v>
      </c>
      <c r="G56" s="18">
        <v>112</v>
      </c>
      <c r="H56" s="18">
        <v>129</v>
      </c>
      <c r="I56" s="18">
        <v>130</v>
      </c>
      <c r="J56" s="18">
        <v>193</v>
      </c>
      <c r="K56" s="18">
        <v>187</v>
      </c>
      <c r="L56" s="18">
        <v>156</v>
      </c>
      <c r="M56" s="18">
        <v>196</v>
      </c>
      <c r="N56" s="18">
        <v>161</v>
      </c>
      <c r="O56" s="18">
        <v>193</v>
      </c>
      <c r="P56" s="90">
        <v>1316</v>
      </c>
    </row>
    <row r="57" spans="2:16" x14ac:dyDescent="0.25">
      <c r="B57" s="1" t="s">
        <v>122</v>
      </c>
      <c r="C57" s="18"/>
      <c r="D57" s="18">
        <v>484</v>
      </c>
      <c r="E57" s="18">
        <v>730</v>
      </c>
      <c r="F57" s="18">
        <v>821</v>
      </c>
      <c r="G57" s="18">
        <v>716</v>
      </c>
      <c r="H57" s="18">
        <v>715</v>
      </c>
      <c r="I57" s="18">
        <v>617</v>
      </c>
      <c r="J57" s="18">
        <v>725</v>
      </c>
      <c r="K57" s="18">
        <v>916</v>
      </c>
      <c r="L57" s="18">
        <v>830</v>
      </c>
      <c r="M57" s="18">
        <v>830</v>
      </c>
      <c r="N57" s="18">
        <v>885</v>
      </c>
      <c r="O57" s="18">
        <v>1299</v>
      </c>
      <c r="P57" s="90">
        <v>7335</v>
      </c>
    </row>
    <row r="58" spans="2:16" x14ac:dyDescent="0.25">
      <c r="B58" s="1" t="s">
        <v>123</v>
      </c>
      <c r="C58" s="18"/>
      <c r="D58" s="18">
        <v>15</v>
      </c>
      <c r="E58" s="18">
        <v>25</v>
      </c>
      <c r="F58" s="18">
        <v>30</v>
      </c>
      <c r="G58" s="18">
        <v>32</v>
      </c>
      <c r="H58" s="18">
        <v>52</v>
      </c>
      <c r="I58" s="18">
        <v>44</v>
      </c>
      <c r="J58" s="18">
        <v>80</v>
      </c>
      <c r="K58" s="18">
        <v>73</v>
      </c>
      <c r="L58" s="18">
        <v>78</v>
      </c>
      <c r="M58" s="18">
        <v>58</v>
      </c>
      <c r="N58" s="18">
        <v>57</v>
      </c>
      <c r="O58" s="18">
        <v>68</v>
      </c>
      <c r="P58" s="90">
        <v>530</v>
      </c>
    </row>
    <row r="59" spans="2:16" x14ac:dyDescent="0.25">
      <c r="B59" s="1" t="s">
        <v>124</v>
      </c>
      <c r="C59" s="18"/>
      <c r="D59" s="18">
        <v>354</v>
      </c>
      <c r="E59" s="18">
        <v>767</v>
      </c>
      <c r="F59" s="18">
        <v>1268</v>
      </c>
      <c r="G59" s="18">
        <v>2559</v>
      </c>
      <c r="H59" s="18">
        <v>2557</v>
      </c>
      <c r="I59" s="18">
        <v>2189</v>
      </c>
      <c r="J59" s="18">
        <v>1951</v>
      </c>
      <c r="K59" s="18">
        <v>2698</v>
      </c>
      <c r="L59" s="18">
        <v>2240</v>
      </c>
      <c r="M59" s="18">
        <v>2294</v>
      </c>
      <c r="N59" s="18">
        <v>2629</v>
      </c>
      <c r="O59" s="18">
        <v>2440</v>
      </c>
      <c r="P59" s="90">
        <v>22384</v>
      </c>
    </row>
    <row r="60" spans="2:16" x14ac:dyDescent="0.25">
      <c r="B60" s="1" t="s">
        <v>125</v>
      </c>
      <c r="C60" s="18"/>
      <c r="D60" s="18">
        <v>400</v>
      </c>
      <c r="E60" s="18">
        <v>485</v>
      </c>
      <c r="F60" s="18">
        <v>612</v>
      </c>
      <c r="G60" s="18">
        <v>371</v>
      </c>
      <c r="H60" s="18">
        <v>400</v>
      </c>
      <c r="I60" s="18">
        <v>349</v>
      </c>
      <c r="J60" s="18">
        <v>472</v>
      </c>
      <c r="K60" s="18">
        <v>593</v>
      </c>
      <c r="L60" s="18">
        <v>419</v>
      </c>
      <c r="M60" s="18">
        <v>460</v>
      </c>
      <c r="N60" s="18">
        <v>682</v>
      </c>
      <c r="O60" s="18">
        <v>674</v>
      </c>
      <c r="P60" s="90">
        <v>5162</v>
      </c>
    </row>
    <row r="61" spans="2:16" x14ac:dyDescent="0.25">
      <c r="B61" s="1" t="s">
        <v>126</v>
      </c>
      <c r="C61" s="18"/>
      <c r="D61" s="18">
        <v>19</v>
      </c>
      <c r="E61" s="18">
        <v>8</v>
      </c>
      <c r="F61" s="18">
        <v>29</v>
      </c>
      <c r="G61" s="18">
        <v>19</v>
      </c>
      <c r="H61" s="18">
        <v>27</v>
      </c>
      <c r="I61" s="18">
        <v>29</v>
      </c>
      <c r="J61" s="18">
        <v>24</v>
      </c>
      <c r="K61" s="18">
        <v>33</v>
      </c>
      <c r="L61" s="18">
        <v>23</v>
      </c>
      <c r="M61" s="18">
        <v>21</v>
      </c>
      <c r="N61" s="18">
        <v>20</v>
      </c>
      <c r="O61" s="18">
        <v>46</v>
      </c>
      <c r="P61" s="90">
        <v>265</v>
      </c>
    </row>
    <row r="62" spans="2:16" x14ac:dyDescent="0.25">
      <c r="B62" s="1" t="s">
        <v>127</v>
      </c>
      <c r="C62" s="18"/>
      <c r="D62" s="18">
        <v>1</v>
      </c>
      <c r="E62" s="18">
        <v>1</v>
      </c>
      <c r="F62" s="18">
        <v>2</v>
      </c>
      <c r="G62" s="18">
        <v>2</v>
      </c>
      <c r="H62" s="18">
        <v>5</v>
      </c>
      <c r="I62" s="18">
        <v>10</v>
      </c>
      <c r="J62" s="18">
        <v>5</v>
      </c>
      <c r="K62" s="18">
        <v>10</v>
      </c>
      <c r="L62" s="18">
        <v>2</v>
      </c>
      <c r="M62" s="18">
        <v>2</v>
      </c>
      <c r="N62" s="18">
        <v>7</v>
      </c>
      <c r="O62" s="18">
        <v>5</v>
      </c>
      <c r="P62" s="90">
        <v>41</v>
      </c>
    </row>
    <row r="63" spans="2:16" x14ac:dyDescent="0.25">
      <c r="B63" s="18" t="s">
        <v>128</v>
      </c>
      <c r="C63" s="18"/>
      <c r="D63" s="18"/>
      <c r="E63" s="18"/>
      <c r="F63" s="18"/>
      <c r="G63" s="18">
        <v>10</v>
      </c>
      <c r="H63" s="18">
        <v>17</v>
      </c>
      <c r="I63" s="18">
        <v>21</v>
      </c>
      <c r="J63" s="18">
        <v>20</v>
      </c>
      <c r="K63" s="18">
        <v>33</v>
      </c>
      <c r="L63" s="18">
        <v>28</v>
      </c>
      <c r="M63" s="18">
        <v>18</v>
      </c>
      <c r="N63" s="18">
        <v>22</v>
      </c>
      <c r="O63" s="18">
        <v>21</v>
      </c>
      <c r="P63" s="90">
        <v>177</v>
      </c>
    </row>
    <row r="64" spans="2:16" x14ac:dyDescent="0.25">
      <c r="B64" s="19" t="s">
        <v>129</v>
      </c>
      <c r="C64" s="19"/>
      <c r="D64" s="19"/>
      <c r="E64" s="19"/>
      <c r="F64" s="19"/>
      <c r="G64" s="19"/>
      <c r="H64" s="19"/>
      <c r="I64" s="19"/>
      <c r="J64" s="19"/>
      <c r="K64" s="19"/>
      <c r="L64" s="19">
        <v>1</v>
      </c>
      <c r="M64" s="19"/>
      <c r="N64" s="19"/>
      <c r="O64" s="19">
        <v>4</v>
      </c>
      <c r="P64" s="92">
        <v>5</v>
      </c>
    </row>
    <row r="65" spans="1:17" x14ac:dyDescent="0.25">
      <c r="B65" s="11" t="s">
        <v>3</v>
      </c>
      <c r="C65" s="18">
        <v>177</v>
      </c>
      <c r="D65" s="18">
        <v>10331</v>
      </c>
      <c r="E65" s="18">
        <v>12795</v>
      </c>
      <c r="F65" s="18">
        <v>13666</v>
      </c>
      <c r="G65" s="18">
        <v>13968</v>
      </c>
      <c r="H65" s="18">
        <v>15150</v>
      </c>
      <c r="I65" s="18">
        <v>12192</v>
      </c>
      <c r="J65" s="18">
        <v>12446</v>
      </c>
      <c r="K65" s="18">
        <v>17715</v>
      </c>
      <c r="L65" s="18">
        <v>16309</v>
      </c>
      <c r="M65" s="18">
        <v>14947</v>
      </c>
      <c r="N65" s="18">
        <v>18633</v>
      </c>
      <c r="O65" s="18">
        <v>15546</v>
      </c>
      <c r="P65" s="90">
        <v>152384</v>
      </c>
    </row>
    <row r="66" spans="1:17" x14ac:dyDescent="0.25">
      <c r="B66" s="20"/>
      <c r="C66" s="21"/>
      <c r="D66" s="21"/>
      <c r="E66" s="21"/>
      <c r="F66" s="21"/>
      <c r="G66" s="22"/>
      <c r="H66" s="23"/>
      <c r="I66" s="23"/>
      <c r="J66" s="23"/>
      <c r="K66" s="23"/>
      <c r="L66" s="23"/>
      <c r="M66" s="23"/>
      <c r="N66" s="23"/>
      <c r="O66" s="23"/>
      <c r="P66" s="24"/>
    </row>
    <row r="67" spans="1:17" x14ac:dyDescent="0.25">
      <c r="B67" s="20"/>
      <c r="C67" s="21"/>
      <c r="D67" s="21"/>
      <c r="E67" s="21"/>
      <c r="F67" s="21"/>
      <c r="G67" s="22"/>
      <c r="H67" s="23"/>
      <c r="I67" s="23"/>
      <c r="J67" s="23"/>
      <c r="K67" s="23"/>
      <c r="L67" s="23"/>
      <c r="M67" s="23"/>
      <c r="N67" s="23"/>
      <c r="O67" s="23"/>
      <c r="P67" s="26"/>
    </row>
    <row r="68" spans="1:17" x14ac:dyDescent="0.25">
      <c r="B68" s="25"/>
      <c r="C68" s="18"/>
      <c r="D68" s="18"/>
      <c r="E68" s="18"/>
      <c r="F68" s="18"/>
      <c r="G68" s="28"/>
      <c r="H68" s="27"/>
      <c r="I68" s="28"/>
      <c r="J68" s="28"/>
      <c r="K68" s="28"/>
      <c r="L68" s="28"/>
      <c r="M68" s="28"/>
      <c r="N68" s="28"/>
      <c r="O68" s="28"/>
    </row>
    <row r="69" spans="1:17" x14ac:dyDescent="0.25">
      <c r="B69" s="25"/>
      <c r="C69" s="18"/>
      <c r="D69" s="18"/>
      <c r="E69" s="18"/>
      <c r="F69" s="18"/>
      <c r="G69" s="28"/>
      <c r="H69" s="27"/>
      <c r="I69" s="28"/>
      <c r="J69" s="28"/>
      <c r="K69" s="28"/>
      <c r="L69" s="28"/>
      <c r="M69" s="28"/>
      <c r="N69" s="28"/>
      <c r="O69" s="28"/>
    </row>
    <row r="70" spans="1:17" x14ac:dyDescent="0.25">
      <c r="B70" s="25"/>
      <c r="C70" s="18"/>
      <c r="D70" s="18"/>
      <c r="E70" s="18"/>
      <c r="F70" s="18"/>
      <c r="G70" s="28"/>
      <c r="H70" s="27"/>
      <c r="I70" s="28"/>
      <c r="J70" s="28"/>
      <c r="K70" s="28"/>
      <c r="L70" s="28"/>
      <c r="M70" s="28"/>
      <c r="N70" s="28"/>
      <c r="O70" s="28"/>
    </row>
    <row r="71" spans="1:17" x14ac:dyDescent="0.25">
      <c r="B71" s="11" t="s">
        <v>31</v>
      </c>
    </row>
    <row r="72" spans="1:17" x14ac:dyDescent="0.25">
      <c r="B72" s="25"/>
      <c r="C72" s="18"/>
      <c r="D72" s="18"/>
      <c r="E72" s="18"/>
      <c r="F72" s="18"/>
      <c r="G72" s="28"/>
      <c r="H72" s="27"/>
      <c r="I72" s="28"/>
      <c r="J72" s="28"/>
      <c r="K72" s="28"/>
      <c r="L72" s="28"/>
      <c r="M72" s="28"/>
      <c r="N72" s="28"/>
      <c r="O72" s="28"/>
    </row>
    <row r="73" spans="1:17" x14ac:dyDescent="0.25">
      <c r="C73" s="158" t="s">
        <v>37</v>
      </c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</row>
    <row r="74" spans="1:17" x14ac:dyDescent="0.25">
      <c r="B74" s="16"/>
      <c r="C74" s="30">
        <v>2022</v>
      </c>
      <c r="D74" s="157">
        <v>2023</v>
      </c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4"/>
      <c r="P74" s="4"/>
    </row>
    <row r="75" spans="1:17" x14ac:dyDescent="0.25">
      <c r="B75" s="16"/>
      <c r="C75" s="17" t="s">
        <v>8</v>
      </c>
      <c r="D75" s="17" t="s">
        <v>9</v>
      </c>
      <c r="E75" s="17" t="s">
        <v>10</v>
      </c>
      <c r="F75" s="17" t="s">
        <v>11</v>
      </c>
      <c r="G75" s="17" t="s">
        <v>12</v>
      </c>
      <c r="H75" s="17" t="s">
        <v>13</v>
      </c>
      <c r="I75" s="17" t="s">
        <v>14</v>
      </c>
      <c r="J75" s="17" t="s">
        <v>15</v>
      </c>
      <c r="K75" s="17" t="s">
        <v>19</v>
      </c>
      <c r="L75" s="17" t="s">
        <v>119</v>
      </c>
      <c r="M75" s="106" t="s">
        <v>133</v>
      </c>
      <c r="N75" s="17" t="s">
        <v>134</v>
      </c>
      <c r="O75" s="17" t="s">
        <v>8</v>
      </c>
      <c r="P75" s="17" t="s">
        <v>2</v>
      </c>
    </row>
    <row r="76" spans="1:17" x14ac:dyDescent="0.25">
      <c r="A76" s="6">
        <v>1</v>
      </c>
      <c r="B76" s="1" t="s">
        <v>21</v>
      </c>
      <c r="C76" s="33"/>
      <c r="D76" s="33">
        <v>0.88215966472876695</v>
      </c>
      <c r="E76" s="33">
        <v>0.88495267534544897</v>
      </c>
      <c r="F76" s="33">
        <v>0.88313192059406298</v>
      </c>
      <c r="G76" s="33">
        <v>0.88297314941058103</v>
      </c>
      <c r="H76" s="33">
        <v>0.88571002036992297</v>
      </c>
      <c r="I76" s="33">
        <v>0.88874080506645203</v>
      </c>
      <c r="J76" s="33">
        <v>0.885209081288308</v>
      </c>
      <c r="K76" s="33">
        <v>0.88435273007439397</v>
      </c>
      <c r="L76" s="33">
        <v>0.88328063340265395</v>
      </c>
      <c r="M76" s="33">
        <v>0.88762068999956401</v>
      </c>
      <c r="N76" s="33">
        <v>0.88515672078893304</v>
      </c>
      <c r="O76" s="33">
        <v>0.88491103063804599</v>
      </c>
      <c r="P76" s="107">
        <v>0.8847822219263779</v>
      </c>
      <c r="Q76" s="13"/>
    </row>
    <row r="77" spans="1:17" x14ac:dyDescent="0.25">
      <c r="A77" s="6">
        <v>9</v>
      </c>
      <c r="B77" s="1" t="s">
        <v>130</v>
      </c>
      <c r="C77" s="33"/>
      <c r="D77" s="33">
        <v>0.86564577050478697</v>
      </c>
      <c r="E77" s="33">
        <v>0.86713698432349795</v>
      </c>
      <c r="F77" s="33">
        <v>0.87249225292116805</v>
      </c>
      <c r="G77" s="33">
        <v>0.86186919606586399</v>
      </c>
      <c r="H77" s="33">
        <v>0.86713239671214204</v>
      </c>
      <c r="I77" s="33">
        <v>0.871548583634007</v>
      </c>
      <c r="J77" s="33">
        <v>0.86592598843375201</v>
      </c>
      <c r="K77" s="33">
        <v>0.85888555454847304</v>
      </c>
      <c r="L77" s="33">
        <v>0.86014661822544403</v>
      </c>
      <c r="M77" s="33">
        <v>0.872009390425319</v>
      </c>
      <c r="N77" s="33">
        <v>0.860034540511604</v>
      </c>
      <c r="O77" s="33">
        <v>0.86375993271886098</v>
      </c>
      <c r="P77" s="107">
        <v>0.86528741535952913</v>
      </c>
    </row>
    <row r="78" spans="1:17" s="13" customFormat="1" x14ac:dyDescent="0.25">
      <c r="A78" s="6">
        <v>12</v>
      </c>
      <c r="B78" s="1" t="s">
        <v>120</v>
      </c>
      <c r="C78" s="33">
        <v>0.94169878077587998</v>
      </c>
      <c r="D78" s="33">
        <v>0.908591666634605</v>
      </c>
      <c r="E78" s="33">
        <v>0.91179873197133399</v>
      </c>
      <c r="F78" s="33">
        <v>0.91360208423795597</v>
      </c>
      <c r="G78" s="33">
        <v>0.91776836410653995</v>
      </c>
      <c r="H78" s="33">
        <v>0.91749058833602204</v>
      </c>
      <c r="I78" s="33">
        <v>0.91538744742327804</v>
      </c>
      <c r="J78" s="33">
        <v>0.91604272469562398</v>
      </c>
      <c r="K78" s="33">
        <v>0.91837004911230802</v>
      </c>
      <c r="L78" s="33">
        <v>0.91586805884047595</v>
      </c>
      <c r="M78" s="33">
        <v>0.91833817300736198</v>
      </c>
      <c r="N78" s="33">
        <v>0.92013428092077798</v>
      </c>
      <c r="O78" s="33">
        <v>0.91526666120039402</v>
      </c>
      <c r="P78" s="107">
        <v>0.91576903288403733</v>
      </c>
      <c r="Q78" s="1"/>
    </row>
    <row r="79" spans="1:17" x14ac:dyDescent="0.25">
      <c r="A79" s="6">
        <v>14</v>
      </c>
      <c r="B79" s="1" t="s">
        <v>121</v>
      </c>
      <c r="C79" s="33"/>
      <c r="D79" s="33"/>
      <c r="E79" s="33"/>
      <c r="F79" s="33">
        <v>0.85356734812984003</v>
      </c>
      <c r="G79" s="33">
        <v>0.86684202954145195</v>
      </c>
      <c r="H79" s="33">
        <v>0.86852978730449404</v>
      </c>
      <c r="I79" s="33">
        <v>0.870448604308385</v>
      </c>
      <c r="J79" s="33">
        <v>0.869093045752517</v>
      </c>
      <c r="K79" s="33">
        <v>0.86490161160041001</v>
      </c>
      <c r="L79" s="33">
        <v>0.86818507917271104</v>
      </c>
      <c r="M79" s="33">
        <v>0.87029724441664003</v>
      </c>
      <c r="N79" s="33">
        <v>0.86815044119889195</v>
      </c>
      <c r="O79" s="33">
        <v>0.87271016981778904</v>
      </c>
      <c r="P79" s="107">
        <v>0.86869404712420917</v>
      </c>
    </row>
    <row r="80" spans="1:17" x14ac:dyDescent="0.25">
      <c r="A80" s="6">
        <v>16</v>
      </c>
      <c r="B80" s="1" t="s">
        <v>122</v>
      </c>
      <c r="C80" s="33"/>
      <c r="D80" s="33">
        <v>0.80653143156549101</v>
      </c>
      <c r="E80" s="33">
        <v>0.81191960007103703</v>
      </c>
      <c r="F80" s="33">
        <v>0.87321272503223002</v>
      </c>
      <c r="G80" s="33">
        <v>0.88001714928613095</v>
      </c>
      <c r="H80" s="33">
        <v>0.88255779446261096</v>
      </c>
      <c r="I80" s="33">
        <v>0.88227188210584195</v>
      </c>
      <c r="J80" s="33">
        <v>0.87973014275287997</v>
      </c>
      <c r="K80" s="33">
        <v>0.87630992554021903</v>
      </c>
      <c r="L80" s="33">
        <v>0.876644793848536</v>
      </c>
      <c r="M80" s="33">
        <v>0.87590977566438999</v>
      </c>
      <c r="N80" s="33">
        <v>0.87586970396862995</v>
      </c>
      <c r="O80" s="33">
        <v>0.87468952905650399</v>
      </c>
      <c r="P80" s="107">
        <v>0.8697272236140321</v>
      </c>
    </row>
    <row r="81" spans="1:17" x14ac:dyDescent="0.25">
      <c r="A81" s="6">
        <v>28</v>
      </c>
      <c r="B81" s="1" t="s">
        <v>123</v>
      </c>
      <c r="C81" s="33"/>
      <c r="D81" s="33">
        <v>0.87365854090013595</v>
      </c>
      <c r="E81" s="33">
        <v>0.866073139253693</v>
      </c>
      <c r="F81" s="33">
        <v>0.863305736007414</v>
      </c>
      <c r="G81" s="33">
        <v>0.86470350791824402</v>
      </c>
      <c r="H81" s="33">
        <v>0.87299309649786705</v>
      </c>
      <c r="I81" s="33">
        <v>0.87056811213159302</v>
      </c>
      <c r="J81" s="33">
        <v>0.86835718243580895</v>
      </c>
      <c r="K81" s="33">
        <v>0.87253139595464302</v>
      </c>
      <c r="L81" s="33">
        <v>0.86451771007732703</v>
      </c>
      <c r="M81" s="33">
        <v>0.86093475419677501</v>
      </c>
      <c r="N81" s="33">
        <v>0.86577395919963895</v>
      </c>
      <c r="O81" s="33">
        <v>0.87895494466070601</v>
      </c>
      <c r="P81" s="107">
        <v>0.86871340905307992</v>
      </c>
    </row>
    <row r="82" spans="1:17" x14ac:dyDescent="0.25">
      <c r="A82" s="6">
        <v>37</v>
      </c>
      <c r="B82" s="1" t="s">
        <v>124</v>
      </c>
      <c r="C82" s="33"/>
      <c r="D82" s="33">
        <v>0.88392175848708399</v>
      </c>
      <c r="E82" s="33">
        <v>0.89151482694815098</v>
      </c>
      <c r="F82" s="33">
        <v>0.88996639266937905</v>
      </c>
      <c r="G82" s="33">
        <v>0.89456630250982705</v>
      </c>
      <c r="H82" s="33">
        <v>0.89108302861313005</v>
      </c>
      <c r="I82" s="33">
        <v>0.89168848637864995</v>
      </c>
      <c r="J82" s="33">
        <v>0.88886186057969196</v>
      </c>
      <c r="K82" s="33">
        <v>0.88756851642951196</v>
      </c>
      <c r="L82" s="33">
        <v>0.89011712194382997</v>
      </c>
      <c r="M82" s="33">
        <v>0.80057146538144497</v>
      </c>
      <c r="N82" s="33">
        <v>0.88832671434744903</v>
      </c>
      <c r="O82" s="33">
        <v>0.88733055294417595</v>
      </c>
      <c r="P82" s="107">
        <v>0.88110810481864732</v>
      </c>
    </row>
    <row r="83" spans="1:17" x14ac:dyDescent="0.25">
      <c r="A83" s="6">
        <v>39</v>
      </c>
      <c r="B83" s="1" t="s">
        <v>125</v>
      </c>
      <c r="C83" s="33"/>
      <c r="D83" s="33">
        <v>0.86798425190814499</v>
      </c>
      <c r="E83" s="33">
        <v>0.87288529998179099</v>
      </c>
      <c r="F83" s="33">
        <v>0.87328257314173596</v>
      </c>
      <c r="G83" s="33">
        <v>0.87544922587301699</v>
      </c>
      <c r="H83" s="33">
        <v>0.874389884380808</v>
      </c>
      <c r="I83" s="33">
        <v>0.87478716740080698</v>
      </c>
      <c r="J83" s="33">
        <v>0.877246707700304</v>
      </c>
      <c r="K83" s="33">
        <v>0.876387153433973</v>
      </c>
      <c r="L83" s="33">
        <v>0.87780778595600795</v>
      </c>
      <c r="M83" s="33">
        <v>0.87638179679525297</v>
      </c>
      <c r="N83" s="33">
        <v>0.87538031114329096</v>
      </c>
      <c r="O83" s="33">
        <v>0.87503611532611403</v>
      </c>
      <c r="P83" s="107">
        <v>0.87475086679263148</v>
      </c>
    </row>
    <row r="84" spans="1:17" x14ac:dyDescent="0.25">
      <c r="A84" s="6">
        <v>49</v>
      </c>
      <c r="B84" s="1" t="s">
        <v>126</v>
      </c>
      <c r="C84" s="33"/>
      <c r="D84" s="33">
        <v>0.86588683084773599</v>
      </c>
      <c r="E84" s="33">
        <v>0.85389387547328499</v>
      </c>
      <c r="F84" s="33">
        <v>0.85549786029948804</v>
      </c>
      <c r="G84" s="33">
        <v>0.85844183518134498</v>
      </c>
      <c r="H84" s="33">
        <v>0.86091147367209397</v>
      </c>
      <c r="I84" s="33">
        <v>0.86806309366407597</v>
      </c>
      <c r="J84" s="33">
        <v>0.86087144724007603</v>
      </c>
      <c r="K84" s="33">
        <v>0.86105457015976605</v>
      </c>
      <c r="L84" s="33">
        <v>0.869658596147459</v>
      </c>
      <c r="M84" s="33">
        <v>0.85413558899325404</v>
      </c>
      <c r="N84" s="33">
        <v>0.87627664221187296</v>
      </c>
      <c r="O84" s="33">
        <v>0.86550083513876397</v>
      </c>
      <c r="P84" s="107">
        <v>0.86225344013863392</v>
      </c>
    </row>
    <row r="85" spans="1:17" x14ac:dyDescent="0.25">
      <c r="A85" s="6">
        <v>55</v>
      </c>
      <c r="B85" s="1" t="s">
        <v>127</v>
      </c>
      <c r="C85" s="33"/>
      <c r="D85" s="33">
        <v>0.76968749999999997</v>
      </c>
      <c r="E85" s="33">
        <v>0.85</v>
      </c>
      <c r="F85" s="33">
        <v>0.85</v>
      </c>
      <c r="G85" s="33">
        <v>0.47351598173516002</v>
      </c>
      <c r="H85" s="33">
        <v>0.83814534692535303</v>
      </c>
      <c r="I85" s="33">
        <v>0.85853764239722596</v>
      </c>
      <c r="J85" s="33">
        <v>0.83968503937007899</v>
      </c>
      <c r="K85" s="33">
        <v>0.48787773933102702</v>
      </c>
      <c r="L85" s="33">
        <v>0.85</v>
      </c>
      <c r="M85" s="33">
        <v>0.875210084033613</v>
      </c>
      <c r="N85" s="33">
        <v>0.85308043077520102</v>
      </c>
      <c r="O85" s="33">
        <v>0.85640386301884797</v>
      </c>
      <c r="P85" s="107">
        <v>0.73303090003633087</v>
      </c>
    </row>
    <row r="86" spans="1:17" x14ac:dyDescent="0.25">
      <c r="A86" s="6">
        <v>672</v>
      </c>
      <c r="B86" s="18" t="s">
        <v>128</v>
      </c>
      <c r="C86" s="33"/>
      <c r="D86" s="33"/>
      <c r="E86" s="33"/>
      <c r="F86" s="33"/>
      <c r="G86" s="33">
        <v>0.91769581217154095</v>
      </c>
      <c r="H86" s="33">
        <v>0.92780177405578601</v>
      </c>
      <c r="I86" s="33">
        <v>0.95000001220526198</v>
      </c>
      <c r="J86" s="33">
        <v>0.92971847070881097</v>
      </c>
      <c r="K86" s="33">
        <v>0.92628989300804598</v>
      </c>
      <c r="L86" s="33">
        <v>0.88149278697534905</v>
      </c>
      <c r="M86" s="33">
        <v>0.92640975478883003</v>
      </c>
      <c r="N86" s="33">
        <v>0.93411479559144395</v>
      </c>
      <c r="O86" s="33">
        <v>0.92849292750569401</v>
      </c>
      <c r="P86" s="107">
        <v>0.91841011683601548</v>
      </c>
      <c r="Q86" s="25"/>
    </row>
    <row r="87" spans="1:17" x14ac:dyDescent="0.25">
      <c r="B87" s="19" t="s">
        <v>129</v>
      </c>
      <c r="C87" s="34"/>
      <c r="D87" s="34"/>
      <c r="E87" s="34"/>
      <c r="F87" s="34"/>
      <c r="G87" s="34"/>
      <c r="H87" s="34"/>
      <c r="I87" s="34"/>
      <c r="J87" s="34"/>
      <c r="K87" s="34"/>
      <c r="L87" s="34">
        <v>0.950000052180901</v>
      </c>
      <c r="M87" s="34"/>
      <c r="N87" s="34"/>
      <c r="O87" s="34">
        <v>0.93094967673332296</v>
      </c>
      <c r="P87" s="115">
        <v>0.9321665694707878</v>
      </c>
      <c r="Q87" s="25"/>
    </row>
    <row r="88" spans="1:17" x14ac:dyDescent="0.25">
      <c r="A88" s="15"/>
      <c r="B88" s="11" t="s">
        <v>3</v>
      </c>
      <c r="C88" s="33">
        <v>0.94169879999999995</v>
      </c>
      <c r="D88" s="33">
        <v>0.88691439999999999</v>
      </c>
      <c r="E88" s="33">
        <v>0.88607170000000002</v>
      </c>
      <c r="F88" s="33">
        <v>0.89015290000000002</v>
      </c>
      <c r="G88" s="33">
        <v>0.89177960000000001</v>
      </c>
      <c r="H88" s="33">
        <v>0.89443930000000005</v>
      </c>
      <c r="I88" s="33">
        <v>0.89402269999999995</v>
      </c>
      <c r="J88" s="33">
        <v>0.89125980000000005</v>
      </c>
      <c r="K88" s="33">
        <v>0.89094240000000002</v>
      </c>
      <c r="L88" s="33">
        <v>0.89388440000000002</v>
      </c>
      <c r="M88" s="33">
        <v>0.86889749999999999</v>
      </c>
      <c r="N88" s="33">
        <v>0.89357520000000001</v>
      </c>
      <c r="O88" s="33">
        <v>0.88898909999999998</v>
      </c>
      <c r="P88" s="107">
        <v>0.88935869999999995</v>
      </c>
    </row>
    <row r="89" spans="1:17" s="25" customFormat="1" x14ac:dyDescent="0.25">
      <c r="A89" s="9"/>
      <c r="B89" s="20"/>
      <c r="C89" s="21"/>
      <c r="D89" s="21"/>
      <c r="E89" s="21"/>
      <c r="F89" s="21"/>
      <c r="G89" s="22"/>
      <c r="H89" s="23"/>
      <c r="I89" s="23"/>
      <c r="J89" s="23"/>
      <c r="K89" s="23"/>
      <c r="L89" s="23"/>
      <c r="M89" s="23"/>
      <c r="N89" s="23"/>
      <c r="O89" s="23"/>
      <c r="P89" s="24"/>
      <c r="Q89" s="1"/>
    </row>
    <row r="90" spans="1:17" x14ac:dyDescent="0.25">
      <c r="B90" s="20"/>
      <c r="C90" s="21"/>
      <c r="D90" s="21"/>
      <c r="E90" s="21"/>
      <c r="F90" s="21"/>
      <c r="G90" s="22"/>
      <c r="H90" s="23"/>
      <c r="I90" s="23"/>
      <c r="J90" s="23"/>
      <c r="K90" s="23"/>
      <c r="L90" s="23"/>
      <c r="M90" s="23"/>
      <c r="N90" s="23"/>
      <c r="O90" s="23"/>
      <c r="P90" s="26"/>
    </row>
    <row r="91" spans="1:17" x14ac:dyDescent="0.25">
      <c r="B91" s="25"/>
      <c r="C91" s="18"/>
      <c r="D91" s="18"/>
      <c r="E91" s="18"/>
      <c r="F91" s="18"/>
      <c r="G91" s="28"/>
      <c r="H91" s="27"/>
      <c r="I91" s="28"/>
      <c r="J91" s="28"/>
      <c r="K91" s="28"/>
      <c r="L91" s="28"/>
      <c r="M91" s="28"/>
      <c r="N91" s="28"/>
      <c r="O91" s="28"/>
    </row>
    <row r="92" spans="1:17" x14ac:dyDescent="0.25">
      <c r="B92" s="11" t="s">
        <v>36</v>
      </c>
    </row>
    <row r="94" spans="1:17" x14ac:dyDescent="0.25">
      <c r="C94" s="158" t="s">
        <v>38</v>
      </c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</row>
    <row r="95" spans="1:17" x14ac:dyDescent="0.25">
      <c r="B95" s="16"/>
      <c r="C95" s="30">
        <v>2022</v>
      </c>
      <c r="D95" s="157">
        <v>2023</v>
      </c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4"/>
      <c r="P95" s="4"/>
    </row>
    <row r="96" spans="1:17" x14ac:dyDescent="0.25">
      <c r="B96" s="16"/>
      <c r="C96" s="17" t="s">
        <v>8</v>
      </c>
      <c r="D96" s="17" t="s">
        <v>9</v>
      </c>
      <c r="E96" s="17" t="s">
        <v>10</v>
      </c>
      <c r="F96" s="17" t="s">
        <v>11</v>
      </c>
      <c r="G96" s="17" t="s">
        <v>12</v>
      </c>
      <c r="H96" s="17" t="s">
        <v>13</v>
      </c>
      <c r="I96" s="17" t="s">
        <v>14</v>
      </c>
      <c r="J96" s="17" t="s">
        <v>15</v>
      </c>
      <c r="K96" s="17" t="s">
        <v>19</v>
      </c>
      <c r="L96" s="17" t="s">
        <v>119</v>
      </c>
      <c r="M96" s="106" t="s">
        <v>133</v>
      </c>
      <c r="N96" s="17" t="s">
        <v>134</v>
      </c>
      <c r="O96" s="17" t="s">
        <v>8</v>
      </c>
      <c r="P96" s="17" t="s">
        <v>2</v>
      </c>
    </row>
    <row r="97" spans="2:16" x14ac:dyDescent="0.25">
      <c r="B97" s="1" t="s">
        <v>21</v>
      </c>
      <c r="C97" s="37"/>
      <c r="D97" s="37">
        <v>15.173699713305</v>
      </c>
      <c r="E97" s="37">
        <v>12.739503072028199</v>
      </c>
      <c r="F97" s="37">
        <v>12.165174610386201</v>
      </c>
      <c r="G97" s="37">
        <v>10.344522933182001</v>
      </c>
      <c r="H97" s="37">
        <v>7.2779298688889398</v>
      </c>
      <c r="I97" s="37">
        <v>6.3076973052840497</v>
      </c>
      <c r="J97" s="37">
        <v>6.28091654398062</v>
      </c>
      <c r="K97" s="37">
        <v>6.4076623399393799</v>
      </c>
      <c r="L97" s="37">
        <v>6.6249170455042696</v>
      </c>
      <c r="M97" s="37">
        <v>6.7462813413400804</v>
      </c>
      <c r="N97" s="37">
        <v>7.1672488177794103</v>
      </c>
      <c r="O97" s="37">
        <v>6.3113696027120696</v>
      </c>
      <c r="P97" s="108">
        <v>8.6333229171410952</v>
      </c>
    </row>
    <row r="98" spans="2:16" x14ac:dyDescent="0.25">
      <c r="B98" s="1" t="s">
        <v>130</v>
      </c>
      <c r="C98" s="37"/>
      <c r="D98" s="37">
        <v>1.1849876642255801</v>
      </c>
      <c r="E98" s="37">
        <v>1.27382877297028</v>
      </c>
      <c r="F98" s="37">
        <v>1.50625993335103</v>
      </c>
      <c r="G98" s="37">
        <v>1.20132089990888</v>
      </c>
      <c r="H98" s="37">
        <v>1.57067846873879</v>
      </c>
      <c r="I98" s="37">
        <v>3.8100647627096702</v>
      </c>
      <c r="J98" s="37">
        <v>1.45887603490675</v>
      </c>
      <c r="K98" s="37">
        <v>2.3151853958871502</v>
      </c>
      <c r="L98" s="37">
        <v>1.24932293797997</v>
      </c>
      <c r="M98" s="37">
        <v>1.5506332780529199</v>
      </c>
      <c r="N98" s="37">
        <v>1.4337906742381701</v>
      </c>
      <c r="O98" s="37">
        <v>1.7805544514096101</v>
      </c>
      <c r="P98" s="108">
        <v>1.7188457677678231</v>
      </c>
    </row>
    <row r="99" spans="2:16" x14ac:dyDescent="0.25">
      <c r="B99" s="1" t="s">
        <v>120</v>
      </c>
      <c r="C99" s="37">
        <v>17.398894803406002</v>
      </c>
      <c r="D99" s="37">
        <v>15.0231379265486</v>
      </c>
      <c r="E99" s="37">
        <v>15.0787884770864</v>
      </c>
      <c r="F99" s="37">
        <v>15.1775841367674</v>
      </c>
      <c r="G99" s="37">
        <v>15.223839995878199</v>
      </c>
      <c r="H99" s="37">
        <v>15.062094893914599</v>
      </c>
      <c r="I99" s="37">
        <v>14.772056606064901</v>
      </c>
      <c r="J99" s="37">
        <v>14.775405526166301</v>
      </c>
      <c r="K99" s="37">
        <v>12.1843133422385</v>
      </c>
      <c r="L99" s="37">
        <v>12.0226162853966</v>
      </c>
      <c r="M99" s="37">
        <v>13.6479944823603</v>
      </c>
      <c r="N99" s="37">
        <v>13.6546818380241</v>
      </c>
      <c r="O99" s="37">
        <v>13.481993102592799</v>
      </c>
      <c r="P99" s="108">
        <v>14.055207424253281</v>
      </c>
    </row>
    <row r="100" spans="2:16" x14ac:dyDescent="0.25">
      <c r="B100" s="1" t="s">
        <v>121</v>
      </c>
      <c r="C100" s="37"/>
      <c r="D100" s="37"/>
      <c r="E100" s="37"/>
      <c r="F100" s="37">
        <v>16.896565157099499</v>
      </c>
      <c r="G100" s="37">
        <v>17.058029835170402</v>
      </c>
      <c r="H100" s="37">
        <v>16.921974864021401</v>
      </c>
      <c r="I100" s="37">
        <v>16.421679878474801</v>
      </c>
      <c r="J100" s="37">
        <v>15.940387820861799</v>
      </c>
      <c r="K100" s="37">
        <v>14.4127641607698</v>
      </c>
      <c r="L100" s="37">
        <v>14.1470613150756</v>
      </c>
      <c r="M100" s="37">
        <v>14.3662615285143</v>
      </c>
      <c r="N100" s="37">
        <v>13.5779414568521</v>
      </c>
      <c r="O100" s="37">
        <v>13.5015956234414</v>
      </c>
      <c r="P100" s="108">
        <v>14.958348349372381</v>
      </c>
    </row>
    <row r="101" spans="2:16" x14ac:dyDescent="0.25">
      <c r="B101" s="1" t="s">
        <v>122</v>
      </c>
      <c r="C101" s="37"/>
      <c r="D101" s="37">
        <v>16.952558677334899</v>
      </c>
      <c r="E101" s="37">
        <v>15.4907685921381</v>
      </c>
      <c r="F101" s="37">
        <v>15.5084380396555</v>
      </c>
      <c r="G101" s="37">
        <v>15.4393668120376</v>
      </c>
      <c r="H101" s="37">
        <v>15.762428447310601</v>
      </c>
      <c r="I101" s="37">
        <v>16.081845100294601</v>
      </c>
      <c r="J101" s="37">
        <v>15.5886610713998</v>
      </c>
      <c r="K101" s="37">
        <v>14.1455378156794</v>
      </c>
      <c r="L101" s="37">
        <v>13.7474032265588</v>
      </c>
      <c r="M101" s="37">
        <v>13.707377098414799</v>
      </c>
      <c r="N101" s="37">
        <v>13.805789998247899</v>
      </c>
      <c r="O101" s="37">
        <v>13.183507734408501</v>
      </c>
      <c r="P101" s="108">
        <v>14.620771761622199</v>
      </c>
    </row>
    <row r="102" spans="2:16" x14ac:dyDescent="0.25">
      <c r="B102" s="1" t="s">
        <v>123</v>
      </c>
      <c r="C102" s="37"/>
      <c r="D102" s="37">
        <v>13.7218548605073</v>
      </c>
      <c r="E102" s="37">
        <v>12.3895424706271</v>
      </c>
      <c r="F102" s="37">
        <v>14.0924500397999</v>
      </c>
      <c r="G102" s="37">
        <v>12.6329663708353</v>
      </c>
      <c r="H102" s="37">
        <v>13.4256836676039</v>
      </c>
      <c r="I102" s="37">
        <v>13.013423780404599</v>
      </c>
      <c r="J102" s="37">
        <v>12.2775604935486</v>
      </c>
      <c r="K102" s="37">
        <v>12.2610698855738</v>
      </c>
      <c r="L102" s="37">
        <v>12.7498513258406</v>
      </c>
      <c r="M102" s="37">
        <v>13.7990051787955</v>
      </c>
      <c r="N102" s="37">
        <v>11.946515365776101</v>
      </c>
      <c r="O102" s="37">
        <v>11.2625421403943</v>
      </c>
      <c r="P102" s="108">
        <v>12.603228037089339</v>
      </c>
    </row>
    <row r="103" spans="2:16" x14ac:dyDescent="0.25">
      <c r="B103" s="1" t="s">
        <v>124</v>
      </c>
      <c r="C103" s="37"/>
      <c r="D103" s="37">
        <v>17.3711555749429</v>
      </c>
      <c r="E103" s="37">
        <v>17.282367352940899</v>
      </c>
      <c r="F103" s="37">
        <v>16.642151774409299</v>
      </c>
      <c r="G103" s="37">
        <v>16.602087857203198</v>
      </c>
      <c r="H103" s="37">
        <v>16.341624847004901</v>
      </c>
      <c r="I103" s="37">
        <v>15.758391889282899</v>
      </c>
      <c r="J103" s="37">
        <v>15.5698243581011</v>
      </c>
      <c r="K103" s="37">
        <v>14.557776539933901</v>
      </c>
      <c r="L103" s="37">
        <v>14.4792261649828</v>
      </c>
      <c r="M103" s="37">
        <v>14.8212937175741</v>
      </c>
      <c r="N103" s="37">
        <v>14.5560008393751</v>
      </c>
      <c r="O103" s="37">
        <v>14.211567913083201</v>
      </c>
      <c r="P103" s="108">
        <v>15.311580285253401</v>
      </c>
    </row>
    <row r="104" spans="2:16" x14ac:dyDescent="0.25">
      <c r="B104" s="1" t="s">
        <v>125</v>
      </c>
      <c r="C104" s="37"/>
      <c r="D104" s="37">
        <v>12.3157930917556</v>
      </c>
      <c r="E104" s="37">
        <v>12.7446703071457</v>
      </c>
      <c r="F104" s="37">
        <v>13.813841555479</v>
      </c>
      <c r="G104" s="37">
        <v>13.988053169792201</v>
      </c>
      <c r="H104" s="37">
        <v>14.0271364983005</v>
      </c>
      <c r="I104" s="37">
        <v>13.746532485382</v>
      </c>
      <c r="J104" s="37">
        <v>13.545397204804599</v>
      </c>
      <c r="K104" s="37">
        <v>12.872475254299999</v>
      </c>
      <c r="L104" s="37">
        <v>13.142874990720401</v>
      </c>
      <c r="M104" s="37">
        <v>13.027840140198901</v>
      </c>
      <c r="N104" s="37">
        <v>12.4253713524633</v>
      </c>
      <c r="O104" s="37">
        <v>11.791697272599601</v>
      </c>
      <c r="P104" s="108">
        <v>13.02599276097885</v>
      </c>
    </row>
    <row r="105" spans="2:16" x14ac:dyDescent="0.25">
      <c r="B105" s="1" t="s">
        <v>126</v>
      </c>
      <c r="C105" s="37"/>
      <c r="D105" s="37">
        <v>12.738994861852699</v>
      </c>
      <c r="E105" s="37">
        <v>11.6514315318807</v>
      </c>
      <c r="F105" s="37">
        <v>13.142748321863699</v>
      </c>
      <c r="G105" s="37">
        <v>12.8303734907345</v>
      </c>
      <c r="H105" s="37">
        <v>13.14115394645</v>
      </c>
      <c r="I105" s="37">
        <v>13.4025181188132</v>
      </c>
      <c r="J105" s="37">
        <v>11.9992395095309</v>
      </c>
      <c r="K105" s="37">
        <v>13.017884365850399</v>
      </c>
      <c r="L105" s="37">
        <v>12.0701250202343</v>
      </c>
      <c r="M105" s="37">
        <v>10.458150210268499</v>
      </c>
      <c r="N105" s="37">
        <v>11.887409060234299</v>
      </c>
      <c r="O105" s="37">
        <v>11.701493580307099</v>
      </c>
      <c r="P105" s="108">
        <v>12.420614419187491</v>
      </c>
    </row>
    <row r="106" spans="2:16" x14ac:dyDescent="0.25">
      <c r="B106" s="1" t="s">
        <v>127</v>
      </c>
      <c r="C106" s="37"/>
      <c r="D106" s="37">
        <v>9.5004000000000008</v>
      </c>
      <c r="E106" s="37">
        <v>17.517099999999999</v>
      </c>
      <c r="F106" s="37">
        <v>13.5900567567568</v>
      </c>
      <c r="G106" s="37">
        <v>10.723599999999999</v>
      </c>
      <c r="H106" s="37">
        <v>15.281159980269599</v>
      </c>
      <c r="I106" s="37">
        <v>13.887632763744399</v>
      </c>
      <c r="J106" s="37">
        <v>15.4885057086614</v>
      </c>
      <c r="K106" s="37">
        <v>12.541137254902001</v>
      </c>
      <c r="L106" s="37">
        <v>14.4663</v>
      </c>
      <c r="M106" s="37">
        <v>14.366193697479</v>
      </c>
      <c r="N106" s="37">
        <v>13.631673551955</v>
      </c>
      <c r="O106" s="37">
        <v>10.730247633291601</v>
      </c>
      <c r="P106" s="108">
        <v>12.865477206036729</v>
      </c>
    </row>
    <row r="107" spans="2:16" x14ac:dyDescent="0.25">
      <c r="B107" s="18" t="s">
        <v>128</v>
      </c>
      <c r="C107" s="37"/>
      <c r="D107" s="37"/>
      <c r="E107" s="37"/>
      <c r="F107" s="37"/>
      <c r="G107" s="37">
        <v>16.760000000000002</v>
      </c>
      <c r="H107" s="37">
        <v>16.760000000000002</v>
      </c>
      <c r="I107" s="37">
        <v>16.760000000000002</v>
      </c>
      <c r="J107" s="37">
        <v>16.760000000000002</v>
      </c>
      <c r="K107" s="37">
        <v>16.760000000000002</v>
      </c>
      <c r="L107" s="37">
        <v>12.758554129821899</v>
      </c>
      <c r="M107" s="37">
        <v>16.760000000000002</v>
      </c>
      <c r="N107" s="37">
        <v>16.760000000000002</v>
      </c>
      <c r="O107" s="37">
        <v>16.760000000000002</v>
      </c>
      <c r="P107" s="108">
        <v>15.837873395391661</v>
      </c>
    </row>
    <row r="108" spans="2:16" x14ac:dyDescent="0.25">
      <c r="B108" s="19" t="s">
        <v>129</v>
      </c>
      <c r="C108" s="38"/>
      <c r="D108" s="38"/>
      <c r="E108" s="38"/>
      <c r="F108" s="38"/>
      <c r="G108" s="38"/>
      <c r="H108" s="38"/>
      <c r="I108" s="38"/>
      <c r="J108" s="38"/>
      <c r="K108" s="38"/>
      <c r="L108" s="38">
        <v>8.7310999999999996</v>
      </c>
      <c r="M108" s="38"/>
      <c r="N108" s="38"/>
      <c r="O108" s="38">
        <v>15.042414261832601</v>
      </c>
      <c r="P108" s="116">
        <v>14.63926249665014</v>
      </c>
    </row>
    <row r="109" spans="2:16" x14ac:dyDescent="0.25">
      <c r="B109" s="11" t="s">
        <v>3</v>
      </c>
      <c r="C109" s="37">
        <v>17.398890000000002</v>
      </c>
      <c r="D109" s="37">
        <v>14.443659999999999</v>
      </c>
      <c r="E109" s="37">
        <v>13.94201</v>
      </c>
      <c r="F109" s="37">
        <v>13.84141</v>
      </c>
      <c r="G109" s="37">
        <v>14.28285</v>
      </c>
      <c r="H109" s="37">
        <v>13.89602</v>
      </c>
      <c r="I109" s="37">
        <v>13.35525</v>
      </c>
      <c r="J109" s="37">
        <v>12.91628</v>
      </c>
      <c r="K109" s="37">
        <v>11.85408</v>
      </c>
      <c r="L109" s="37">
        <v>11.696</v>
      </c>
      <c r="M109" s="37">
        <v>12.380039999999999</v>
      </c>
      <c r="N109" s="37">
        <v>12.35125</v>
      </c>
      <c r="O109" s="37">
        <v>11.953419999999999</v>
      </c>
      <c r="P109" s="108">
        <v>12.923550000000001</v>
      </c>
    </row>
  </sheetData>
  <mergeCells count="10">
    <mergeCell ref="D95:N95"/>
    <mergeCell ref="C94:P94"/>
    <mergeCell ref="C6:P6"/>
    <mergeCell ref="C28:P28"/>
    <mergeCell ref="C50:P50"/>
    <mergeCell ref="C73:P73"/>
    <mergeCell ref="D29:N29"/>
    <mergeCell ref="D51:N51"/>
    <mergeCell ref="D74:N74"/>
    <mergeCell ref="D7:O7"/>
  </mergeCells>
  <conditionalFormatting sqref="P8">
    <cfRule type="timePeriod" dxfId="50" priority="12" timePeriod="lastWeek">
      <formula>AND(TODAY()-ROUNDDOWN(P8,0)&gt;=(WEEKDAY(TODAY())),TODAY()-ROUNDDOWN(P8,0)&lt;(WEEKDAY(TODAY())+7))</formula>
    </cfRule>
  </conditionalFormatting>
  <conditionalFormatting sqref="C9:P21">
    <cfRule type="cellIs" dxfId="49" priority="11" operator="equal">
      <formula>#REF!</formula>
    </cfRule>
  </conditionalFormatting>
  <conditionalFormatting sqref="P30">
    <cfRule type="timePeriod" dxfId="48" priority="10" timePeriod="lastWeek">
      <formula>AND(TODAY()-ROUNDDOWN(P30,0)&gt;=(WEEKDAY(TODAY())),TODAY()-ROUNDDOWN(P30,0)&lt;(WEEKDAY(TODAY())+7))</formula>
    </cfRule>
  </conditionalFormatting>
  <conditionalFormatting sqref="C31:P43">
    <cfRule type="cellIs" dxfId="47" priority="9" operator="equal">
      <formula>#REF!</formula>
    </cfRule>
  </conditionalFormatting>
  <conditionalFormatting sqref="P52">
    <cfRule type="timePeriod" dxfId="46" priority="8" timePeriod="lastWeek">
      <formula>AND(TODAY()-ROUNDDOWN(P52,0)&gt;=(WEEKDAY(TODAY())),TODAY()-ROUNDDOWN(P52,0)&lt;(WEEKDAY(TODAY())+7))</formula>
    </cfRule>
  </conditionalFormatting>
  <conditionalFormatting sqref="C53:P65">
    <cfRule type="cellIs" dxfId="45" priority="5" operator="equal">
      <formula>#REF!</formula>
    </cfRule>
  </conditionalFormatting>
  <conditionalFormatting sqref="P75">
    <cfRule type="timePeriod" dxfId="44" priority="4" timePeriod="lastWeek">
      <formula>AND(TODAY()-ROUNDDOWN(P75,0)&gt;=(WEEKDAY(TODAY())),TODAY()-ROUNDDOWN(P75,0)&lt;(WEEKDAY(TODAY())+7))</formula>
    </cfRule>
  </conditionalFormatting>
  <conditionalFormatting sqref="C76:P88">
    <cfRule type="cellIs" dxfId="43" priority="3" operator="equal">
      <formula>#REF!</formula>
    </cfRule>
  </conditionalFormatting>
  <conditionalFormatting sqref="P96">
    <cfRule type="timePeriod" dxfId="42" priority="2" timePeriod="lastWeek">
      <formula>AND(TODAY()-ROUNDDOWN(P96,0)&gt;=(WEEKDAY(TODAY())),TODAY()-ROUNDDOWN(P96,0)&lt;(WEEKDAY(TODAY())+7))</formula>
    </cfRule>
  </conditionalFormatting>
  <conditionalFormatting sqref="C97:P109">
    <cfRule type="cellIs" dxfId="41" priority="1" operator="equal">
      <formula>#REF!</formula>
    </cfRule>
  </conditionalFormatting>
  <hyperlinks>
    <hyperlink ref="A1" location="índice!A1" display="Índice" xr:uid="{3CB34267-4DB3-4F6C-97CF-930240561B14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0D09F-0779-4F98-B78B-F5171D362F7A}">
  <sheetPr codeName="Hoja4"/>
  <dimension ref="A1:Q59"/>
  <sheetViews>
    <sheetView showGridLines="0" topLeftCell="A21" zoomScale="70" zoomScaleNormal="70" workbookViewId="0">
      <selection activeCell="P59" sqref="P59"/>
    </sheetView>
  </sheetViews>
  <sheetFormatPr baseColWidth="10" defaultColWidth="11.42578125" defaultRowHeight="15.75" x14ac:dyDescent="0.25"/>
  <cols>
    <col min="1" max="1" width="6.85546875" style="6" bestFit="1" customWidth="1"/>
    <col min="2" max="2" width="52.140625" style="11" customWidth="1"/>
    <col min="3" max="6" width="11.28515625" style="11" customWidth="1"/>
    <col min="7" max="7" width="11" style="11" customWidth="1"/>
    <col min="8" max="8" width="11" style="1" customWidth="1"/>
    <col min="9" max="11" width="11" style="11" customWidth="1"/>
    <col min="12" max="15" width="12.42578125" style="11" customWidth="1"/>
    <col min="16" max="16" width="12.140625" style="12" bestFit="1" customWidth="1"/>
    <col min="17" max="17" width="9.28515625" style="13" bestFit="1" customWidth="1"/>
    <col min="18" max="16384" width="11.42578125" style="1"/>
  </cols>
  <sheetData>
    <row r="1" spans="1:17" x14ac:dyDescent="0.25">
      <c r="A1" s="46" t="s">
        <v>6</v>
      </c>
    </row>
    <row r="2" spans="1:17" ht="18.75" x14ac:dyDescent="0.3">
      <c r="B2" s="8" t="s">
        <v>69</v>
      </c>
    </row>
    <row r="3" spans="1:17" x14ac:dyDescent="0.25">
      <c r="B3" s="1" t="str">
        <f>+índice!B5</f>
        <v>Información al: 23/01/2024</v>
      </c>
      <c r="Q3" s="14"/>
    </row>
    <row r="4" spans="1:17" x14ac:dyDescent="0.25">
      <c r="B4" s="1"/>
      <c r="Q4" s="14"/>
    </row>
    <row r="5" spans="1:17" x14ac:dyDescent="0.25">
      <c r="A5" s="15"/>
      <c r="B5" s="11" t="s">
        <v>17</v>
      </c>
      <c r="Q5" s="14"/>
    </row>
    <row r="6" spans="1:17" x14ac:dyDescent="0.25">
      <c r="B6" s="25"/>
      <c r="C6" s="18"/>
      <c r="D6" s="18"/>
      <c r="E6" s="18"/>
      <c r="F6" s="18"/>
      <c r="G6" s="28"/>
      <c r="H6" s="27"/>
      <c r="I6" s="28"/>
      <c r="J6" s="28"/>
      <c r="K6" s="28"/>
      <c r="L6" s="28"/>
      <c r="M6" s="28"/>
      <c r="N6" s="28"/>
      <c r="O6" s="28"/>
      <c r="Q6" s="14"/>
    </row>
    <row r="7" spans="1:17" ht="18" customHeight="1" x14ac:dyDescent="0.25">
      <c r="C7" s="158" t="s">
        <v>16</v>
      </c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4"/>
    </row>
    <row r="8" spans="1:17" x14ac:dyDescent="0.25">
      <c r="B8" s="16"/>
      <c r="C8" s="30">
        <v>2022</v>
      </c>
      <c r="D8" s="157">
        <v>2023</v>
      </c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4"/>
      <c r="Q8" s="14"/>
    </row>
    <row r="9" spans="1:17" x14ac:dyDescent="0.25">
      <c r="B9" s="16"/>
      <c r="C9" s="17" t="s">
        <v>8</v>
      </c>
      <c r="D9" s="17" t="s">
        <v>9</v>
      </c>
      <c r="E9" s="17" t="s">
        <v>10</v>
      </c>
      <c r="F9" s="17" t="s">
        <v>11</v>
      </c>
      <c r="G9" s="17" t="s">
        <v>12</v>
      </c>
      <c r="H9" s="17" t="s">
        <v>13</v>
      </c>
      <c r="I9" s="17" t="s">
        <v>14</v>
      </c>
      <c r="J9" s="17" t="s">
        <v>15</v>
      </c>
      <c r="K9" s="17" t="s">
        <v>19</v>
      </c>
      <c r="L9" s="17" t="s">
        <v>119</v>
      </c>
      <c r="M9" s="106" t="s">
        <v>133</v>
      </c>
      <c r="N9" s="106" t="s">
        <v>134</v>
      </c>
      <c r="O9" s="106" t="s">
        <v>8</v>
      </c>
      <c r="P9" s="17" t="s">
        <v>2</v>
      </c>
      <c r="Q9" s="14"/>
    </row>
    <row r="10" spans="1:17" x14ac:dyDescent="0.25">
      <c r="B10" s="1" t="s">
        <v>32</v>
      </c>
      <c r="C10" s="18">
        <v>162</v>
      </c>
      <c r="D10" s="18">
        <v>6308</v>
      </c>
      <c r="E10" s="18">
        <v>7719</v>
      </c>
      <c r="F10" s="18">
        <v>8163</v>
      </c>
      <c r="G10" s="18">
        <v>9451</v>
      </c>
      <c r="H10" s="18">
        <v>10372</v>
      </c>
      <c r="I10" s="18">
        <v>8082</v>
      </c>
      <c r="J10" s="18">
        <v>7359</v>
      </c>
      <c r="K10" s="18">
        <v>10943</v>
      </c>
      <c r="L10" s="93">
        <v>10209</v>
      </c>
      <c r="M10" s="93">
        <v>9279</v>
      </c>
      <c r="N10" s="93">
        <v>12057</v>
      </c>
      <c r="O10" s="93">
        <v>8959</v>
      </c>
      <c r="P10" s="91">
        <v>109063</v>
      </c>
      <c r="Q10" s="14"/>
    </row>
    <row r="11" spans="1:17" x14ac:dyDescent="0.25">
      <c r="B11" s="1" t="s">
        <v>33</v>
      </c>
      <c r="C11" s="18">
        <v>16</v>
      </c>
      <c r="D11" s="18">
        <v>3282</v>
      </c>
      <c r="E11" s="18">
        <v>4236</v>
      </c>
      <c r="F11" s="18">
        <v>4544</v>
      </c>
      <c r="G11" s="18">
        <v>3761</v>
      </c>
      <c r="H11" s="18">
        <v>4021</v>
      </c>
      <c r="I11" s="18">
        <v>3443</v>
      </c>
      <c r="J11" s="18">
        <v>4208</v>
      </c>
      <c r="K11" s="18">
        <v>5666</v>
      </c>
      <c r="L11" s="93">
        <v>5106</v>
      </c>
      <c r="M11" s="93">
        <v>4710</v>
      </c>
      <c r="N11" s="93">
        <v>5535</v>
      </c>
      <c r="O11" s="93">
        <v>5451</v>
      </c>
      <c r="P11" s="91">
        <v>53979</v>
      </c>
      <c r="Q11" s="14"/>
    </row>
    <row r="12" spans="1:17" x14ac:dyDescent="0.25">
      <c r="B12" s="29" t="s">
        <v>4</v>
      </c>
      <c r="C12" s="19"/>
      <c r="D12" s="19">
        <v>925</v>
      </c>
      <c r="E12" s="19">
        <v>1067</v>
      </c>
      <c r="F12" s="19">
        <v>1218</v>
      </c>
      <c r="G12" s="19">
        <v>986</v>
      </c>
      <c r="H12" s="19">
        <v>1025</v>
      </c>
      <c r="I12" s="19">
        <v>953</v>
      </c>
      <c r="J12" s="19">
        <v>1151</v>
      </c>
      <c r="K12" s="19">
        <v>1519</v>
      </c>
      <c r="L12" s="94">
        <v>1332</v>
      </c>
      <c r="M12" s="94">
        <v>1281</v>
      </c>
      <c r="N12" s="94">
        <v>1476</v>
      </c>
      <c r="O12" s="94">
        <v>1604</v>
      </c>
      <c r="P12" s="122">
        <v>14537</v>
      </c>
      <c r="Q12" s="14"/>
    </row>
    <row r="13" spans="1:17" x14ac:dyDescent="0.25">
      <c r="B13" s="11" t="s">
        <v>3</v>
      </c>
      <c r="C13" s="18">
        <v>178</v>
      </c>
      <c r="D13" s="18">
        <v>10515</v>
      </c>
      <c r="E13" s="18">
        <v>13022</v>
      </c>
      <c r="F13" s="18">
        <v>13925</v>
      </c>
      <c r="G13" s="18">
        <v>14198</v>
      </c>
      <c r="H13" s="18">
        <v>15418</v>
      </c>
      <c r="I13" s="18">
        <v>12478</v>
      </c>
      <c r="J13" s="18">
        <v>12718</v>
      </c>
      <c r="K13" s="18">
        <v>18128</v>
      </c>
      <c r="L13" s="18">
        <v>16647</v>
      </c>
      <c r="M13" s="18">
        <v>15270</v>
      </c>
      <c r="N13" s="18">
        <v>19068</v>
      </c>
      <c r="O13" s="18">
        <v>16014</v>
      </c>
      <c r="P13" s="90">
        <v>177579</v>
      </c>
      <c r="Q13" s="14"/>
    </row>
    <row r="14" spans="1:17" x14ac:dyDescent="0.25">
      <c r="B14" s="20"/>
      <c r="C14" s="21"/>
      <c r="D14" s="21"/>
      <c r="E14" s="21"/>
      <c r="F14" s="21"/>
      <c r="G14" s="22"/>
      <c r="H14" s="23"/>
      <c r="I14" s="23"/>
      <c r="J14" s="23"/>
      <c r="K14" s="23"/>
      <c r="L14" s="23"/>
      <c r="M14" s="23"/>
      <c r="N14" s="23"/>
      <c r="O14" s="23"/>
      <c r="P14" s="24"/>
      <c r="Q14" s="14"/>
    </row>
    <row r="15" spans="1:17" x14ac:dyDescent="0.25">
      <c r="B15" s="20"/>
      <c r="C15" s="21"/>
      <c r="D15" s="21"/>
      <c r="E15" s="21"/>
      <c r="F15" s="21"/>
      <c r="G15" s="22"/>
      <c r="H15" s="23"/>
      <c r="I15" s="23"/>
      <c r="J15" s="23"/>
      <c r="K15" s="23"/>
      <c r="L15" s="23"/>
      <c r="M15" s="23"/>
      <c r="N15" s="23"/>
      <c r="O15" s="23"/>
      <c r="P15" s="26"/>
      <c r="Q15" s="14"/>
    </row>
    <row r="16" spans="1:17" x14ac:dyDescent="0.25">
      <c r="B16" s="25"/>
      <c r="C16" s="18"/>
      <c r="D16" s="18"/>
      <c r="E16" s="18"/>
      <c r="F16" s="18"/>
      <c r="G16" s="28"/>
      <c r="H16" s="27"/>
      <c r="I16" s="28"/>
      <c r="J16" s="28"/>
      <c r="K16" s="28"/>
      <c r="L16" s="28"/>
      <c r="M16" s="28"/>
      <c r="N16" s="28"/>
      <c r="O16" s="28"/>
      <c r="Q16" s="14"/>
    </row>
    <row r="17" spans="2:17" x14ac:dyDescent="0.25">
      <c r="B17" s="11" t="s">
        <v>35</v>
      </c>
      <c r="Q17" s="14"/>
    </row>
    <row r="18" spans="2:17" x14ac:dyDescent="0.25">
      <c r="B18" s="25"/>
      <c r="C18" s="18"/>
      <c r="D18" s="18"/>
      <c r="E18" s="18"/>
      <c r="F18" s="18"/>
      <c r="G18" s="28"/>
      <c r="H18" s="27"/>
      <c r="I18" s="28"/>
      <c r="J18" s="28"/>
      <c r="K18" s="28"/>
      <c r="L18" s="28"/>
      <c r="M18" s="28"/>
      <c r="N18" s="28"/>
      <c r="O18" s="28"/>
      <c r="Q18" s="14"/>
    </row>
    <row r="19" spans="2:17" x14ac:dyDescent="0.25">
      <c r="C19" s="158" t="s">
        <v>34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4"/>
    </row>
    <row r="20" spans="2:17" x14ac:dyDescent="0.25">
      <c r="B20" s="16"/>
      <c r="C20" s="30">
        <v>2022</v>
      </c>
      <c r="D20" s="157">
        <v>2023</v>
      </c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4"/>
      <c r="Q20" s="14"/>
    </row>
    <row r="21" spans="2:17" x14ac:dyDescent="0.25">
      <c r="B21" s="16"/>
      <c r="C21" s="17" t="s">
        <v>8</v>
      </c>
      <c r="D21" s="17" t="s">
        <v>9</v>
      </c>
      <c r="E21" s="17" t="s">
        <v>10</v>
      </c>
      <c r="F21" s="17" t="s">
        <v>11</v>
      </c>
      <c r="G21" s="17" t="s">
        <v>12</v>
      </c>
      <c r="H21" s="17" t="s">
        <v>13</v>
      </c>
      <c r="I21" s="17" t="s">
        <v>14</v>
      </c>
      <c r="J21" s="17" t="s">
        <v>15</v>
      </c>
      <c r="K21" s="17" t="str">
        <f>+K9</f>
        <v>Agosto</v>
      </c>
      <c r="L21" s="17" t="s">
        <v>119</v>
      </c>
      <c r="M21" s="106" t="s">
        <v>133</v>
      </c>
      <c r="N21" s="106" t="s">
        <v>134</v>
      </c>
      <c r="O21" s="106" t="s">
        <v>8</v>
      </c>
      <c r="P21" s="17" t="s">
        <v>2</v>
      </c>
      <c r="Q21" s="14"/>
    </row>
    <row r="22" spans="2:17" x14ac:dyDescent="0.25">
      <c r="B22" s="1" t="s">
        <v>32</v>
      </c>
      <c r="C22" s="18">
        <v>1172.4523320000001</v>
      </c>
      <c r="D22" s="18">
        <v>42035.506680999999</v>
      </c>
      <c r="E22" s="18">
        <v>50397.520414999999</v>
      </c>
      <c r="F22" s="18">
        <v>53833.884272000003</v>
      </c>
      <c r="G22" s="18">
        <v>60231.873223000002</v>
      </c>
      <c r="H22" s="18">
        <v>65265.648180999997</v>
      </c>
      <c r="I22" s="18">
        <v>53802.536536</v>
      </c>
      <c r="J22" s="18">
        <v>50291.485718999997</v>
      </c>
      <c r="K22" s="18">
        <v>76784.759822000007</v>
      </c>
      <c r="L22" s="18">
        <v>76269.800463000007</v>
      </c>
      <c r="M22" s="18">
        <v>60580.031747000001</v>
      </c>
      <c r="N22" s="18">
        <v>82066.563563000003</v>
      </c>
      <c r="O22" s="18">
        <v>59126.326316999999</v>
      </c>
      <c r="P22" s="31">
        <f>SUM(C22:O22)</f>
        <v>731858.38927099993</v>
      </c>
      <c r="Q22" s="14"/>
    </row>
    <row r="23" spans="2:17" x14ac:dyDescent="0.25">
      <c r="B23" s="1" t="s">
        <v>33</v>
      </c>
      <c r="C23" s="18">
        <v>204.44324700000001</v>
      </c>
      <c r="D23" s="18">
        <v>108806.232986</v>
      </c>
      <c r="E23" s="18">
        <v>142511.35822299999</v>
      </c>
      <c r="F23" s="18">
        <v>158258.104941</v>
      </c>
      <c r="G23" s="18">
        <v>134554.664693</v>
      </c>
      <c r="H23" s="18">
        <v>144323.25867400001</v>
      </c>
      <c r="I23" s="18">
        <v>128161.96107600001</v>
      </c>
      <c r="J23" s="18">
        <v>147974.53458899999</v>
      </c>
      <c r="K23" s="18">
        <v>211871.98340900001</v>
      </c>
      <c r="L23" s="18">
        <v>178611.32647299999</v>
      </c>
      <c r="M23" s="18">
        <v>161035.81443299999</v>
      </c>
      <c r="N23" s="18">
        <v>190017.350893</v>
      </c>
      <c r="O23" s="18">
        <v>195590.01285200001</v>
      </c>
      <c r="P23" s="31">
        <f>SUM(C23:O23)</f>
        <v>1901921.0464890001</v>
      </c>
      <c r="Q23" s="14"/>
    </row>
    <row r="24" spans="2:17" x14ac:dyDescent="0.25">
      <c r="B24" s="29" t="s">
        <v>4</v>
      </c>
      <c r="C24" s="19"/>
      <c r="D24" s="19">
        <v>71651.659</v>
      </c>
      <c r="E24" s="19">
        <v>89786.719341999997</v>
      </c>
      <c r="F24" s="19">
        <v>111508.119513</v>
      </c>
      <c r="G24" s="19">
        <v>94033.759464999996</v>
      </c>
      <c r="H24" s="19">
        <v>97097.642275000006</v>
      </c>
      <c r="I24" s="19">
        <v>85375.057151000001</v>
      </c>
      <c r="J24" s="19">
        <v>102439.942595</v>
      </c>
      <c r="K24" s="19">
        <v>147370.71516600001</v>
      </c>
      <c r="L24" s="19">
        <v>121156.372154</v>
      </c>
      <c r="M24" s="19">
        <v>115001.532955</v>
      </c>
      <c r="N24" s="19">
        <v>133945.64006599999</v>
      </c>
      <c r="O24" s="19">
        <v>147431.86025699999</v>
      </c>
      <c r="P24" s="32">
        <f>SUM(C24:O24)</f>
        <v>1316799.0199389998</v>
      </c>
      <c r="Q24" s="14"/>
    </row>
    <row r="25" spans="2:17" x14ac:dyDescent="0.25">
      <c r="B25" s="11" t="s">
        <v>3</v>
      </c>
      <c r="C25" s="18">
        <f t="shared" ref="C25:N25" si="0">SUM(C22:C24)</f>
        <v>1376.895579</v>
      </c>
      <c r="D25" s="18">
        <f t="shared" si="0"/>
        <v>222493.398667</v>
      </c>
      <c r="E25" s="18">
        <f t="shared" si="0"/>
        <v>282695.59797999996</v>
      </c>
      <c r="F25" s="18">
        <f t="shared" si="0"/>
        <v>323600.10872600001</v>
      </c>
      <c r="G25" s="18">
        <f t="shared" si="0"/>
        <v>288820.29738100001</v>
      </c>
      <c r="H25" s="18">
        <f t="shared" si="0"/>
        <v>306686.54913</v>
      </c>
      <c r="I25" s="18">
        <f t="shared" si="0"/>
        <v>267339.55476299999</v>
      </c>
      <c r="J25" s="18">
        <f t="shared" si="0"/>
        <v>300705.96290299995</v>
      </c>
      <c r="K25" s="18">
        <f t="shared" si="0"/>
        <v>436027.45839700004</v>
      </c>
      <c r="L25" s="18">
        <f t="shared" si="0"/>
        <v>376037.49909</v>
      </c>
      <c r="M25" s="18">
        <f t="shared" si="0"/>
        <v>336617.379135</v>
      </c>
      <c r="N25" s="18">
        <f t="shared" si="0"/>
        <v>406029.55452199996</v>
      </c>
      <c r="O25" s="18">
        <f>SUM(O22:O24)</f>
        <v>402148.19942600001</v>
      </c>
      <c r="P25" s="31">
        <f>SUM(C25:O25)</f>
        <v>3950578.4556989996</v>
      </c>
      <c r="Q25" s="14"/>
    </row>
    <row r="26" spans="2:17" x14ac:dyDescent="0.25">
      <c r="B26" s="20"/>
      <c r="C26" s="21"/>
      <c r="D26" s="21"/>
      <c r="E26" s="21"/>
      <c r="F26" s="21"/>
      <c r="G26" s="22"/>
      <c r="H26" s="23"/>
      <c r="I26" s="23"/>
      <c r="J26" s="23"/>
      <c r="K26" s="23"/>
      <c r="L26" s="23"/>
      <c r="M26" s="23"/>
      <c r="N26" s="23"/>
      <c r="O26" s="23"/>
      <c r="P26" s="24"/>
      <c r="Q26" s="14"/>
    </row>
    <row r="27" spans="2:17" x14ac:dyDescent="0.25">
      <c r="B27" s="20"/>
      <c r="C27" s="21"/>
      <c r="D27" s="21"/>
      <c r="E27" s="21"/>
      <c r="F27" s="21"/>
      <c r="G27" s="22"/>
      <c r="H27" s="23"/>
      <c r="I27" s="23"/>
      <c r="J27" s="23"/>
      <c r="K27" s="23"/>
      <c r="L27" s="23"/>
      <c r="M27" s="23"/>
      <c r="N27" s="23"/>
      <c r="O27" s="23"/>
      <c r="P27" s="26"/>
      <c r="Q27" s="14"/>
    </row>
    <row r="28" spans="2:17" x14ac:dyDescent="0.25">
      <c r="B28" s="25"/>
      <c r="C28" s="18"/>
      <c r="D28" s="18"/>
      <c r="E28" s="18"/>
      <c r="F28" s="18"/>
      <c r="G28" s="28"/>
      <c r="H28" s="27"/>
      <c r="I28" s="28"/>
      <c r="J28" s="28"/>
      <c r="K28" s="28"/>
      <c r="L28" s="28"/>
      <c r="M28" s="28"/>
      <c r="N28" s="28"/>
      <c r="O28" s="28"/>
      <c r="Q28" s="14"/>
    </row>
    <row r="29" spans="2:17" x14ac:dyDescent="0.25">
      <c r="B29" s="11" t="s">
        <v>18</v>
      </c>
      <c r="Q29" s="14"/>
    </row>
    <row r="30" spans="2:17" x14ac:dyDescent="0.25">
      <c r="B30" s="25"/>
      <c r="C30" s="18"/>
      <c r="D30" s="18"/>
      <c r="E30" s="18"/>
      <c r="F30" s="18"/>
      <c r="G30" s="28"/>
      <c r="H30" s="27"/>
      <c r="I30" s="28"/>
      <c r="J30" s="28"/>
      <c r="K30" s="28"/>
      <c r="L30" s="28"/>
      <c r="M30" s="28"/>
      <c r="N30" s="28"/>
      <c r="O30" s="28"/>
      <c r="Q30" s="14"/>
    </row>
    <row r="31" spans="2:17" ht="18" customHeight="1" x14ac:dyDescent="0.25">
      <c r="C31" s="158" t="s">
        <v>20</v>
      </c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4"/>
    </row>
    <row r="32" spans="2:17" x14ac:dyDescent="0.25">
      <c r="B32" s="16"/>
      <c r="C32" s="30">
        <v>2022</v>
      </c>
      <c r="D32" s="157">
        <v>2023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4"/>
      <c r="Q32" s="14"/>
    </row>
    <row r="33" spans="2:17" x14ac:dyDescent="0.25">
      <c r="B33" s="16"/>
      <c r="C33" s="17" t="s">
        <v>8</v>
      </c>
      <c r="D33" s="17" t="s">
        <v>9</v>
      </c>
      <c r="E33" s="17" t="s">
        <v>10</v>
      </c>
      <c r="F33" s="17" t="s">
        <v>11</v>
      </c>
      <c r="G33" s="17" t="s">
        <v>12</v>
      </c>
      <c r="H33" s="17" t="s">
        <v>13</v>
      </c>
      <c r="I33" s="17" t="s">
        <v>14</v>
      </c>
      <c r="J33" s="17" t="s">
        <v>15</v>
      </c>
      <c r="K33" s="17" t="s">
        <v>19</v>
      </c>
      <c r="L33" s="17" t="s">
        <v>119</v>
      </c>
      <c r="M33" s="106" t="s">
        <v>133</v>
      </c>
      <c r="N33" s="106" t="s">
        <v>134</v>
      </c>
      <c r="O33" s="106" t="s">
        <v>8</v>
      </c>
      <c r="P33" s="17" t="s">
        <v>2</v>
      </c>
      <c r="Q33" s="14"/>
    </row>
    <row r="34" spans="2:17" x14ac:dyDescent="0.25">
      <c r="B34" s="1" t="s">
        <v>32</v>
      </c>
      <c r="C34" s="18">
        <v>161</v>
      </c>
      <c r="D34" s="18">
        <v>6245</v>
      </c>
      <c r="E34" s="18">
        <v>7665</v>
      </c>
      <c r="F34" s="18">
        <v>8126</v>
      </c>
      <c r="G34" s="18">
        <v>9418</v>
      </c>
      <c r="H34" s="18">
        <v>10320</v>
      </c>
      <c r="I34" s="18">
        <v>8039</v>
      </c>
      <c r="J34" s="18">
        <v>7325</v>
      </c>
      <c r="K34" s="18">
        <v>10893</v>
      </c>
      <c r="L34" s="18">
        <v>10153</v>
      </c>
      <c r="M34" s="18">
        <v>9248</v>
      </c>
      <c r="N34" s="18">
        <v>11981</v>
      </c>
      <c r="O34" s="18">
        <v>8913</v>
      </c>
      <c r="P34" s="31">
        <v>101956</v>
      </c>
      <c r="Q34" s="14"/>
    </row>
    <row r="35" spans="2:17" x14ac:dyDescent="0.25">
      <c r="B35" s="1" t="s">
        <v>33</v>
      </c>
      <c r="C35" s="18">
        <v>16</v>
      </c>
      <c r="D35" s="18">
        <v>3207</v>
      </c>
      <c r="E35" s="18">
        <v>4117</v>
      </c>
      <c r="F35" s="18">
        <v>4408</v>
      </c>
      <c r="G35" s="18">
        <v>3656</v>
      </c>
      <c r="H35" s="18">
        <v>3904</v>
      </c>
      <c r="I35" s="18">
        <v>3316</v>
      </c>
      <c r="J35" s="18">
        <v>4075</v>
      </c>
      <c r="K35" s="18">
        <v>5479</v>
      </c>
      <c r="L35" s="18">
        <v>4938</v>
      </c>
      <c r="M35" s="18">
        <v>4536</v>
      </c>
      <c r="N35" s="18">
        <v>5334</v>
      </c>
      <c r="O35" s="18">
        <v>5225</v>
      </c>
      <c r="P35" s="31">
        <v>42761</v>
      </c>
      <c r="Q35" s="14"/>
    </row>
    <row r="36" spans="2:17" x14ac:dyDescent="0.25">
      <c r="B36" s="29" t="s">
        <v>4</v>
      </c>
      <c r="C36" s="19"/>
      <c r="D36" s="19">
        <v>881</v>
      </c>
      <c r="E36" s="19">
        <v>1017</v>
      </c>
      <c r="F36" s="19">
        <v>1146</v>
      </c>
      <c r="G36" s="19">
        <v>905</v>
      </c>
      <c r="H36" s="19">
        <v>946</v>
      </c>
      <c r="I36" s="19">
        <v>848</v>
      </c>
      <c r="J36" s="19">
        <v>1058</v>
      </c>
      <c r="K36" s="19">
        <v>1359</v>
      </c>
      <c r="L36" s="19">
        <v>1231</v>
      </c>
      <c r="M36" s="19">
        <v>1169</v>
      </c>
      <c r="N36" s="19">
        <v>1329</v>
      </c>
      <c r="O36" s="19">
        <v>1424</v>
      </c>
      <c r="P36" s="32">
        <v>9162</v>
      </c>
      <c r="Q36" s="14"/>
    </row>
    <row r="37" spans="2:17" x14ac:dyDescent="0.25">
      <c r="B37" s="11" t="s">
        <v>3</v>
      </c>
      <c r="C37" s="18">
        <v>177</v>
      </c>
      <c r="D37" s="18">
        <v>10331</v>
      </c>
      <c r="E37" s="18">
        <v>12795</v>
      </c>
      <c r="F37" s="18">
        <v>13666</v>
      </c>
      <c r="G37" s="18">
        <v>13968</v>
      </c>
      <c r="H37" s="18">
        <v>15150</v>
      </c>
      <c r="I37" s="18">
        <v>12192</v>
      </c>
      <c r="J37" s="18">
        <v>12446</v>
      </c>
      <c r="K37" s="18">
        <v>17715</v>
      </c>
      <c r="L37" s="18">
        <v>16309</v>
      </c>
      <c r="M37" s="18">
        <v>14947</v>
      </c>
      <c r="N37" s="18">
        <v>18633</v>
      </c>
      <c r="O37" s="18">
        <v>15546</v>
      </c>
      <c r="P37" s="90">
        <v>152384</v>
      </c>
      <c r="Q37" s="14"/>
    </row>
    <row r="38" spans="2:17" x14ac:dyDescent="0.25">
      <c r="B38" s="20"/>
      <c r="C38" s="21"/>
      <c r="D38" s="21"/>
      <c r="E38" s="21"/>
      <c r="F38" s="21"/>
      <c r="G38" s="22"/>
      <c r="H38" s="23"/>
      <c r="I38" s="23"/>
      <c r="J38" s="23"/>
      <c r="K38" s="23"/>
      <c r="L38" s="23"/>
      <c r="M38" s="23"/>
      <c r="N38" s="23"/>
      <c r="O38" s="23"/>
      <c r="P38" s="24"/>
      <c r="Q38" s="14"/>
    </row>
    <row r="39" spans="2:17" x14ac:dyDescent="0.25">
      <c r="B39" s="20"/>
      <c r="C39" s="21"/>
      <c r="D39" s="21"/>
      <c r="E39" s="21"/>
      <c r="F39" s="21"/>
      <c r="G39" s="22"/>
      <c r="H39" s="23"/>
      <c r="I39" s="23"/>
      <c r="J39" s="23"/>
      <c r="K39" s="23"/>
      <c r="L39" s="23"/>
      <c r="M39" s="23"/>
      <c r="N39" s="23"/>
      <c r="O39" s="23"/>
      <c r="P39" s="26"/>
      <c r="Q39" s="14"/>
    </row>
    <row r="40" spans="2:17" x14ac:dyDescent="0.25">
      <c r="B40" s="95"/>
      <c r="C40" s="96"/>
      <c r="D40" s="96"/>
      <c r="E40" s="96"/>
      <c r="F40" s="96"/>
      <c r="G40" s="97"/>
      <c r="H40" s="98"/>
      <c r="I40" s="98"/>
      <c r="J40" s="98"/>
      <c r="K40" s="98"/>
      <c r="L40" s="98"/>
      <c r="M40" s="98"/>
      <c r="N40" s="98"/>
      <c r="O40" s="98"/>
      <c r="P40" s="99"/>
      <c r="Q40" s="14"/>
    </row>
    <row r="41" spans="2:17" x14ac:dyDescent="0.25">
      <c r="B41" s="11" t="s">
        <v>31</v>
      </c>
      <c r="Q41" s="14"/>
    </row>
    <row r="42" spans="2:17" ht="18" customHeight="1" x14ac:dyDescent="0.25">
      <c r="C42" s="158" t="s">
        <v>37</v>
      </c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</row>
    <row r="43" spans="2:17" x14ac:dyDescent="0.25">
      <c r="B43" s="16"/>
      <c r="C43" s="30">
        <v>2022</v>
      </c>
      <c r="D43" s="157">
        <v>2023</v>
      </c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4"/>
    </row>
    <row r="44" spans="2:17" x14ac:dyDescent="0.25">
      <c r="B44" s="16"/>
      <c r="C44" s="17" t="s">
        <v>8</v>
      </c>
      <c r="D44" s="17" t="s">
        <v>9</v>
      </c>
      <c r="E44" s="17" t="s">
        <v>10</v>
      </c>
      <c r="F44" s="17" t="s">
        <v>11</v>
      </c>
      <c r="G44" s="17" t="s">
        <v>12</v>
      </c>
      <c r="H44" s="17" t="s">
        <v>13</v>
      </c>
      <c r="I44" s="17" t="s">
        <v>14</v>
      </c>
      <c r="J44" s="17" t="s">
        <v>15</v>
      </c>
      <c r="K44" s="17" t="str">
        <f>+K21</f>
        <v>Agosto</v>
      </c>
      <c r="L44" s="17" t="s">
        <v>119</v>
      </c>
      <c r="M44" s="106" t="s">
        <v>133</v>
      </c>
      <c r="N44" s="106" t="s">
        <v>134</v>
      </c>
      <c r="O44" s="106" t="s">
        <v>8</v>
      </c>
      <c r="P44" s="17" t="s">
        <v>2</v>
      </c>
    </row>
    <row r="45" spans="2:17" x14ac:dyDescent="0.25">
      <c r="B45" s="1" t="s">
        <v>32</v>
      </c>
      <c r="C45" s="33">
        <v>0.94896989296107304</v>
      </c>
      <c r="D45" s="33">
        <v>0.94868270937304899</v>
      </c>
      <c r="E45" s="33">
        <v>0.94747149972457601</v>
      </c>
      <c r="F45" s="33">
        <v>0.94949297259952303</v>
      </c>
      <c r="G45" s="33">
        <v>0.94986665394216996</v>
      </c>
      <c r="H45" s="33">
        <v>0.94986996134740798</v>
      </c>
      <c r="I45" s="33">
        <v>0.94985161732672896</v>
      </c>
      <c r="J45" s="33">
        <v>0.94989487403335904</v>
      </c>
      <c r="K45" s="33">
        <v>0.94963195389338295</v>
      </c>
      <c r="L45" s="33">
        <v>0.94983040059405599</v>
      </c>
      <c r="M45" s="33">
        <v>0.93810186910003202</v>
      </c>
      <c r="N45" s="33">
        <v>0.94995781567181903</v>
      </c>
      <c r="O45" s="33">
        <v>0.94996227399385402</v>
      </c>
      <c r="P45" s="35">
        <v>0.94862159999999995</v>
      </c>
    </row>
    <row r="46" spans="2:17" x14ac:dyDescent="0.25">
      <c r="B46" s="1" t="s">
        <v>33</v>
      </c>
      <c r="C46" s="33">
        <v>0.90000000831526605</v>
      </c>
      <c r="D46" s="33">
        <v>0.89358417977313997</v>
      </c>
      <c r="E46" s="33">
        <v>0.89230951981395701</v>
      </c>
      <c r="F46" s="33">
        <v>0.89905805631910196</v>
      </c>
      <c r="G46" s="33">
        <v>0.89989604760465303</v>
      </c>
      <c r="H46" s="33">
        <v>0.89933813023293896</v>
      </c>
      <c r="I46" s="33">
        <v>0.89991285118215902</v>
      </c>
      <c r="J46" s="33">
        <v>0.89997961610686295</v>
      </c>
      <c r="K46" s="33">
        <v>0.89974295861008302</v>
      </c>
      <c r="L46" s="33">
        <v>0.89976240217494596</v>
      </c>
      <c r="M46" s="33">
        <v>0.871022752552716</v>
      </c>
      <c r="N46" s="33">
        <v>0.89994072624080301</v>
      </c>
      <c r="O46" s="33">
        <v>0.899946315332532</v>
      </c>
      <c r="P46" s="35">
        <v>0.89639740000000001</v>
      </c>
    </row>
    <row r="47" spans="2:17" x14ac:dyDescent="0.25">
      <c r="B47" s="29" t="s">
        <v>4</v>
      </c>
      <c r="C47" s="34"/>
      <c r="D47" s="34">
        <v>0.84054867444171799</v>
      </c>
      <c r="E47" s="34">
        <v>0.84170709409858502</v>
      </c>
      <c r="F47" s="34">
        <v>0.84886600626391795</v>
      </c>
      <c r="G47" s="34">
        <v>0.84295891195867301</v>
      </c>
      <c r="H47" s="34">
        <v>0.84989926899849599</v>
      </c>
      <c r="I47" s="34">
        <v>0.84999766195939797</v>
      </c>
      <c r="J47" s="34">
        <v>0.84987807142962402</v>
      </c>
      <c r="K47" s="34">
        <v>0.84771096343177799</v>
      </c>
      <c r="L47" s="34">
        <v>0.84999999768150902</v>
      </c>
      <c r="M47" s="34">
        <v>0.82946622123138103</v>
      </c>
      <c r="N47" s="34">
        <v>0.85000000018589605</v>
      </c>
      <c r="O47" s="34">
        <v>0.85000000007834098</v>
      </c>
      <c r="P47" s="36">
        <v>0.84625490000000003</v>
      </c>
    </row>
    <row r="48" spans="2:17" x14ac:dyDescent="0.25">
      <c r="B48" s="11" t="s">
        <v>3</v>
      </c>
      <c r="C48" s="33">
        <v>0.94169879999999995</v>
      </c>
      <c r="D48" s="33">
        <v>0.88691439999999999</v>
      </c>
      <c r="E48" s="33">
        <v>0.88607170000000002</v>
      </c>
      <c r="F48" s="33">
        <v>0.89015290000000002</v>
      </c>
      <c r="G48" s="33">
        <v>0.89177960000000001</v>
      </c>
      <c r="H48" s="33">
        <v>0.89443930000000005</v>
      </c>
      <c r="I48" s="33">
        <v>0.89402269999999995</v>
      </c>
      <c r="J48" s="33">
        <v>0.89125980000000005</v>
      </c>
      <c r="K48" s="33">
        <v>0.89094240000000002</v>
      </c>
      <c r="L48" s="33">
        <v>0.89388440000000002</v>
      </c>
      <c r="M48" s="33">
        <v>0.86889749999999999</v>
      </c>
      <c r="N48" s="33">
        <v>0.89357520000000001</v>
      </c>
      <c r="O48" s="33">
        <v>0.88898909999999998</v>
      </c>
      <c r="P48" s="107">
        <v>0.88935869999999995</v>
      </c>
    </row>
    <row r="49" spans="2:16" x14ac:dyDescent="0.25">
      <c r="B49" s="20"/>
      <c r="C49" s="21"/>
      <c r="D49" s="21"/>
      <c r="E49" s="21"/>
      <c r="F49" s="21"/>
      <c r="G49" s="22"/>
      <c r="H49" s="23"/>
      <c r="I49" s="23"/>
      <c r="J49" s="23"/>
      <c r="K49" s="23"/>
      <c r="L49" s="23"/>
      <c r="M49" s="23"/>
      <c r="N49" s="23"/>
      <c r="O49" s="23"/>
      <c r="P49" s="24"/>
    </row>
    <row r="50" spans="2:16" x14ac:dyDescent="0.25">
      <c r="B50" s="20"/>
      <c r="C50" s="21"/>
      <c r="D50" s="21"/>
      <c r="E50" s="21"/>
      <c r="F50" s="21"/>
      <c r="G50" s="22"/>
      <c r="H50" s="23"/>
      <c r="I50" s="23"/>
      <c r="J50" s="23"/>
      <c r="K50" s="23"/>
      <c r="L50" s="23"/>
      <c r="M50" s="23"/>
      <c r="N50" s="23"/>
      <c r="O50" s="23"/>
      <c r="P50" s="26"/>
    </row>
    <row r="51" spans="2:16" x14ac:dyDescent="0.25">
      <c r="B51" s="95"/>
      <c r="C51" s="96"/>
      <c r="D51" s="96"/>
      <c r="E51" s="96"/>
      <c r="F51" s="96"/>
      <c r="G51" s="97"/>
      <c r="H51" s="98"/>
      <c r="I51" s="98"/>
      <c r="J51" s="98"/>
      <c r="K51" s="98"/>
      <c r="L51" s="98"/>
      <c r="M51" s="98"/>
      <c r="N51" s="98"/>
      <c r="O51" s="98"/>
      <c r="P51" s="99"/>
    </row>
    <row r="52" spans="2:16" x14ac:dyDescent="0.25">
      <c r="B52" s="11" t="s">
        <v>36</v>
      </c>
    </row>
    <row r="53" spans="2:16" x14ac:dyDescent="0.25">
      <c r="C53" s="158" t="s">
        <v>38</v>
      </c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</row>
    <row r="54" spans="2:16" x14ac:dyDescent="0.25">
      <c r="B54" s="16"/>
      <c r="C54" s="30">
        <v>2022</v>
      </c>
      <c r="D54" s="157">
        <v>2023</v>
      </c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4"/>
    </row>
    <row r="55" spans="2:16" x14ac:dyDescent="0.25">
      <c r="B55" s="16"/>
      <c r="C55" s="17" t="s">
        <v>8</v>
      </c>
      <c r="D55" s="17" t="s">
        <v>9</v>
      </c>
      <c r="E55" s="17" t="s">
        <v>10</v>
      </c>
      <c r="F55" s="17" t="s">
        <v>11</v>
      </c>
      <c r="G55" s="17" t="s">
        <v>12</v>
      </c>
      <c r="H55" s="17" t="s">
        <v>13</v>
      </c>
      <c r="I55" s="17" t="s">
        <v>14</v>
      </c>
      <c r="J55" s="17" t="s">
        <v>15</v>
      </c>
      <c r="K55" s="17" t="s">
        <v>19</v>
      </c>
      <c r="L55" s="17" t="s">
        <v>119</v>
      </c>
      <c r="M55" s="106" t="s">
        <v>133</v>
      </c>
      <c r="N55" s="106" t="s">
        <v>134</v>
      </c>
      <c r="O55" s="106" t="s">
        <v>8</v>
      </c>
      <c r="P55" s="17" t="s">
        <v>2</v>
      </c>
    </row>
    <row r="56" spans="2:16" x14ac:dyDescent="0.25">
      <c r="B56" s="1" t="s">
        <v>32</v>
      </c>
      <c r="C56" s="37">
        <v>17.388466431825002</v>
      </c>
      <c r="D56" s="37">
        <v>16.769886945579</v>
      </c>
      <c r="E56" s="37">
        <v>16.491433472673702</v>
      </c>
      <c r="F56" s="37">
        <v>15.768443757491999</v>
      </c>
      <c r="G56" s="37">
        <v>16.318881151235502</v>
      </c>
      <c r="H56" s="37">
        <v>15.573276935545399</v>
      </c>
      <c r="I56" s="37">
        <v>15.087598890414499</v>
      </c>
      <c r="J56" s="37">
        <v>15.0509442476272</v>
      </c>
      <c r="K56" s="37">
        <v>12.4039352126628</v>
      </c>
      <c r="L56" s="37">
        <v>12.2025054646725</v>
      </c>
      <c r="M56" s="37">
        <v>13.4443111617783</v>
      </c>
      <c r="N56" s="37">
        <v>13.4682034361908</v>
      </c>
      <c r="O56" s="37">
        <v>13.148744057738201</v>
      </c>
      <c r="P56" s="39">
        <v>14.420310000000001</v>
      </c>
    </row>
    <row r="57" spans="2:16" x14ac:dyDescent="0.25">
      <c r="B57" s="1" t="s">
        <v>33</v>
      </c>
      <c r="C57" s="37">
        <v>17.4587</v>
      </c>
      <c r="D57" s="37">
        <v>14.547306472233901</v>
      </c>
      <c r="E57" s="37">
        <v>13.9263877621432</v>
      </c>
      <c r="F57" s="37">
        <v>14.0939196026457</v>
      </c>
      <c r="G57" s="37">
        <v>14.428634886201101</v>
      </c>
      <c r="H57" s="37">
        <v>14.0098567796541</v>
      </c>
      <c r="I57" s="37">
        <v>13.250048738348999</v>
      </c>
      <c r="J57" s="37">
        <v>12.893738085047699</v>
      </c>
      <c r="K57" s="37">
        <v>12.329297176695601</v>
      </c>
      <c r="L57" s="37">
        <v>11.920928536662601</v>
      </c>
      <c r="M57" s="37">
        <v>12.4651787036466</v>
      </c>
      <c r="N57" s="37">
        <v>12.6066225920791</v>
      </c>
      <c r="O57" s="37">
        <v>12.2309871465564</v>
      </c>
      <c r="P57" s="39">
        <v>13.096</v>
      </c>
    </row>
    <row r="58" spans="2:16" x14ac:dyDescent="0.25">
      <c r="B58" s="29" t="s">
        <v>4</v>
      </c>
      <c r="C58" s="38"/>
      <c r="D58" s="38">
        <v>12.9215582352225</v>
      </c>
      <c r="E58" s="38">
        <v>12.535809072614899</v>
      </c>
      <c r="F58" s="38">
        <v>12.552688558744499</v>
      </c>
      <c r="G58" s="38">
        <v>12.770108479191901</v>
      </c>
      <c r="H58" s="38">
        <v>12.599433422285299</v>
      </c>
      <c r="I58" s="38">
        <v>12.4214800107675</v>
      </c>
      <c r="J58" s="38">
        <v>11.9008590445753</v>
      </c>
      <c r="K58" s="38">
        <v>10.884377618097799</v>
      </c>
      <c r="L58" s="38">
        <v>11.0455578071302</v>
      </c>
      <c r="M58" s="38">
        <v>11.700177568979001</v>
      </c>
      <c r="N58" s="38">
        <v>11.3046191585311</v>
      </c>
      <c r="O58" s="38">
        <v>11.105807101115101</v>
      </c>
      <c r="P58" s="40">
        <v>11.84258</v>
      </c>
    </row>
    <row r="59" spans="2:16" x14ac:dyDescent="0.25">
      <c r="B59" s="11" t="s">
        <v>3</v>
      </c>
      <c r="C59" s="37">
        <v>17.398890000000002</v>
      </c>
      <c r="D59" s="37">
        <v>14.443659999999999</v>
      </c>
      <c r="E59" s="37">
        <v>13.94201</v>
      </c>
      <c r="F59" s="37">
        <v>13.84141</v>
      </c>
      <c r="G59" s="37">
        <v>14.28285</v>
      </c>
      <c r="H59" s="37">
        <v>13.89602</v>
      </c>
      <c r="I59" s="37">
        <v>13.35525</v>
      </c>
      <c r="J59" s="37">
        <v>12.91628</v>
      </c>
      <c r="K59" s="37">
        <v>11.85408</v>
      </c>
      <c r="L59" s="37">
        <v>11.696</v>
      </c>
      <c r="M59" s="37">
        <v>12.380039999999999</v>
      </c>
      <c r="N59" s="37">
        <v>12.35125</v>
      </c>
      <c r="O59" s="37">
        <v>11.953419999999999</v>
      </c>
      <c r="P59" s="108">
        <v>12.923550000000001</v>
      </c>
    </row>
  </sheetData>
  <mergeCells count="10">
    <mergeCell ref="C53:P53"/>
    <mergeCell ref="C42:P42"/>
    <mergeCell ref="D32:O32"/>
    <mergeCell ref="D43:O43"/>
    <mergeCell ref="D54:O54"/>
    <mergeCell ref="C7:P7"/>
    <mergeCell ref="C19:P19"/>
    <mergeCell ref="C31:P31"/>
    <mergeCell ref="D8:O8"/>
    <mergeCell ref="D20:O20"/>
  </mergeCells>
  <conditionalFormatting sqref="P9">
    <cfRule type="timePeriod" dxfId="40" priority="14" timePeriod="lastWeek">
      <formula>AND(TODAY()-ROUNDDOWN(P9,0)&gt;=(WEEKDAY(TODAY())),TODAY()-ROUNDDOWN(P9,0)&lt;(WEEKDAY(TODAY())+7))</formula>
    </cfRule>
  </conditionalFormatting>
  <conditionalFormatting sqref="P21">
    <cfRule type="timePeriod" dxfId="39" priority="13" timePeriod="lastWeek">
      <formula>AND(TODAY()-ROUNDDOWN(P21,0)&gt;=(WEEKDAY(TODAY())),TODAY()-ROUNDDOWN(P21,0)&lt;(WEEKDAY(TODAY())+7))</formula>
    </cfRule>
  </conditionalFormatting>
  <conditionalFormatting sqref="P33">
    <cfRule type="timePeriod" dxfId="38" priority="12" timePeriod="lastWeek">
      <formula>AND(TODAY()-ROUNDDOWN(P33,0)&gt;=(WEEKDAY(TODAY())),TODAY()-ROUNDDOWN(P33,0)&lt;(WEEKDAY(TODAY())+7))</formula>
    </cfRule>
  </conditionalFormatting>
  <conditionalFormatting sqref="P44">
    <cfRule type="timePeriod" dxfId="37" priority="11" timePeriod="lastWeek">
      <formula>AND(TODAY()-ROUNDDOWN(P44,0)&gt;=(WEEKDAY(TODAY())),TODAY()-ROUNDDOWN(P44,0)&lt;(WEEKDAY(TODAY())+7))</formula>
    </cfRule>
  </conditionalFormatting>
  <conditionalFormatting sqref="P55">
    <cfRule type="timePeriod" dxfId="36" priority="10" timePeriod="lastWeek">
      <formula>AND(TODAY()-ROUNDDOWN(P55,0)&gt;=(WEEKDAY(TODAY())),TODAY()-ROUNDDOWN(P55,0)&lt;(WEEKDAY(TODAY())+7))</formula>
    </cfRule>
  </conditionalFormatting>
  <conditionalFormatting sqref="P37">
    <cfRule type="cellIs" dxfId="32" priority="3" operator="equal">
      <formula>#REF!</formula>
    </cfRule>
  </conditionalFormatting>
  <conditionalFormatting sqref="P48">
    <cfRule type="cellIs" dxfId="31" priority="2" operator="equal">
      <formula>#REF!</formula>
    </cfRule>
  </conditionalFormatting>
  <conditionalFormatting sqref="P59">
    <cfRule type="cellIs" dxfId="30" priority="1" operator="equal">
      <formula>#REF!</formula>
    </cfRule>
  </conditionalFormatting>
  <hyperlinks>
    <hyperlink ref="A1" location="índice!A1" display="Índice" xr:uid="{8AE540CC-AEA4-49F7-AB58-AB4964B3EE4B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EFA7B-9CCE-4D09-B1DA-6DF3666DCAB7}">
  <sheetPr codeName="Hoja5"/>
  <dimension ref="A1:Q162"/>
  <sheetViews>
    <sheetView showGridLines="0" topLeftCell="A122" zoomScale="70" zoomScaleNormal="70" workbookViewId="0">
      <selection activeCell="P160" sqref="P160"/>
    </sheetView>
  </sheetViews>
  <sheetFormatPr baseColWidth="10" defaultColWidth="11.42578125" defaultRowHeight="15.75" x14ac:dyDescent="0.25"/>
  <cols>
    <col min="1" max="1" width="6.85546875" style="6" bestFit="1" customWidth="1"/>
    <col min="2" max="2" width="128.5703125" style="11" bestFit="1" customWidth="1"/>
    <col min="3" max="3" width="14.7109375" style="11" bestFit="1" customWidth="1"/>
    <col min="4" max="6" width="11.28515625" style="11" customWidth="1"/>
    <col min="7" max="7" width="11" style="11" customWidth="1"/>
    <col min="8" max="8" width="11" style="1" customWidth="1"/>
    <col min="9" max="11" width="11" style="11" customWidth="1"/>
    <col min="12" max="12" width="16.5703125" style="11" bestFit="1" customWidth="1"/>
    <col min="13" max="15" width="16.5703125" style="11" customWidth="1"/>
    <col min="16" max="16" width="16.5703125" style="12" bestFit="1" customWidth="1"/>
    <col min="17" max="17" width="8.140625" style="13" bestFit="1" customWidth="1"/>
    <col min="18" max="16384" width="11.42578125" style="1"/>
  </cols>
  <sheetData>
    <row r="1" spans="1:17" x14ac:dyDescent="0.25">
      <c r="A1" s="46" t="s">
        <v>6</v>
      </c>
    </row>
    <row r="2" spans="1:17" ht="18.75" x14ac:dyDescent="0.3">
      <c r="B2" s="8" t="s">
        <v>69</v>
      </c>
    </row>
    <row r="3" spans="1:17" x14ac:dyDescent="0.25">
      <c r="B3" s="1" t="str">
        <f>+índice!B5</f>
        <v>Información al: 23/01/2024</v>
      </c>
      <c r="Q3" s="14"/>
    </row>
    <row r="4" spans="1:17" x14ac:dyDescent="0.25">
      <c r="B4" s="1"/>
      <c r="Q4" s="14"/>
    </row>
    <row r="5" spans="1:17" x14ac:dyDescent="0.25">
      <c r="A5" s="15"/>
      <c r="B5" s="11" t="s">
        <v>17</v>
      </c>
      <c r="Q5" s="14"/>
    </row>
    <row r="6" spans="1:17" ht="18" customHeight="1" x14ac:dyDescent="0.25">
      <c r="A6" s="15"/>
      <c r="C6" s="158" t="s">
        <v>16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4"/>
    </row>
    <row r="7" spans="1:17" x14ac:dyDescent="0.25">
      <c r="A7" s="15"/>
      <c r="B7" s="16"/>
      <c r="C7" s="30">
        <v>2022</v>
      </c>
      <c r="D7" s="157">
        <v>2023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4"/>
      <c r="Q7" s="14"/>
    </row>
    <row r="8" spans="1:17" x14ac:dyDescent="0.25">
      <c r="B8" s="16"/>
      <c r="C8" s="17" t="s">
        <v>8</v>
      </c>
      <c r="D8" s="17" t="s">
        <v>9</v>
      </c>
      <c r="E8" s="17" t="s">
        <v>10</v>
      </c>
      <c r="F8" s="17" t="s">
        <v>11</v>
      </c>
      <c r="G8" s="17" t="s">
        <v>12</v>
      </c>
      <c r="H8" s="17" t="s">
        <v>13</v>
      </c>
      <c r="I8" s="17" t="s">
        <v>14</v>
      </c>
      <c r="J8" s="17" t="s">
        <v>15</v>
      </c>
      <c r="K8" s="17" t="s">
        <v>19</v>
      </c>
      <c r="L8" s="17" t="s">
        <v>119</v>
      </c>
      <c r="M8" s="106" t="s">
        <v>133</v>
      </c>
      <c r="N8" s="106" t="s">
        <v>134</v>
      </c>
      <c r="O8" s="106" t="s">
        <v>8</v>
      </c>
      <c r="P8" s="17" t="s">
        <v>2</v>
      </c>
      <c r="Q8" s="14"/>
    </row>
    <row r="9" spans="1:17" x14ac:dyDescent="0.25">
      <c r="A9" s="41"/>
      <c r="B9" s="1" t="s">
        <v>39</v>
      </c>
      <c r="C9" s="18">
        <v>3</v>
      </c>
      <c r="D9" s="18">
        <v>494</v>
      </c>
      <c r="E9" s="18">
        <v>629</v>
      </c>
      <c r="F9" s="18">
        <v>800</v>
      </c>
      <c r="G9" s="18">
        <v>723</v>
      </c>
      <c r="H9" s="18">
        <v>922</v>
      </c>
      <c r="I9" s="18">
        <v>837</v>
      </c>
      <c r="J9" s="18">
        <v>816</v>
      </c>
      <c r="K9" s="18">
        <v>1198</v>
      </c>
      <c r="L9" s="93">
        <v>1049</v>
      </c>
      <c r="M9" s="93">
        <v>952</v>
      </c>
      <c r="N9" s="93">
        <v>1121</v>
      </c>
      <c r="O9" s="93">
        <v>824</v>
      </c>
      <c r="P9" s="90">
        <v>10368</v>
      </c>
      <c r="Q9" s="14"/>
    </row>
    <row r="10" spans="1:17" x14ac:dyDescent="0.25">
      <c r="A10" s="42"/>
      <c r="B10" s="1" t="s">
        <v>40</v>
      </c>
      <c r="C10" s="18"/>
      <c r="D10" s="18">
        <v>23</v>
      </c>
      <c r="E10" s="18">
        <v>24</v>
      </c>
      <c r="F10" s="18">
        <v>39</v>
      </c>
      <c r="G10" s="18">
        <v>33</v>
      </c>
      <c r="H10" s="18">
        <v>21</v>
      </c>
      <c r="I10" s="18">
        <v>34</v>
      </c>
      <c r="J10" s="18">
        <v>34</v>
      </c>
      <c r="K10" s="18">
        <v>48</v>
      </c>
      <c r="L10" s="93">
        <v>47</v>
      </c>
      <c r="M10" s="93">
        <v>45</v>
      </c>
      <c r="N10" s="93">
        <v>39</v>
      </c>
      <c r="O10" s="93">
        <v>41</v>
      </c>
      <c r="P10" s="90">
        <v>428</v>
      </c>
      <c r="Q10" s="14"/>
    </row>
    <row r="11" spans="1:17" s="13" customFormat="1" x14ac:dyDescent="0.25">
      <c r="A11" s="42"/>
      <c r="B11" s="1" t="s">
        <v>41</v>
      </c>
      <c r="C11" s="18">
        <v>8</v>
      </c>
      <c r="D11" s="18">
        <v>807</v>
      </c>
      <c r="E11" s="18">
        <v>942</v>
      </c>
      <c r="F11" s="18">
        <v>1042</v>
      </c>
      <c r="G11" s="18">
        <v>1082</v>
      </c>
      <c r="H11" s="18">
        <v>1137</v>
      </c>
      <c r="I11" s="18">
        <v>899</v>
      </c>
      <c r="J11" s="18">
        <v>925</v>
      </c>
      <c r="K11" s="18">
        <v>1253</v>
      </c>
      <c r="L11" s="93">
        <v>1139</v>
      </c>
      <c r="M11" s="93">
        <v>1013</v>
      </c>
      <c r="N11" s="93">
        <v>1270</v>
      </c>
      <c r="O11" s="93">
        <v>1181</v>
      </c>
      <c r="P11" s="90">
        <v>12698</v>
      </c>
      <c r="Q11" s="14"/>
    </row>
    <row r="12" spans="1:17" x14ac:dyDescent="0.25">
      <c r="A12" s="42"/>
      <c r="B12" s="1" t="s">
        <v>42</v>
      </c>
      <c r="C12" s="18"/>
      <c r="D12" s="18">
        <v>10</v>
      </c>
      <c r="E12" s="18">
        <v>7</v>
      </c>
      <c r="F12" s="18">
        <v>8</v>
      </c>
      <c r="G12" s="18">
        <v>10</v>
      </c>
      <c r="H12" s="18">
        <v>10</v>
      </c>
      <c r="I12" s="18">
        <v>11</v>
      </c>
      <c r="J12" s="18">
        <v>15</v>
      </c>
      <c r="K12" s="18">
        <v>14</v>
      </c>
      <c r="L12" s="93">
        <v>23</v>
      </c>
      <c r="M12" s="93">
        <v>15</v>
      </c>
      <c r="N12" s="93">
        <v>12</v>
      </c>
      <c r="O12" s="93">
        <v>19</v>
      </c>
      <c r="P12" s="90">
        <v>154</v>
      </c>
      <c r="Q12" s="14"/>
    </row>
    <row r="13" spans="1:17" x14ac:dyDescent="0.25">
      <c r="A13" s="42"/>
      <c r="B13" s="1" t="s">
        <v>43</v>
      </c>
      <c r="C13" s="18">
        <v>1</v>
      </c>
      <c r="D13" s="18">
        <v>36</v>
      </c>
      <c r="E13" s="18">
        <v>33</v>
      </c>
      <c r="F13" s="18">
        <v>37</v>
      </c>
      <c r="G13" s="18">
        <v>33</v>
      </c>
      <c r="H13" s="18">
        <v>41</v>
      </c>
      <c r="I13" s="18">
        <v>22</v>
      </c>
      <c r="J13" s="18">
        <v>29</v>
      </c>
      <c r="K13" s="18">
        <v>40</v>
      </c>
      <c r="L13" s="93">
        <v>55</v>
      </c>
      <c r="M13" s="93">
        <v>44</v>
      </c>
      <c r="N13" s="93">
        <v>54</v>
      </c>
      <c r="O13" s="93">
        <v>36</v>
      </c>
      <c r="P13" s="90">
        <v>461</v>
      </c>
      <c r="Q13" s="14"/>
    </row>
    <row r="14" spans="1:17" x14ac:dyDescent="0.25">
      <c r="A14" s="42"/>
      <c r="B14" s="1" t="s">
        <v>44</v>
      </c>
      <c r="C14" s="18">
        <v>12</v>
      </c>
      <c r="D14" s="18">
        <v>654</v>
      </c>
      <c r="E14" s="18">
        <v>782</v>
      </c>
      <c r="F14" s="18">
        <v>779</v>
      </c>
      <c r="G14" s="18">
        <v>729</v>
      </c>
      <c r="H14" s="18">
        <v>913</v>
      </c>
      <c r="I14" s="18">
        <v>684</v>
      </c>
      <c r="J14" s="18">
        <v>793</v>
      </c>
      <c r="K14" s="18">
        <v>874</v>
      </c>
      <c r="L14" s="93">
        <v>859</v>
      </c>
      <c r="M14" s="93">
        <v>765</v>
      </c>
      <c r="N14" s="93">
        <v>952</v>
      </c>
      <c r="O14" s="93">
        <v>905</v>
      </c>
      <c r="P14" s="90">
        <v>9701</v>
      </c>
      <c r="Q14" s="14"/>
    </row>
    <row r="15" spans="1:17" x14ac:dyDescent="0.25">
      <c r="A15" s="42"/>
      <c r="B15" s="1" t="s">
        <v>45</v>
      </c>
      <c r="C15" s="18">
        <v>56</v>
      </c>
      <c r="D15" s="18">
        <v>2854</v>
      </c>
      <c r="E15" s="18">
        <v>3679</v>
      </c>
      <c r="F15" s="18">
        <v>3900</v>
      </c>
      <c r="G15" s="18">
        <v>3912</v>
      </c>
      <c r="H15" s="18">
        <v>4177</v>
      </c>
      <c r="I15" s="18">
        <v>3613</v>
      </c>
      <c r="J15" s="18">
        <v>3749</v>
      </c>
      <c r="K15" s="18">
        <v>5516</v>
      </c>
      <c r="L15" s="93">
        <v>4899</v>
      </c>
      <c r="M15" s="93">
        <v>4420</v>
      </c>
      <c r="N15" s="93">
        <v>5666</v>
      </c>
      <c r="O15" s="93">
        <v>4624</v>
      </c>
      <c r="P15" s="90">
        <v>51065</v>
      </c>
      <c r="Q15" s="14"/>
    </row>
    <row r="16" spans="1:17" x14ac:dyDescent="0.25">
      <c r="A16" s="42"/>
      <c r="B16" s="1" t="s">
        <v>46</v>
      </c>
      <c r="C16" s="18">
        <v>34</v>
      </c>
      <c r="D16" s="18">
        <v>1169</v>
      </c>
      <c r="E16" s="18">
        <v>1533</v>
      </c>
      <c r="F16" s="18">
        <v>1487</v>
      </c>
      <c r="G16" s="18">
        <v>1512</v>
      </c>
      <c r="H16" s="18">
        <v>1597</v>
      </c>
      <c r="I16" s="18">
        <v>1357</v>
      </c>
      <c r="J16" s="18">
        <v>1356</v>
      </c>
      <c r="K16" s="18">
        <v>1893</v>
      </c>
      <c r="L16" s="93">
        <v>1961</v>
      </c>
      <c r="M16" s="93">
        <v>1578</v>
      </c>
      <c r="N16" s="93">
        <v>2031</v>
      </c>
      <c r="O16" s="93">
        <v>1718</v>
      </c>
      <c r="P16" s="90">
        <v>19226</v>
      </c>
      <c r="Q16" s="14"/>
    </row>
    <row r="17" spans="1:17" x14ac:dyDescent="0.25">
      <c r="A17" s="42"/>
      <c r="B17" s="1" t="s">
        <v>47</v>
      </c>
      <c r="C17" s="18">
        <v>11</v>
      </c>
      <c r="D17" s="18">
        <v>551</v>
      </c>
      <c r="E17" s="18">
        <v>780</v>
      </c>
      <c r="F17" s="18">
        <v>790</v>
      </c>
      <c r="G17" s="18">
        <v>849</v>
      </c>
      <c r="H17" s="18">
        <v>924</v>
      </c>
      <c r="I17" s="18">
        <v>660</v>
      </c>
      <c r="J17" s="18">
        <v>618</v>
      </c>
      <c r="K17" s="18">
        <v>848</v>
      </c>
      <c r="L17" s="93">
        <v>803</v>
      </c>
      <c r="M17" s="93">
        <v>747</v>
      </c>
      <c r="N17" s="93">
        <v>911</v>
      </c>
      <c r="O17" s="93">
        <v>788</v>
      </c>
      <c r="P17" s="90">
        <v>9280</v>
      </c>
      <c r="Q17" s="14"/>
    </row>
    <row r="18" spans="1:17" x14ac:dyDescent="0.25">
      <c r="A18" s="42"/>
      <c r="B18" s="1" t="s">
        <v>48</v>
      </c>
      <c r="C18" s="18">
        <v>1</v>
      </c>
      <c r="D18" s="18">
        <v>82</v>
      </c>
      <c r="E18" s="18">
        <v>128</v>
      </c>
      <c r="F18" s="18">
        <v>154</v>
      </c>
      <c r="G18" s="18">
        <v>183</v>
      </c>
      <c r="H18" s="18">
        <v>175</v>
      </c>
      <c r="I18" s="18">
        <v>154</v>
      </c>
      <c r="J18" s="18">
        <v>175</v>
      </c>
      <c r="K18" s="18">
        <v>243</v>
      </c>
      <c r="L18" s="93">
        <v>234</v>
      </c>
      <c r="M18" s="93">
        <v>232</v>
      </c>
      <c r="N18" s="93">
        <v>189</v>
      </c>
      <c r="O18" s="93">
        <v>236</v>
      </c>
      <c r="P18" s="90">
        <v>2186</v>
      </c>
      <c r="Q18" s="14"/>
    </row>
    <row r="19" spans="1:17" x14ac:dyDescent="0.25">
      <c r="A19" s="42"/>
      <c r="B19" s="1" t="s">
        <v>49</v>
      </c>
      <c r="C19" s="18"/>
      <c r="D19" s="18">
        <v>19</v>
      </c>
      <c r="E19" s="18">
        <v>33</v>
      </c>
      <c r="F19" s="18">
        <v>36</v>
      </c>
      <c r="G19" s="18">
        <v>24</v>
      </c>
      <c r="H19" s="18">
        <v>37</v>
      </c>
      <c r="I19" s="18">
        <v>28</v>
      </c>
      <c r="J19" s="18">
        <v>35</v>
      </c>
      <c r="K19" s="18">
        <v>64</v>
      </c>
      <c r="L19" s="93">
        <v>41</v>
      </c>
      <c r="M19" s="93">
        <v>56</v>
      </c>
      <c r="N19" s="93">
        <v>50</v>
      </c>
      <c r="O19" s="93">
        <v>43</v>
      </c>
      <c r="P19" s="90">
        <v>466</v>
      </c>
      <c r="Q19" s="14"/>
    </row>
    <row r="20" spans="1:17" x14ac:dyDescent="0.25">
      <c r="A20" s="42"/>
      <c r="B20" s="1" t="s">
        <v>50</v>
      </c>
      <c r="C20" s="18">
        <v>3</v>
      </c>
      <c r="D20" s="18">
        <v>102</v>
      </c>
      <c r="E20" s="18">
        <v>121</v>
      </c>
      <c r="F20" s="18">
        <v>161</v>
      </c>
      <c r="G20" s="18">
        <v>141</v>
      </c>
      <c r="H20" s="18">
        <v>161</v>
      </c>
      <c r="I20" s="18">
        <v>131</v>
      </c>
      <c r="J20" s="18">
        <v>117</v>
      </c>
      <c r="K20" s="18">
        <v>129</v>
      </c>
      <c r="L20" s="93">
        <v>137</v>
      </c>
      <c r="M20" s="93">
        <v>130</v>
      </c>
      <c r="N20" s="93">
        <v>133</v>
      </c>
      <c r="O20" s="93">
        <v>174</v>
      </c>
      <c r="P20" s="90">
        <v>1640</v>
      </c>
      <c r="Q20" s="14"/>
    </row>
    <row r="21" spans="1:17" x14ac:dyDescent="0.25">
      <c r="A21" s="42"/>
      <c r="B21" s="1" t="s">
        <v>51</v>
      </c>
      <c r="C21" s="18">
        <v>4</v>
      </c>
      <c r="D21" s="18">
        <v>276</v>
      </c>
      <c r="E21" s="18">
        <v>441</v>
      </c>
      <c r="F21" s="18">
        <v>530</v>
      </c>
      <c r="G21" s="18">
        <v>537</v>
      </c>
      <c r="H21" s="18">
        <v>504</v>
      </c>
      <c r="I21" s="18">
        <v>428</v>
      </c>
      <c r="J21" s="18">
        <v>491</v>
      </c>
      <c r="K21" s="18">
        <v>691</v>
      </c>
      <c r="L21" s="93">
        <v>581</v>
      </c>
      <c r="M21" s="93">
        <v>586</v>
      </c>
      <c r="N21" s="93">
        <v>645</v>
      </c>
      <c r="O21" s="93">
        <v>614</v>
      </c>
      <c r="P21" s="90">
        <v>6328</v>
      </c>
      <c r="Q21" s="14"/>
    </row>
    <row r="22" spans="1:17" x14ac:dyDescent="0.25">
      <c r="A22" s="42"/>
      <c r="B22" s="1" t="s">
        <v>52</v>
      </c>
      <c r="C22" s="18">
        <v>6</v>
      </c>
      <c r="D22" s="18">
        <v>496</v>
      </c>
      <c r="E22" s="18">
        <v>655</v>
      </c>
      <c r="F22" s="18">
        <v>783</v>
      </c>
      <c r="G22" s="18">
        <v>743</v>
      </c>
      <c r="H22" s="18">
        <v>760</v>
      </c>
      <c r="I22" s="18">
        <v>674</v>
      </c>
      <c r="J22" s="18">
        <v>734</v>
      </c>
      <c r="K22" s="18">
        <v>957</v>
      </c>
      <c r="L22" s="93">
        <v>856</v>
      </c>
      <c r="M22" s="93">
        <v>865</v>
      </c>
      <c r="N22" s="93">
        <v>996</v>
      </c>
      <c r="O22" s="93">
        <v>955</v>
      </c>
      <c r="P22" s="90">
        <v>9480</v>
      </c>
      <c r="Q22" s="14"/>
    </row>
    <row r="23" spans="1:17" x14ac:dyDescent="0.25">
      <c r="A23" s="42"/>
      <c r="B23" s="1" t="s">
        <v>53</v>
      </c>
      <c r="C23" s="18"/>
      <c r="D23" s="18"/>
      <c r="E23" s="18"/>
      <c r="F23" s="18"/>
      <c r="G23" s="18">
        <v>2</v>
      </c>
      <c r="H23" s="18">
        <v>2</v>
      </c>
      <c r="I23" s="18">
        <v>1</v>
      </c>
      <c r="J23" s="18">
        <v>2</v>
      </c>
      <c r="K23" s="18">
        <v>1</v>
      </c>
      <c r="L23" s="93">
        <v>1</v>
      </c>
      <c r="M23" s="93"/>
      <c r="N23" s="93">
        <v>1</v>
      </c>
      <c r="O23" s="93">
        <v>2</v>
      </c>
      <c r="P23" s="90">
        <v>12</v>
      </c>
      <c r="Q23" s="14"/>
    </row>
    <row r="24" spans="1:17" x14ac:dyDescent="0.25">
      <c r="A24" s="42"/>
      <c r="B24" s="1" t="s">
        <v>54</v>
      </c>
      <c r="C24" s="18">
        <v>2</v>
      </c>
      <c r="D24" s="18">
        <v>52</v>
      </c>
      <c r="E24" s="18">
        <v>78</v>
      </c>
      <c r="F24" s="18">
        <v>99</v>
      </c>
      <c r="G24" s="18">
        <v>90</v>
      </c>
      <c r="H24" s="18">
        <v>106</v>
      </c>
      <c r="I24" s="18">
        <v>80</v>
      </c>
      <c r="J24" s="18">
        <v>52</v>
      </c>
      <c r="K24" s="18">
        <v>115</v>
      </c>
      <c r="L24" s="93">
        <v>110</v>
      </c>
      <c r="M24" s="93">
        <v>96</v>
      </c>
      <c r="N24" s="93">
        <v>115</v>
      </c>
      <c r="O24" s="93">
        <v>142</v>
      </c>
      <c r="P24" s="90">
        <v>1137</v>
      </c>
      <c r="Q24" s="14"/>
    </row>
    <row r="25" spans="1:17" x14ac:dyDescent="0.25">
      <c r="A25" s="42"/>
      <c r="B25" s="1" t="s">
        <v>55</v>
      </c>
      <c r="C25" s="18">
        <v>2</v>
      </c>
      <c r="D25" s="18">
        <v>99</v>
      </c>
      <c r="E25" s="18">
        <v>150</v>
      </c>
      <c r="F25" s="18">
        <v>173</v>
      </c>
      <c r="G25" s="18">
        <v>176</v>
      </c>
      <c r="H25" s="18">
        <v>198</v>
      </c>
      <c r="I25" s="18">
        <v>145</v>
      </c>
      <c r="J25" s="18">
        <v>172</v>
      </c>
      <c r="K25" s="18">
        <v>286</v>
      </c>
      <c r="L25" s="93">
        <v>258</v>
      </c>
      <c r="M25" s="93">
        <v>254</v>
      </c>
      <c r="N25" s="93">
        <v>295</v>
      </c>
      <c r="O25" s="93">
        <v>310</v>
      </c>
      <c r="P25" s="90">
        <v>2518</v>
      </c>
      <c r="Q25" s="14"/>
    </row>
    <row r="26" spans="1:17" x14ac:dyDescent="0.25">
      <c r="A26" s="42"/>
      <c r="B26" s="1" t="s">
        <v>56</v>
      </c>
      <c r="C26" s="18">
        <v>1</v>
      </c>
      <c r="D26" s="18">
        <v>104</v>
      </c>
      <c r="E26" s="18">
        <v>143</v>
      </c>
      <c r="F26" s="18">
        <v>152</v>
      </c>
      <c r="G26" s="18">
        <v>162</v>
      </c>
      <c r="H26" s="18">
        <v>163</v>
      </c>
      <c r="I26" s="18">
        <v>123</v>
      </c>
      <c r="J26" s="18">
        <v>132</v>
      </c>
      <c r="K26" s="18">
        <v>171</v>
      </c>
      <c r="L26" s="93">
        <v>138</v>
      </c>
      <c r="M26" s="93">
        <v>130</v>
      </c>
      <c r="N26" s="93">
        <v>192</v>
      </c>
      <c r="O26" s="93">
        <v>163</v>
      </c>
      <c r="P26" s="90">
        <v>1774</v>
      </c>
      <c r="Q26" s="14"/>
    </row>
    <row r="27" spans="1:17" x14ac:dyDescent="0.25">
      <c r="A27" s="42"/>
      <c r="B27" s="1" t="s">
        <v>57</v>
      </c>
      <c r="C27" s="18">
        <v>15</v>
      </c>
      <c r="D27" s="18">
        <v>816</v>
      </c>
      <c r="E27" s="18">
        <v>1109</v>
      </c>
      <c r="F27" s="18">
        <v>1274</v>
      </c>
      <c r="G27" s="18">
        <v>1626</v>
      </c>
      <c r="H27" s="18">
        <v>1705</v>
      </c>
      <c r="I27" s="18">
        <v>1268</v>
      </c>
      <c r="J27" s="18">
        <v>1059</v>
      </c>
      <c r="K27" s="18">
        <v>1820</v>
      </c>
      <c r="L27" s="93">
        <v>1538</v>
      </c>
      <c r="M27" s="93">
        <v>1532</v>
      </c>
      <c r="N27" s="93">
        <v>1868</v>
      </c>
      <c r="O27" s="93">
        <v>1580</v>
      </c>
      <c r="P27" s="90">
        <v>17210</v>
      </c>
      <c r="Q27" s="14"/>
    </row>
    <row r="28" spans="1:17" x14ac:dyDescent="0.25">
      <c r="A28" s="42"/>
      <c r="B28" s="1" t="s">
        <v>58</v>
      </c>
      <c r="C28" s="18"/>
      <c r="D28" s="18"/>
      <c r="E28" s="18">
        <v>1</v>
      </c>
      <c r="F28" s="18">
        <v>1</v>
      </c>
      <c r="G28" s="18"/>
      <c r="H28" s="18"/>
      <c r="I28" s="18"/>
      <c r="J28" s="18"/>
      <c r="K28" s="18"/>
      <c r="L28" s="93"/>
      <c r="M28" s="93"/>
      <c r="N28" s="93">
        <v>2</v>
      </c>
      <c r="O28" s="93"/>
      <c r="P28" s="90">
        <v>4</v>
      </c>
      <c r="Q28" s="14"/>
    </row>
    <row r="29" spans="1:17" x14ac:dyDescent="0.25">
      <c r="A29" s="42"/>
      <c r="B29" s="1" t="s">
        <v>59</v>
      </c>
      <c r="C29" s="18"/>
      <c r="D29" s="18">
        <v>1</v>
      </c>
      <c r="E29" s="18"/>
      <c r="F29" s="18"/>
      <c r="G29" s="18"/>
      <c r="H29" s="18"/>
      <c r="I29" s="18"/>
      <c r="J29" s="18"/>
      <c r="K29" s="18"/>
      <c r="L29" s="93"/>
      <c r="M29" s="93"/>
      <c r="N29" s="93"/>
      <c r="O29" s="93"/>
      <c r="P29" s="90">
        <v>1</v>
      </c>
      <c r="Q29" s="14"/>
    </row>
    <row r="30" spans="1:17" x14ac:dyDescent="0.25">
      <c r="A30" s="42"/>
      <c r="B30" s="1" t="s">
        <v>60</v>
      </c>
      <c r="C30" s="18"/>
      <c r="D30" s="18"/>
      <c r="E30" s="18"/>
      <c r="F30" s="18"/>
      <c r="G30" s="18"/>
      <c r="H30" s="18"/>
      <c r="I30" s="18"/>
      <c r="J30" s="18"/>
      <c r="K30" s="18"/>
      <c r="L30" s="93"/>
      <c r="M30" s="93"/>
      <c r="N30" s="93"/>
      <c r="O30" s="93"/>
      <c r="P30" s="90"/>
      <c r="Q30" s="14"/>
    </row>
    <row r="31" spans="1:17" x14ac:dyDescent="0.25">
      <c r="A31" s="42"/>
      <c r="B31" s="29" t="s">
        <v>61</v>
      </c>
      <c r="C31" s="19">
        <v>19</v>
      </c>
      <c r="D31" s="19">
        <v>1870</v>
      </c>
      <c r="E31" s="19">
        <v>1754</v>
      </c>
      <c r="F31" s="19">
        <v>1680</v>
      </c>
      <c r="G31" s="19">
        <v>1631</v>
      </c>
      <c r="H31" s="19">
        <v>1865</v>
      </c>
      <c r="I31" s="19">
        <v>1329</v>
      </c>
      <c r="J31" s="19">
        <v>1414</v>
      </c>
      <c r="K31" s="19">
        <v>1967</v>
      </c>
      <c r="L31" s="94">
        <v>1918</v>
      </c>
      <c r="M31" s="94">
        <v>1810</v>
      </c>
      <c r="N31" s="94">
        <v>2526</v>
      </c>
      <c r="O31" s="94">
        <v>1659</v>
      </c>
      <c r="P31" s="92">
        <v>21442</v>
      </c>
      <c r="Q31" s="14"/>
    </row>
    <row r="32" spans="1:17" x14ac:dyDescent="0.25">
      <c r="B32" s="11" t="s">
        <v>3</v>
      </c>
      <c r="C32" s="18">
        <v>178</v>
      </c>
      <c r="D32" s="18">
        <v>10515</v>
      </c>
      <c r="E32" s="18">
        <v>13022</v>
      </c>
      <c r="F32" s="18">
        <v>13925</v>
      </c>
      <c r="G32" s="18">
        <v>14198</v>
      </c>
      <c r="H32" s="18">
        <v>15418</v>
      </c>
      <c r="I32" s="18">
        <v>12478</v>
      </c>
      <c r="J32" s="18">
        <v>12718</v>
      </c>
      <c r="K32" s="18">
        <v>18128</v>
      </c>
      <c r="L32" s="18">
        <v>16647</v>
      </c>
      <c r="M32" s="18">
        <v>15270</v>
      </c>
      <c r="N32" s="18">
        <v>19068</v>
      </c>
      <c r="O32" s="18">
        <v>16014</v>
      </c>
      <c r="P32" s="31">
        <v>177579</v>
      </c>
      <c r="Q32" s="14"/>
    </row>
    <row r="33" spans="1:17" s="25" customFormat="1" x14ac:dyDescent="0.25">
      <c r="A33" s="9"/>
      <c r="B33" s="20"/>
      <c r="C33" s="21"/>
      <c r="D33" s="21"/>
      <c r="E33" s="21"/>
      <c r="F33" s="21"/>
      <c r="G33" s="22"/>
      <c r="H33" s="23"/>
      <c r="I33" s="23"/>
      <c r="J33" s="23"/>
      <c r="K33" s="23"/>
      <c r="L33" s="23"/>
      <c r="M33" s="23"/>
      <c r="N33" s="23"/>
      <c r="O33" s="23"/>
      <c r="P33" s="24"/>
      <c r="Q33" s="14"/>
    </row>
    <row r="34" spans="1:17" x14ac:dyDescent="0.25">
      <c r="B34" s="20"/>
      <c r="C34" s="21"/>
      <c r="D34" s="21"/>
      <c r="E34" s="21"/>
      <c r="F34" s="21"/>
      <c r="G34" s="22"/>
      <c r="H34" s="23"/>
      <c r="I34" s="23"/>
      <c r="J34" s="23"/>
      <c r="K34" s="23"/>
      <c r="L34" s="23"/>
      <c r="M34" s="23"/>
      <c r="N34" s="23"/>
      <c r="O34" s="23"/>
      <c r="P34" s="26"/>
      <c r="Q34" s="14"/>
    </row>
    <row r="35" spans="1:17" x14ac:dyDescent="0.25">
      <c r="B35" s="25"/>
      <c r="C35" s="18"/>
      <c r="D35" s="18"/>
      <c r="E35" s="18"/>
      <c r="F35" s="18"/>
      <c r="G35" s="28"/>
      <c r="H35" s="27"/>
      <c r="I35" s="28"/>
      <c r="J35" s="28"/>
      <c r="K35" s="28"/>
      <c r="L35" s="28"/>
      <c r="M35" s="28"/>
      <c r="N35" s="28"/>
      <c r="O35" s="28"/>
      <c r="Q35" s="14"/>
    </row>
    <row r="36" spans="1:17" x14ac:dyDescent="0.25">
      <c r="B36" s="25"/>
      <c r="C36" s="18"/>
      <c r="D36" s="18"/>
      <c r="E36" s="18"/>
      <c r="F36" s="18"/>
      <c r="G36" s="28"/>
      <c r="H36" s="27"/>
      <c r="I36" s="28"/>
      <c r="J36" s="28"/>
      <c r="K36" s="28"/>
      <c r="L36" s="28"/>
      <c r="M36" s="28"/>
      <c r="N36" s="28"/>
      <c r="O36" s="28"/>
      <c r="Q36" s="14"/>
    </row>
    <row r="37" spans="1:17" x14ac:dyDescent="0.25">
      <c r="B37" s="11" t="s">
        <v>35</v>
      </c>
      <c r="Q37" s="14"/>
    </row>
    <row r="38" spans="1:17" x14ac:dyDescent="0.25">
      <c r="C38" s="158" t="s">
        <v>34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4"/>
    </row>
    <row r="39" spans="1:17" x14ac:dyDescent="0.25">
      <c r="B39" s="16"/>
      <c r="C39" s="30">
        <v>2022</v>
      </c>
      <c r="D39" s="157">
        <v>2023</v>
      </c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4"/>
      <c r="Q39" s="14"/>
    </row>
    <row r="40" spans="1:17" x14ac:dyDescent="0.25">
      <c r="B40" s="16"/>
      <c r="C40" s="17" t="s">
        <v>8</v>
      </c>
      <c r="D40" s="17" t="s">
        <v>9</v>
      </c>
      <c r="E40" s="17" t="s">
        <v>10</v>
      </c>
      <c r="F40" s="17" t="s">
        <v>11</v>
      </c>
      <c r="G40" s="17" t="s">
        <v>12</v>
      </c>
      <c r="H40" s="17" t="s">
        <v>13</v>
      </c>
      <c r="I40" s="17" t="s">
        <v>14</v>
      </c>
      <c r="J40" s="17" t="s">
        <v>15</v>
      </c>
      <c r="K40" s="17" t="s">
        <v>19</v>
      </c>
      <c r="L40" s="17" t="s">
        <v>119</v>
      </c>
      <c r="M40" s="106" t="s">
        <v>133</v>
      </c>
      <c r="N40" s="106" t="s">
        <v>134</v>
      </c>
      <c r="O40" s="106" t="s">
        <v>8</v>
      </c>
      <c r="P40" s="17" t="s">
        <v>3</v>
      </c>
      <c r="Q40" s="14"/>
    </row>
    <row r="41" spans="1:17" x14ac:dyDescent="0.25">
      <c r="B41" s="1" t="s">
        <v>39</v>
      </c>
      <c r="C41" s="18">
        <v>28.170444</v>
      </c>
      <c r="D41" s="18">
        <v>13411.354963</v>
      </c>
      <c r="E41" s="18">
        <v>18933.09362</v>
      </c>
      <c r="F41" s="18">
        <v>25975.096403</v>
      </c>
      <c r="G41" s="18">
        <v>20194.199630999999</v>
      </c>
      <c r="H41" s="18">
        <v>27486.240990999999</v>
      </c>
      <c r="I41" s="18">
        <v>28878.386569999999</v>
      </c>
      <c r="J41" s="18">
        <v>28090.949650999999</v>
      </c>
      <c r="K41" s="18">
        <v>37804.815592999999</v>
      </c>
      <c r="L41" s="18">
        <v>29798.131223</v>
      </c>
      <c r="M41" s="18">
        <v>26025.885751000002</v>
      </c>
      <c r="N41" s="18">
        <v>28232.775608</v>
      </c>
      <c r="O41" s="18">
        <v>25581.122058000001</v>
      </c>
      <c r="P41" s="90">
        <f>SUM(C41:O41)</f>
        <v>310440.22250600002</v>
      </c>
      <c r="Q41" s="14"/>
    </row>
    <row r="42" spans="1:17" x14ac:dyDescent="0.25">
      <c r="B42" s="1" t="s">
        <v>40</v>
      </c>
      <c r="C42" s="18"/>
      <c r="D42" s="18">
        <v>987.48060499999997</v>
      </c>
      <c r="E42" s="18">
        <v>824.60007900000005</v>
      </c>
      <c r="F42" s="18">
        <v>1557.1214359999999</v>
      </c>
      <c r="G42" s="18">
        <v>1492.667702</v>
      </c>
      <c r="H42" s="18">
        <v>989.58626000000004</v>
      </c>
      <c r="I42" s="18">
        <v>1378.196541</v>
      </c>
      <c r="J42" s="18">
        <v>2116.138207</v>
      </c>
      <c r="K42" s="18">
        <v>2261.8339040000001</v>
      </c>
      <c r="L42" s="18">
        <v>2046.9669280000001</v>
      </c>
      <c r="M42" s="18">
        <v>2247.8134449999998</v>
      </c>
      <c r="N42" s="18">
        <v>1729.1297460000001</v>
      </c>
      <c r="O42" s="18">
        <v>2385.4362620000002</v>
      </c>
      <c r="P42" s="90">
        <f t="shared" ref="P42:P63" si="0">SUM(C42:O42)</f>
        <v>20016.971115</v>
      </c>
      <c r="Q42" s="14"/>
    </row>
    <row r="43" spans="1:17" x14ac:dyDescent="0.25">
      <c r="B43" s="1" t="s">
        <v>41</v>
      </c>
      <c r="C43" s="18">
        <v>93.327461999999997</v>
      </c>
      <c r="D43" s="18">
        <v>23039.813714</v>
      </c>
      <c r="E43" s="18">
        <v>23896.844139000001</v>
      </c>
      <c r="F43" s="18">
        <v>28632.650819999999</v>
      </c>
      <c r="G43" s="18">
        <v>25876.402140999999</v>
      </c>
      <c r="H43" s="18">
        <v>24649.038635000001</v>
      </c>
      <c r="I43" s="18">
        <v>20930.346759</v>
      </c>
      <c r="J43" s="18">
        <v>23379.205512</v>
      </c>
      <c r="K43" s="18">
        <v>31996.277198</v>
      </c>
      <c r="L43" s="18">
        <v>28083.230414000001</v>
      </c>
      <c r="M43" s="18">
        <v>26816.175304</v>
      </c>
      <c r="N43" s="18">
        <v>29686.665165999999</v>
      </c>
      <c r="O43" s="18">
        <v>33013.136430999999</v>
      </c>
      <c r="P43" s="90">
        <f t="shared" si="0"/>
        <v>320093.11369500001</v>
      </c>
      <c r="Q43" s="14"/>
    </row>
    <row r="44" spans="1:17" x14ac:dyDescent="0.25">
      <c r="B44" s="1" t="s">
        <v>42</v>
      </c>
      <c r="C44" s="18"/>
      <c r="D44" s="18">
        <v>392.11780399999998</v>
      </c>
      <c r="E44" s="18">
        <v>232.80363</v>
      </c>
      <c r="F44" s="18">
        <v>72.388540000000006</v>
      </c>
      <c r="G44" s="18">
        <v>159.32505399999999</v>
      </c>
      <c r="H44" s="18">
        <v>277.27374700000001</v>
      </c>
      <c r="I44" s="18">
        <v>391.65515799999997</v>
      </c>
      <c r="J44" s="18">
        <v>595.33013400000004</v>
      </c>
      <c r="K44" s="18">
        <v>420.49114700000001</v>
      </c>
      <c r="L44" s="18">
        <v>893.45218699999998</v>
      </c>
      <c r="M44" s="18">
        <v>499.67145199999999</v>
      </c>
      <c r="N44" s="18">
        <v>190.65187</v>
      </c>
      <c r="O44" s="18">
        <v>602.42427299999997</v>
      </c>
      <c r="P44" s="90">
        <f t="shared" si="0"/>
        <v>4727.5849959999996</v>
      </c>
      <c r="Q44" s="14"/>
    </row>
    <row r="45" spans="1:17" x14ac:dyDescent="0.25">
      <c r="B45" s="1" t="s">
        <v>43</v>
      </c>
      <c r="C45" s="18">
        <v>15.0007</v>
      </c>
      <c r="D45" s="18">
        <v>997.74106100000006</v>
      </c>
      <c r="E45" s="18">
        <v>1217.2970889999999</v>
      </c>
      <c r="F45" s="18">
        <v>996.35305600000004</v>
      </c>
      <c r="G45" s="18">
        <v>791.50023399999998</v>
      </c>
      <c r="H45" s="18">
        <v>1078.2495819999999</v>
      </c>
      <c r="I45" s="18">
        <v>701.16875600000003</v>
      </c>
      <c r="J45" s="18">
        <v>960.76203899999996</v>
      </c>
      <c r="K45" s="18">
        <v>929.113743</v>
      </c>
      <c r="L45" s="18">
        <v>1863.316697</v>
      </c>
      <c r="M45" s="18">
        <v>1245.5208029999999</v>
      </c>
      <c r="N45" s="18">
        <v>2177.4161389999999</v>
      </c>
      <c r="O45" s="18">
        <v>1237.420832</v>
      </c>
      <c r="P45" s="90">
        <f t="shared" si="0"/>
        <v>14210.860731000001</v>
      </c>
      <c r="Q45" s="14"/>
    </row>
    <row r="46" spans="1:17" x14ac:dyDescent="0.25">
      <c r="B46" s="1" t="s">
        <v>44</v>
      </c>
      <c r="C46" s="18">
        <v>104.394728</v>
      </c>
      <c r="D46" s="18">
        <v>16273.229662</v>
      </c>
      <c r="E46" s="18">
        <v>18875.238410000002</v>
      </c>
      <c r="F46" s="18">
        <v>20610.762637</v>
      </c>
      <c r="G46" s="18">
        <v>17170.025676000001</v>
      </c>
      <c r="H46" s="18">
        <v>21041.021643</v>
      </c>
      <c r="I46" s="18">
        <v>15834.171367000001</v>
      </c>
      <c r="J46" s="18">
        <v>18728.116673</v>
      </c>
      <c r="K46" s="18">
        <v>21735.545409999999</v>
      </c>
      <c r="L46" s="18">
        <v>17762.477589999999</v>
      </c>
      <c r="M46" s="18">
        <v>16807.437365999998</v>
      </c>
      <c r="N46" s="18">
        <v>20577.185635000002</v>
      </c>
      <c r="O46" s="18">
        <v>24341.288443000001</v>
      </c>
      <c r="P46" s="90">
        <f t="shared" si="0"/>
        <v>229860.89523999998</v>
      </c>
      <c r="Q46" s="14"/>
    </row>
    <row r="47" spans="1:17" x14ac:dyDescent="0.25">
      <c r="B47" s="1" t="s">
        <v>45</v>
      </c>
      <c r="C47" s="18">
        <v>376.046198</v>
      </c>
      <c r="D47" s="18">
        <v>69712.154853999993</v>
      </c>
      <c r="E47" s="18">
        <v>87500.554579999996</v>
      </c>
      <c r="F47" s="18">
        <v>97576.048364999995</v>
      </c>
      <c r="G47" s="18">
        <v>86755.055546000003</v>
      </c>
      <c r="H47" s="18">
        <v>93466.823827999993</v>
      </c>
      <c r="I47" s="18">
        <v>82645.378043000004</v>
      </c>
      <c r="J47" s="18">
        <v>97834.921868000005</v>
      </c>
      <c r="K47" s="18">
        <v>151552.06886999999</v>
      </c>
      <c r="L47" s="18">
        <v>127864.86947999999</v>
      </c>
      <c r="M47" s="18">
        <v>111670.88908199999</v>
      </c>
      <c r="N47" s="18">
        <v>139136.343371</v>
      </c>
      <c r="O47" s="18">
        <v>134439.14002699999</v>
      </c>
      <c r="P47" s="90">
        <f t="shared" si="0"/>
        <v>1280530.2941120001</v>
      </c>
      <c r="Q47" s="14"/>
    </row>
    <row r="48" spans="1:17" x14ac:dyDescent="0.25">
      <c r="B48" s="1" t="s">
        <v>46</v>
      </c>
      <c r="C48" s="18">
        <v>314.95690300000001</v>
      </c>
      <c r="D48" s="18">
        <v>28561.700185999998</v>
      </c>
      <c r="E48" s="18">
        <v>39227.296354999999</v>
      </c>
      <c r="F48" s="18">
        <v>38360.483109000001</v>
      </c>
      <c r="G48" s="18">
        <v>34950.31624</v>
      </c>
      <c r="H48" s="18">
        <v>36171.433819999998</v>
      </c>
      <c r="I48" s="18">
        <v>32529.420870999998</v>
      </c>
      <c r="J48" s="18">
        <v>34421.704726000004</v>
      </c>
      <c r="K48" s="18">
        <v>47090.656816000002</v>
      </c>
      <c r="L48" s="18">
        <v>49072.740191999997</v>
      </c>
      <c r="M48" s="18">
        <v>39639.912813000003</v>
      </c>
      <c r="N48" s="18">
        <v>51092.648943</v>
      </c>
      <c r="O48" s="18">
        <v>45410.752463999997</v>
      </c>
      <c r="P48" s="90">
        <f t="shared" si="0"/>
        <v>476844.023438</v>
      </c>
      <c r="Q48" s="14"/>
    </row>
    <row r="49" spans="2:17" x14ac:dyDescent="0.25">
      <c r="B49" s="1" t="s">
        <v>47</v>
      </c>
      <c r="C49" s="18">
        <v>106.570368</v>
      </c>
      <c r="D49" s="18">
        <v>14537.219333999999</v>
      </c>
      <c r="E49" s="18">
        <v>18036.075241999999</v>
      </c>
      <c r="F49" s="18">
        <v>17268.74339</v>
      </c>
      <c r="G49" s="18">
        <v>17288.036461</v>
      </c>
      <c r="H49" s="18">
        <v>16460.825207000002</v>
      </c>
      <c r="I49" s="18">
        <v>12336.904528999999</v>
      </c>
      <c r="J49" s="18">
        <v>12688.102828999999</v>
      </c>
      <c r="K49" s="18">
        <v>17619.545529999999</v>
      </c>
      <c r="L49" s="18">
        <v>15213.193176000001</v>
      </c>
      <c r="M49" s="18">
        <v>15429.908291</v>
      </c>
      <c r="N49" s="18">
        <v>19487.996612999999</v>
      </c>
      <c r="O49" s="18">
        <v>18857.081491000001</v>
      </c>
      <c r="P49" s="90">
        <f t="shared" si="0"/>
        <v>195330.20246099998</v>
      </c>
      <c r="Q49" s="14"/>
    </row>
    <row r="50" spans="2:17" x14ac:dyDescent="0.25">
      <c r="B50" s="1" t="s">
        <v>48</v>
      </c>
      <c r="C50" s="18">
        <v>9.0007000000000001</v>
      </c>
      <c r="D50" s="18">
        <v>2163.6102350000001</v>
      </c>
      <c r="E50" s="18">
        <v>3098.1085750000002</v>
      </c>
      <c r="F50" s="18">
        <v>5162.6228970000002</v>
      </c>
      <c r="G50" s="18">
        <v>4196.3079809999999</v>
      </c>
      <c r="H50" s="18">
        <v>3927.3026730000001</v>
      </c>
      <c r="I50" s="18">
        <v>4523.4892890000001</v>
      </c>
      <c r="J50" s="18">
        <v>5541.7694490000003</v>
      </c>
      <c r="K50" s="18">
        <v>7686.7378449999997</v>
      </c>
      <c r="L50" s="18">
        <v>7638.1623680000002</v>
      </c>
      <c r="M50" s="18">
        <v>7807.3156559999998</v>
      </c>
      <c r="N50" s="18">
        <v>6995.7112049999996</v>
      </c>
      <c r="O50" s="18">
        <v>9167.8075210000006</v>
      </c>
      <c r="P50" s="90">
        <f t="shared" si="0"/>
        <v>67917.946393999999</v>
      </c>
      <c r="Q50" s="14"/>
    </row>
    <row r="51" spans="2:17" x14ac:dyDescent="0.25">
      <c r="B51" s="1" t="s">
        <v>49</v>
      </c>
      <c r="C51" s="18"/>
      <c r="D51" s="18">
        <v>612.678268</v>
      </c>
      <c r="E51" s="18">
        <v>999.82362999999998</v>
      </c>
      <c r="F51" s="18">
        <v>1055.7670499999999</v>
      </c>
      <c r="G51" s="18">
        <v>531.88390500000003</v>
      </c>
      <c r="H51" s="18">
        <v>2207.4628640000001</v>
      </c>
      <c r="I51" s="18">
        <v>1286.8975660000001</v>
      </c>
      <c r="J51" s="18">
        <v>1733.197684</v>
      </c>
      <c r="K51" s="18">
        <v>3195.7981100000002</v>
      </c>
      <c r="L51" s="18">
        <v>2700.1781639999999</v>
      </c>
      <c r="M51" s="18">
        <v>2877.2042980000001</v>
      </c>
      <c r="N51" s="18">
        <v>2336.5032200000001</v>
      </c>
      <c r="O51" s="18">
        <v>1126.308565</v>
      </c>
      <c r="P51" s="90">
        <f t="shared" si="0"/>
        <v>20663.703323999998</v>
      </c>
      <c r="Q51" s="14"/>
    </row>
    <row r="52" spans="2:17" x14ac:dyDescent="0.25">
      <c r="B52" s="1" t="s">
        <v>50</v>
      </c>
      <c r="C52" s="18">
        <v>31.377244000000001</v>
      </c>
      <c r="D52" s="18">
        <v>3721.9839040000002</v>
      </c>
      <c r="E52" s="18">
        <v>7818.2433940000001</v>
      </c>
      <c r="F52" s="18">
        <v>9088.7368389999992</v>
      </c>
      <c r="G52" s="18">
        <v>6572.5086920000003</v>
      </c>
      <c r="H52" s="18">
        <v>9567.186764</v>
      </c>
      <c r="I52" s="18">
        <v>8415.2787189999999</v>
      </c>
      <c r="J52" s="18">
        <v>6599.7842469999996</v>
      </c>
      <c r="K52" s="18">
        <v>8772.5496180000009</v>
      </c>
      <c r="L52" s="18">
        <v>8009.2542599999997</v>
      </c>
      <c r="M52" s="18">
        <v>5430.4052519999996</v>
      </c>
      <c r="N52" s="18">
        <v>5136.8077030000004</v>
      </c>
      <c r="O52" s="18">
        <v>9568.8629209999999</v>
      </c>
      <c r="P52" s="90">
        <f t="shared" si="0"/>
        <v>88732.979557000013</v>
      </c>
      <c r="Q52" s="14"/>
    </row>
    <row r="53" spans="2:17" x14ac:dyDescent="0.25">
      <c r="B53" s="1" t="s">
        <v>51</v>
      </c>
      <c r="C53" s="18">
        <v>20.957538</v>
      </c>
      <c r="D53" s="18">
        <v>5596.0316800000001</v>
      </c>
      <c r="E53" s="18">
        <v>10091.351568</v>
      </c>
      <c r="F53" s="18">
        <v>13491.876232000001</v>
      </c>
      <c r="G53" s="18">
        <v>12680.655466</v>
      </c>
      <c r="H53" s="18">
        <v>11765.285515</v>
      </c>
      <c r="I53" s="18">
        <v>10158.544153999999</v>
      </c>
      <c r="J53" s="18">
        <v>13397.328020999999</v>
      </c>
      <c r="K53" s="18">
        <v>20176.905396999999</v>
      </c>
      <c r="L53" s="18">
        <v>16804.076530999999</v>
      </c>
      <c r="M53" s="18">
        <v>15608.372959</v>
      </c>
      <c r="N53" s="18">
        <v>17243.953702999999</v>
      </c>
      <c r="O53" s="18">
        <v>17865.847970999999</v>
      </c>
      <c r="P53" s="90">
        <f t="shared" si="0"/>
        <v>164901.186735</v>
      </c>
      <c r="Q53" s="14"/>
    </row>
    <row r="54" spans="2:17" x14ac:dyDescent="0.25">
      <c r="B54" s="1" t="s">
        <v>52</v>
      </c>
      <c r="C54" s="18">
        <v>41.314233999999999</v>
      </c>
      <c r="D54" s="18">
        <v>21330.839421000001</v>
      </c>
      <c r="E54" s="18">
        <v>26704.239981999999</v>
      </c>
      <c r="F54" s="18">
        <v>32421.753453000001</v>
      </c>
      <c r="G54" s="18">
        <v>27923.217017999999</v>
      </c>
      <c r="H54" s="18">
        <v>27962.351000999999</v>
      </c>
      <c r="I54" s="18">
        <v>24348.526285</v>
      </c>
      <c r="J54" s="18">
        <v>29645.898658999999</v>
      </c>
      <c r="K54" s="18">
        <v>42871.727615000003</v>
      </c>
      <c r="L54" s="18">
        <v>33032.376583999998</v>
      </c>
      <c r="M54" s="18">
        <v>32206.228107999999</v>
      </c>
      <c r="N54" s="18">
        <v>40242.333923999999</v>
      </c>
      <c r="O54" s="18">
        <v>39643.944646999997</v>
      </c>
      <c r="P54" s="90">
        <f t="shared" si="0"/>
        <v>378374.75093099999</v>
      </c>
      <c r="Q54" s="14"/>
    </row>
    <row r="55" spans="2:17" x14ac:dyDescent="0.25">
      <c r="B55" s="1" t="s">
        <v>53</v>
      </c>
      <c r="C55" s="18"/>
      <c r="D55" s="18"/>
      <c r="E55" s="18"/>
      <c r="F55" s="18"/>
      <c r="G55" s="18">
        <v>38.374679</v>
      </c>
      <c r="H55" s="18">
        <v>24.922557999999999</v>
      </c>
      <c r="I55" s="18">
        <v>1.0835349999999999</v>
      </c>
      <c r="J55" s="18">
        <v>62.524929999999998</v>
      </c>
      <c r="K55" s="18">
        <v>25.0015</v>
      </c>
      <c r="L55" s="18">
        <v>60.003999999999998</v>
      </c>
      <c r="M55" s="18"/>
      <c r="N55" s="18">
        <v>3.02</v>
      </c>
      <c r="O55" s="18">
        <v>25.261267</v>
      </c>
      <c r="P55" s="90">
        <f t="shared" si="0"/>
        <v>240.19246899999999</v>
      </c>
      <c r="Q55" s="14"/>
    </row>
    <row r="56" spans="2:17" x14ac:dyDescent="0.25">
      <c r="B56" s="1" t="s">
        <v>54</v>
      </c>
      <c r="C56" s="18">
        <v>14.058986000000001</v>
      </c>
      <c r="D56" s="18">
        <v>834.54089299999998</v>
      </c>
      <c r="E56" s="18">
        <v>2098.5683920000001</v>
      </c>
      <c r="F56" s="18">
        <v>2349.1291270000002</v>
      </c>
      <c r="G56" s="18">
        <v>1674.3381549999999</v>
      </c>
      <c r="H56" s="18">
        <v>1777.2734800000001</v>
      </c>
      <c r="I56" s="18">
        <v>1209.370373</v>
      </c>
      <c r="J56" s="18">
        <v>1009.75362</v>
      </c>
      <c r="K56" s="18">
        <v>3104.427745</v>
      </c>
      <c r="L56" s="18">
        <v>2018.6865660000001</v>
      </c>
      <c r="M56" s="18">
        <v>2414.087043</v>
      </c>
      <c r="N56" s="18">
        <v>2783.7161339999998</v>
      </c>
      <c r="O56" s="18">
        <v>4796.8779789999999</v>
      </c>
      <c r="P56" s="90">
        <f t="shared" si="0"/>
        <v>26084.828492999997</v>
      </c>
      <c r="Q56" s="14"/>
    </row>
    <row r="57" spans="2:17" x14ac:dyDescent="0.25">
      <c r="B57" s="1" t="s">
        <v>55</v>
      </c>
      <c r="C57" s="18">
        <v>43.701500000000003</v>
      </c>
      <c r="D57" s="18">
        <v>2413.5773690000001</v>
      </c>
      <c r="E57" s="18">
        <v>3787.3208770000001</v>
      </c>
      <c r="F57" s="18">
        <v>4837.3781719999997</v>
      </c>
      <c r="G57" s="18">
        <v>4826.4287969999996</v>
      </c>
      <c r="H57" s="18">
        <v>4628.8766439999999</v>
      </c>
      <c r="I57" s="18">
        <v>4100.8048369999997</v>
      </c>
      <c r="J57" s="18">
        <v>4649.2681579999999</v>
      </c>
      <c r="K57" s="18">
        <v>10294.088089999999</v>
      </c>
      <c r="L57" s="18">
        <v>8044.758632</v>
      </c>
      <c r="M57" s="18">
        <v>6600.6990299999998</v>
      </c>
      <c r="N57" s="18">
        <v>8301.1577809999999</v>
      </c>
      <c r="O57" s="18">
        <v>9659.9453749999993</v>
      </c>
      <c r="P57" s="90">
        <f t="shared" si="0"/>
        <v>72188.005261999991</v>
      </c>
      <c r="Q57" s="14"/>
    </row>
    <row r="58" spans="2:17" x14ac:dyDescent="0.25">
      <c r="B58" s="1" t="s">
        <v>56</v>
      </c>
      <c r="C58" s="18">
        <v>6.6853980000000002</v>
      </c>
      <c r="D58" s="18">
        <v>2704.9972640000001</v>
      </c>
      <c r="E58" s="18">
        <v>3175.21828</v>
      </c>
      <c r="F58" s="18">
        <v>5017.1913249999998</v>
      </c>
      <c r="G58" s="18">
        <v>4305.1410420000002</v>
      </c>
      <c r="H58" s="18">
        <v>2923.0445249999998</v>
      </c>
      <c r="I58" s="18">
        <v>2897.8138130000002</v>
      </c>
      <c r="J58" s="18">
        <v>3069.244158</v>
      </c>
      <c r="K58" s="18">
        <v>2869.802443</v>
      </c>
      <c r="L58" s="18">
        <v>2672.8997509999999</v>
      </c>
      <c r="M58" s="18">
        <v>3672.807902</v>
      </c>
      <c r="N58" s="18">
        <v>4122.3867200000004</v>
      </c>
      <c r="O58" s="18">
        <v>3166.789671</v>
      </c>
      <c r="P58" s="90">
        <f t="shared" si="0"/>
        <v>40604.022292000001</v>
      </c>
      <c r="Q58" s="14"/>
    </row>
    <row r="59" spans="2:17" x14ac:dyDescent="0.25">
      <c r="B59" s="1" t="s">
        <v>57</v>
      </c>
      <c r="C59" s="18">
        <v>71.386138000000003</v>
      </c>
      <c r="D59" s="18">
        <v>7822.3434289999996</v>
      </c>
      <c r="E59" s="18">
        <v>9507.7746630000001</v>
      </c>
      <c r="F59" s="18">
        <v>12662.974346000001</v>
      </c>
      <c r="G59" s="18">
        <v>14592.949874</v>
      </c>
      <c r="H59" s="18">
        <v>12682.010559</v>
      </c>
      <c r="I59" s="18">
        <v>9060.3196520000001</v>
      </c>
      <c r="J59" s="18">
        <v>10049.902050000001</v>
      </c>
      <c r="K59" s="18">
        <v>16455.192728000002</v>
      </c>
      <c r="L59" s="18">
        <v>13335.403237</v>
      </c>
      <c r="M59" s="18">
        <v>11589.561277000001</v>
      </c>
      <c r="N59" s="18">
        <v>15587.209611</v>
      </c>
      <c r="O59" s="18">
        <v>14150.609350000001</v>
      </c>
      <c r="P59" s="90">
        <f t="shared" si="0"/>
        <v>147567.63691400003</v>
      </c>
      <c r="Q59" s="14"/>
    </row>
    <row r="60" spans="2:17" x14ac:dyDescent="0.25">
      <c r="B60" s="1" t="s">
        <v>58</v>
      </c>
      <c r="C60" s="18"/>
      <c r="D60" s="18"/>
      <c r="E60" s="18">
        <v>69.490954000000002</v>
      </c>
      <c r="F60" s="18">
        <v>6.0505529999999998</v>
      </c>
      <c r="G60" s="18"/>
      <c r="H60" s="18"/>
      <c r="I60" s="18"/>
      <c r="J60" s="18"/>
      <c r="K60" s="18"/>
      <c r="L60" s="18"/>
      <c r="M60" s="18"/>
      <c r="N60" s="18">
        <v>11.981389</v>
      </c>
      <c r="O60" s="18"/>
      <c r="P60" s="90">
        <f t="shared" si="0"/>
        <v>87.522896000000003</v>
      </c>
      <c r="Q60" s="14"/>
    </row>
    <row r="61" spans="2:17" x14ac:dyDescent="0.25">
      <c r="B61" s="1" t="s">
        <v>59</v>
      </c>
      <c r="C61" s="18"/>
      <c r="D61" s="18">
        <v>9.7669999999999995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90">
        <f t="shared" si="0"/>
        <v>9.7669999999999995</v>
      </c>
      <c r="Q61" s="14"/>
    </row>
    <row r="62" spans="2:17" x14ac:dyDescent="0.25">
      <c r="B62" s="1" t="s">
        <v>60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90">
        <f t="shared" si="0"/>
        <v>0</v>
      </c>
      <c r="Q62" s="14"/>
    </row>
    <row r="63" spans="2:17" x14ac:dyDescent="0.25">
      <c r="B63" s="1" t="s">
        <v>61</v>
      </c>
      <c r="C63" s="18">
        <v>99.947038000000006</v>
      </c>
      <c r="D63" s="18">
        <v>7370.2170210000004</v>
      </c>
      <c r="E63" s="18">
        <v>6601.6545210000004</v>
      </c>
      <c r="F63" s="18">
        <v>6456.9809759999998</v>
      </c>
      <c r="G63" s="18">
        <v>6800.9630870000001</v>
      </c>
      <c r="H63" s="18">
        <v>7600.3388340000001</v>
      </c>
      <c r="I63" s="18">
        <v>5711.7979459999997</v>
      </c>
      <c r="J63" s="18">
        <v>6132.0602879999997</v>
      </c>
      <c r="K63" s="18">
        <v>9164.8790950000002</v>
      </c>
      <c r="L63" s="18">
        <v>9123.3211100000008</v>
      </c>
      <c r="M63" s="18">
        <v>8027.483303</v>
      </c>
      <c r="N63" s="18">
        <v>10953.960041</v>
      </c>
      <c r="O63" s="18">
        <v>7108.1418780000004</v>
      </c>
      <c r="P63" s="90">
        <f t="shared" si="0"/>
        <v>91151.745137999998</v>
      </c>
      <c r="Q63" s="14"/>
    </row>
    <row r="64" spans="2:17" x14ac:dyDescent="0.25">
      <c r="B64" s="43" t="s">
        <v>3</v>
      </c>
      <c r="C64" s="44">
        <f t="shared" ref="C64:N64" si="1">SUM(C41:C63)</f>
        <v>1376.8955790000002</v>
      </c>
      <c r="D64" s="44">
        <f t="shared" si="1"/>
        <v>222493.39866699994</v>
      </c>
      <c r="E64" s="44">
        <f t="shared" si="1"/>
        <v>282695.59797999996</v>
      </c>
      <c r="F64" s="44">
        <f t="shared" si="1"/>
        <v>323600.10872600001</v>
      </c>
      <c r="G64" s="44">
        <f t="shared" si="1"/>
        <v>288820.29738099995</v>
      </c>
      <c r="H64" s="44">
        <f t="shared" si="1"/>
        <v>306686.54912999994</v>
      </c>
      <c r="I64" s="44">
        <f t="shared" si="1"/>
        <v>267339.55476299999</v>
      </c>
      <c r="J64" s="44">
        <f t="shared" si="1"/>
        <v>300705.96290299995</v>
      </c>
      <c r="K64" s="44">
        <f t="shared" si="1"/>
        <v>436027.45839699992</v>
      </c>
      <c r="L64" s="44">
        <f t="shared" si="1"/>
        <v>376037.49909</v>
      </c>
      <c r="M64" s="44">
        <f t="shared" si="1"/>
        <v>336617.37913499994</v>
      </c>
      <c r="N64" s="44">
        <f t="shared" si="1"/>
        <v>406029.55452200002</v>
      </c>
      <c r="O64" s="44">
        <f>SUM(O41:O63)</f>
        <v>402148.19942599995</v>
      </c>
      <c r="P64" s="114">
        <f>SUM(C64:O64)</f>
        <v>3950578.4556989996</v>
      </c>
      <c r="Q64" s="14"/>
    </row>
    <row r="65" spans="2:17" x14ac:dyDescent="0.25">
      <c r="B65" s="20"/>
      <c r="C65" s="21"/>
      <c r="D65" s="21"/>
      <c r="E65" s="21"/>
      <c r="F65" s="21"/>
      <c r="G65" s="22"/>
      <c r="H65" s="23"/>
      <c r="I65" s="23"/>
      <c r="J65" s="23"/>
      <c r="K65" s="23"/>
      <c r="L65" s="23"/>
      <c r="M65" s="23"/>
      <c r="N65" s="23"/>
      <c r="O65" s="23"/>
      <c r="P65" s="24"/>
      <c r="Q65" s="14"/>
    </row>
    <row r="66" spans="2:17" x14ac:dyDescent="0.25">
      <c r="B66" s="20"/>
      <c r="C66" s="21"/>
      <c r="D66" s="21"/>
      <c r="E66" s="21"/>
      <c r="F66" s="21"/>
      <c r="G66" s="22"/>
      <c r="H66" s="23"/>
      <c r="I66" s="23"/>
      <c r="J66" s="23"/>
      <c r="K66" s="23"/>
      <c r="L66" s="23"/>
      <c r="M66" s="23"/>
      <c r="N66" s="23"/>
      <c r="O66" s="23"/>
      <c r="P66" s="26"/>
      <c r="Q66" s="14"/>
    </row>
    <row r="67" spans="2:17" x14ac:dyDescent="0.25">
      <c r="B67" s="25"/>
      <c r="C67" s="18"/>
      <c r="D67" s="18"/>
      <c r="E67" s="18"/>
      <c r="F67" s="18"/>
      <c r="G67" s="28"/>
      <c r="H67" s="27"/>
      <c r="I67" s="28"/>
      <c r="J67" s="28"/>
      <c r="K67" s="28"/>
      <c r="L67" s="28"/>
      <c r="M67" s="28"/>
      <c r="N67" s="28"/>
      <c r="O67" s="28"/>
      <c r="Q67" s="14"/>
    </row>
    <row r="68" spans="2:17" x14ac:dyDescent="0.25">
      <c r="B68" s="25"/>
      <c r="C68" s="18"/>
      <c r="D68" s="18"/>
      <c r="E68" s="18"/>
      <c r="F68" s="18"/>
      <c r="G68" s="28"/>
      <c r="H68" s="27"/>
      <c r="I68" s="28"/>
      <c r="J68" s="28"/>
      <c r="K68" s="28"/>
      <c r="L68" s="28"/>
      <c r="M68" s="28"/>
      <c r="N68" s="28"/>
      <c r="O68" s="28"/>
      <c r="Q68" s="14"/>
    </row>
    <row r="69" spans="2:17" x14ac:dyDescent="0.25">
      <c r="B69" s="11" t="s">
        <v>18</v>
      </c>
      <c r="Q69" s="14"/>
    </row>
    <row r="70" spans="2:17" ht="21" customHeight="1" x14ac:dyDescent="0.25">
      <c r="C70" s="158" t="s">
        <v>20</v>
      </c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4"/>
    </row>
    <row r="71" spans="2:17" x14ac:dyDescent="0.25">
      <c r="B71" s="16"/>
      <c r="C71" s="30">
        <v>2022</v>
      </c>
      <c r="D71" s="157">
        <v>2023</v>
      </c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4"/>
      <c r="Q71" s="14"/>
    </row>
    <row r="72" spans="2:17" x14ac:dyDescent="0.25">
      <c r="B72" s="16"/>
      <c r="C72" s="17" t="s">
        <v>8</v>
      </c>
      <c r="D72" s="17" t="s">
        <v>9</v>
      </c>
      <c r="E72" s="17" t="s">
        <v>10</v>
      </c>
      <c r="F72" s="17" t="s">
        <v>11</v>
      </c>
      <c r="G72" s="17" t="s">
        <v>12</v>
      </c>
      <c r="H72" s="17" t="s">
        <v>13</v>
      </c>
      <c r="I72" s="17" t="s">
        <v>14</v>
      </c>
      <c r="J72" s="17" t="s">
        <v>15</v>
      </c>
      <c r="K72" s="17" t="s">
        <v>19</v>
      </c>
      <c r="L72" s="17" t="s">
        <v>119</v>
      </c>
      <c r="M72" s="106" t="s">
        <v>133</v>
      </c>
      <c r="N72" s="106" t="s">
        <v>134</v>
      </c>
      <c r="O72" s="106" t="s">
        <v>8</v>
      </c>
      <c r="P72" s="17" t="s">
        <v>2</v>
      </c>
      <c r="Q72" s="14"/>
    </row>
    <row r="73" spans="2:17" x14ac:dyDescent="0.25">
      <c r="B73" s="1" t="s">
        <v>39</v>
      </c>
      <c r="C73" s="18">
        <v>3</v>
      </c>
      <c r="D73" s="18">
        <v>486</v>
      </c>
      <c r="E73" s="18">
        <v>625</v>
      </c>
      <c r="F73" s="18">
        <v>792</v>
      </c>
      <c r="G73" s="18">
        <v>708</v>
      </c>
      <c r="H73" s="18">
        <v>903</v>
      </c>
      <c r="I73" s="18">
        <v>818</v>
      </c>
      <c r="J73" s="18">
        <v>806</v>
      </c>
      <c r="K73" s="18">
        <v>1145</v>
      </c>
      <c r="L73" s="18">
        <v>1024</v>
      </c>
      <c r="M73" s="18">
        <v>931</v>
      </c>
      <c r="N73" s="18">
        <v>1102</v>
      </c>
      <c r="O73" s="18">
        <v>808</v>
      </c>
      <c r="P73" s="31">
        <v>8896</v>
      </c>
      <c r="Q73" s="14"/>
    </row>
    <row r="74" spans="2:17" x14ac:dyDescent="0.25">
      <c r="B74" s="1" t="s">
        <v>40</v>
      </c>
      <c r="C74" s="18"/>
      <c r="D74" s="18">
        <v>23</v>
      </c>
      <c r="E74" s="18">
        <v>24</v>
      </c>
      <c r="F74" s="18">
        <v>39</v>
      </c>
      <c r="G74" s="18">
        <v>32</v>
      </c>
      <c r="H74" s="18">
        <v>20</v>
      </c>
      <c r="I74" s="18">
        <v>32</v>
      </c>
      <c r="J74" s="18">
        <v>33</v>
      </c>
      <c r="K74" s="18">
        <v>45</v>
      </c>
      <c r="L74" s="18">
        <v>40</v>
      </c>
      <c r="M74" s="18">
        <v>44</v>
      </c>
      <c r="N74" s="18">
        <v>37</v>
      </c>
      <c r="O74" s="18">
        <v>41</v>
      </c>
      <c r="P74" s="31">
        <v>370</v>
      </c>
      <c r="Q74" s="14"/>
    </row>
    <row r="75" spans="2:17" x14ac:dyDescent="0.25">
      <c r="B75" s="1" t="s">
        <v>41</v>
      </c>
      <c r="C75" s="18">
        <v>8</v>
      </c>
      <c r="D75" s="18">
        <v>794</v>
      </c>
      <c r="E75" s="18">
        <v>930</v>
      </c>
      <c r="F75" s="18">
        <v>1022</v>
      </c>
      <c r="G75" s="18">
        <v>1065</v>
      </c>
      <c r="H75" s="18">
        <v>1115</v>
      </c>
      <c r="I75" s="18">
        <v>874</v>
      </c>
      <c r="J75" s="18">
        <v>901</v>
      </c>
      <c r="K75" s="18">
        <v>1235</v>
      </c>
      <c r="L75" s="18">
        <v>1116</v>
      </c>
      <c r="M75" s="18">
        <v>1000</v>
      </c>
      <c r="N75" s="18">
        <v>1244</v>
      </c>
      <c r="O75" s="18">
        <v>1151</v>
      </c>
      <c r="P75" s="31">
        <v>11112</v>
      </c>
      <c r="Q75" s="14"/>
    </row>
    <row r="76" spans="2:17" x14ac:dyDescent="0.25">
      <c r="B76" s="1" t="s">
        <v>42</v>
      </c>
      <c r="C76" s="18"/>
      <c r="D76" s="18">
        <v>10</v>
      </c>
      <c r="E76" s="18">
        <v>7</v>
      </c>
      <c r="F76" s="18">
        <v>8</v>
      </c>
      <c r="G76" s="18">
        <v>10</v>
      </c>
      <c r="H76" s="18">
        <v>10</v>
      </c>
      <c r="I76" s="18">
        <v>11</v>
      </c>
      <c r="J76" s="18">
        <v>15</v>
      </c>
      <c r="K76" s="18">
        <v>14</v>
      </c>
      <c r="L76" s="18">
        <v>23</v>
      </c>
      <c r="M76" s="18">
        <v>15</v>
      </c>
      <c r="N76" s="18">
        <v>12</v>
      </c>
      <c r="O76" s="18">
        <v>19</v>
      </c>
      <c r="P76" s="31">
        <v>137</v>
      </c>
      <c r="Q76" s="14"/>
    </row>
    <row r="77" spans="2:17" x14ac:dyDescent="0.25">
      <c r="B77" s="1" t="s">
        <v>43</v>
      </c>
      <c r="C77" s="18">
        <v>1</v>
      </c>
      <c r="D77" s="18">
        <v>36</v>
      </c>
      <c r="E77" s="18">
        <v>33</v>
      </c>
      <c r="F77" s="18">
        <v>35</v>
      </c>
      <c r="G77" s="18">
        <v>31</v>
      </c>
      <c r="H77" s="18">
        <v>41</v>
      </c>
      <c r="I77" s="18">
        <v>21</v>
      </c>
      <c r="J77" s="18">
        <v>29</v>
      </c>
      <c r="K77" s="18">
        <v>39</v>
      </c>
      <c r="L77" s="18">
        <v>55</v>
      </c>
      <c r="M77" s="18">
        <v>43</v>
      </c>
      <c r="N77" s="18">
        <v>54</v>
      </c>
      <c r="O77" s="18">
        <v>35</v>
      </c>
      <c r="P77" s="31">
        <v>398</v>
      </c>
      <c r="Q77" s="14"/>
    </row>
    <row r="78" spans="2:17" x14ac:dyDescent="0.25">
      <c r="B78" s="1" t="s">
        <v>44</v>
      </c>
      <c r="C78" s="18">
        <v>12</v>
      </c>
      <c r="D78" s="18">
        <v>639</v>
      </c>
      <c r="E78" s="18">
        <v>765</v>
      </c>
      <c r="F78" s="18">
        <v>765</v>
      </c>
      <c r="G78" s="18">
        <v>713</v>
      </c>
      <c r="H78" s="18">
        <v>897</v>
      </c>
      <c r="I78" s="18">
        <v>669</v>
      </c>
      <c r="J78" s="18">
        <v>771</v>
      </c>
      <c r="K78" s="18">
        <v>857</v>
      </c>
      <c r="L78" s="18">
        <v>841</v>
      </c>
      <c r="M78" s="18">
        <v>745</v>
      </c>
      <c r="N78" s="18">
        <v>923</v>
      </c>
      <c r="O78" s="18">
        <v>881</v>
      </c>
      <c r="P78" s="31">
        <v>8524</v>
      </c>
      <c r="Q78" s="14"/>
    </row>
    <row r="79" spans="2:17" x14ac:dyDescent="0.25">
      <c r="B79" s="1" t="s">
        <v>45</v>
      </c>
      <c r="C79" s="18">
        <v>55</v>
      </c>
      <c r="D79" s="18">
        <v>2794</v>
      </c>
      <c r="E79" s="18">
        <v>3610</v>
      </c>
      <c r="F79" s="18">
        <v>3830</v>
      </c>
      <c r="G79" s="18">
        <v>3857</v>
      </c>
      <c r="H79" s="18">
        <v>4100</v>
      </c>
      <c r="I79" s="18">
        <v>3531</v>
      </c>
      <c r="J79" s="18">
        <v>3657</v>
      </c>
      <c r="K79" s="18">
        <v>5354</v>
      </c>
      <c r="L79" s="18">
        <v>4780</v>
      </c>
      <c r="M79" s="18">
        <v>4320</v>
      </c>
      <c r="N79" s="18">
        <v>5492</v>
      </c>
      <c r="O79" s="18">
        <v>4445</v>
      </c>
      <c r="P79" s="31">
        <v>43555</v>
      </c>
      <c r="Q79" s="14"/>
    </row>
    <row r="80" spans="2:17" x14ac:dyDescent="0.25">
      <c r="B80" s="1" t="s">
        <v>46</v>
      </c>
      <c r="C80" s="18">
        <v>34</v>
      </c>
      <c r="D80" s="18">
        <v>1153</v>
      </c>
      <c r="E80" s="18">
        <v>1502</v>
      </c>
      <c r="F80" s="18">
        <v>1465</v>
      </c>
      <c r="G80" s="18">
        <v>1492</v>
      </c>
      <c r="H80" s="18">
        <v>1581</v>
      </c>
      <c r="I80" s="18">
        <v>1301</v>
      </c>
      <c r="J80" s="18">
        <v>1328</v>
      </c>
      <c r="K80" s="18">
        <v>1868</v>
      </c>
      <c r="L80" s="18">
        <v>1929</v>
      </c>
      <c r="M80" s="18">
        <v>1545</v>
      </c>
      <c r="N80" s="18">
        <v>1994</v>
      </c>
      <c r="O80" s="18">
        <v>1679</v>
      </c>
      <c r="P80" s="31">
        <v>16649</v>
      </c>
      <c r="Q80" s="14"/>
    </row>
    <row r="81" spans="2:17" x14ac:dyDescent="0.25">
      <c r="B81" s="1" t="s">
        <v>47</v>
      </c>
      <c r="C81" s="18">
        <v>11</v>
      </c>
      <c r="D81" s="18">
        <v>538</v>
      </c>
      <c r="E81" s="18">
        <v>768</v>
      </c>
      <c r="F81" s="18">
        <v>773</v>
      </c>
      <c r="G81" s="18">
        <v>841</v>
      </c>
      <c r="H81" s="18">
        <v>911</v>
      </c>
      <c r="I81" s="18">
        <v>644</v>
      </c>
      <c r="J81" s="18">
        <v>615</v>
      </c>
      <c r="K81" s="18">
        <v>833</v>
      </c>
      <c r="L81" s="18">
        <v>795</v>
      </c>
      <c r="M81" s="18">
        <v>740</v>
      </c>
      <c r="N81" s="18">
        <v>899</v>
      </c>
      <c r="O81" s="18">
        <v>782</v>
      </c>
      <c r="P81" s="31">
        <v>8215</v>
      </c>
      <c r="Q81" s="14"/>
    </row>
    <row r="82" spans="2:17" x14ac:dyDescent="0.25">
      <c r="B82" s="1" t="s">
        <v>48</v>
      </c>
      <c r="C82" s="18">
        <v>1</v>
      </c>
      <c r="D82" s="18">
        <v>80</v>
      </c>
      <c r="E82" s="18">
        <v>127</v>
      </c>
      <c r="F82" s="18">
        <v>152</v>
      </c>
      <c r="G82" s="18">
        <v>181</v>
      </c>
      <c r="H82" s="18">
        <v>172</v>
      </c>
      <c r="I82" s="18">
        <v>152</v>
      </c>
      <c r="J82" s="18">
        <v>167</v>
      </c>
      <c r="K82" s="18">
        <v>239</v>
      </c>
      <c r="L82" s="18">
        <v>232</v>
      </c>
      <c r="M82" s="18">
        <v>224</v>
      </c>
      <c r="N82" s="18">
        <v>185</v>
      </c>
      <c r="O82" s="18">
        <v>229</v>
      </c>
      <c r="P82" s="31">
        <v>1931</v>
      </c>
      <c r="Q82" s="14"/>
    </row>
    <row r="83" spans="2:17" x14ac:dyDescent="0.25">
      <c r="B83" s="1" t="s">
        <v>49</v>
      </c>
      <c r="C83" s="18"/>
      <c r="D83" s="18">
        <v>18</v>
      </c>
      <c r="E83" s="18">
        <v>33</v>
      </c>
      <c r="F83" s="18">
        <v>36</v>
      </c>
      <c r="G83" s="18">
        <v>23</v>
      </c>
      <c r="H83" s="18">
        <v>37</v>
      </c>
      <c r="I83" s="18">
        <v>28</v>
      </c>
      <c r="J83" s="18">
        <v>35</v>
      </c>
      <c r="K83" s="18">
        <v>63</v>
      </c>
      <c r="L83" s="18">
        <v>40</v>
      </c>
      <c r="M83" s="18">
        <v>56</v>
      </c>
      <c r="N83" s="18">
        <v>50</v>
      </c>
      <c r="O83" s="18">
        <v>43</v>
      </c>
      <c r="P83" s="31">
        <v>427</v>
      </c>
      <c r="Q83" s="14"/>
    </row>
    <row r="84" spans="2:17" x14ac:dyDescent="0.25">
      <c r="B84" s="1" t="s">
        <v>50</v>
      </c>
      <c r="C84" s="18">
        <v>3</v>
      </c>
      <c r="D84" s="18">
        <v>101</v>
      </c>
      <c r="E84" s="18">
        <v>118</v>
      </c>
      <c r="F84" s="18">
        <v>156</v>
      </c>
      <c r="G84" s="18">
        <v>137</v>
      </c>
      <c r="H84" s="18">
        <v>159</v>
      </c>
      <c r="I84" s="18">
        <v>129</v>
      </c>
      <c r="J84" s="18">
        <v>115</v>
      </c>
      <c r="K84" s="18">
        <v>125</v>
      </c>
      <c r="L84" s="18">
        <v>136</v>
      </c>
      <c r="M84" s="18">
        <v>127</v>
      </c>
      <c r="N84" s="18">
        <v>130</v>
      </c>
      <c r="O84" s="18">
        <v>169</v>
      </c>
      <c r="P84" s="31">
        <v>1444</v>
      </c>
      <c r="Q84" s="14"/>
    </row>
    <row r="85" spans="2:17" x14ac:dyDescent="0.25">
      <c r="B85" s="1" t="s">
        <v>51</v>
      </c>
      <c r="C85" s="18">
        <v>4</v>
      </c>
      <c r="D85" s="18">
        <v>272</v>
      </c>
      <c r="E85" s="18">
        <v>437</v>
      </c>
      <c r="F85" s="18">
        <v>525</v>
      </c>
      <c r="G85" s="18">
        <v>531</v>
      </c>
      <c r="H85" s="18">
        <v>497</v>
      </c>
      <c r="I85" s="18">
        <v>422</v>
      </c>
      <c r="J85" s="18">
        <v>479</v>
      </c>
      <c r="K85" s="18">
        <v>686</v>
      </c>
      <c r="L85" s="18">
        <v>569</v>
      </c>
      <c r="M85" s="18">
        <v>568</v>
      </c>
      <c r="N85" s="18">
        <v>633</v>
      </c>
      <c r="O85" s="18">
        <v>599</v>
      </c>
      <c r="P85" s="31">
        <v>5599</v>
      </c>
      <c r="Q85" s="14"/>
    </row>
    <row r="86" spans="2:17" x14ac:dyDescent="0.25">
      <c r="B86" s="1" t="s">
        <v>52</v>
      </c>
      <c r="C86" s="18">
        <v>6</v>
      </c>
      <c r="D86" s="18">
        <v>491</v>
      </c>
      <c r="E86" s="18">
        <v>645</v>
      </c>
      <c r="F86" s="18">
        <v>765</v>
      </c>
      <c r="G86" s="18">
        <v>721</v>
      </c>
      <c r="H86" s="18">
        <v>744</v>
      </c>
      <c r="I86" s="18">
        <v>658</v>
      </c>
      <c r="J86" s="18">
        <v>716</v>
      </c>
      <c r="K86" s="18">
        <v>937</v>
      </c>
      <c r="L86" s="18">
        <v>835</v>
      </c>
      <c r="M86" s="18">
        <v>829</v>
      </c>
      <c r="N86" s="18">
        <v>961</v>
      </c>
      <c r="O86" s="18">
        <v>913</v>
      </c>
      <c r="P86" s="31">
        <v>7800</v>
      </c>
      <c r="Q86" s="14"/>
    </row>
    <row r="87" spans="2:17" x14ac:dyDescent="0.25">
      <c r="B87" s="1" t="s">
        <v>53</v>
      </c>
      <c r="C87" s="18"/>
      <c r="D87" s="18"/>
      <c r="E87" s="18"/>
      <c r="F87" s="18"/>
      <c r="G87" s="18">
        <v>2</v>
      </c>
      <c r="H87" s="18">
        <v>2</v>
      </c>
      <c r="I87" s="18">
        <v>1</v>
      </c>
      <c r="J87" s="18">
        <v>2</v>
      </c>
      <c r="K87" s="18">
        <v>1</v>
      </c>
      <c r="L87" s="18">
        <v>1</v>
      </c>
      <c r="M87" s="18"/>
      <c r="N87" s="18">
        <v>1</v>
      </c>
      <c r="O87" s="18">
        <v>2</v>
      </c>
      <c r="P87" s="31">
        <v>10</v>
      </c>
      <c r="Q87" s="14"/>
    </row>
    <row r="88" spans="2:17" x14ac:dyDescent="0.25">
      <c r="B88" s="1" t="s">
        <v>54</v>
      </c>
      <c r="C88" s="18">
        <v>2</v>
      </c>
      <c r="D88" s="18">
        <v>52</v>
      </c>
      <c r="E88" s="18">
        <v>74</v>
      </c>
      <c r="F88" s="18">
        <v>99</v>
      </c>
      <c r="G88" s="18">
        <v>90</v>
      </c>
      <c r="H88" s="18">
        <v>102</v>
      </c>
      <c r="I88" s="18">
        <v>79</v>
      </c>
      <c r="J88" s="18">
        <v>51</v>
      </c>
      <c r="K88" s="18">
        <v>113</v>
      </c>
      <c r="L88" s="18">
        <v>108</v>
      </c>
      <c r="M88" s="18">
        <v>95</v>
      </c>
      <c r="N88" s="18">
        <v>115</v>
      </c>
      <c r="O88" s="18">
        <v>139</v>
      </c>
      <c r="P88" s="31">
        <v>1014</v>
      </c>
      <c r="Q88" s="14"/>
    </row>
    <row r="89" spans="2:17" x14ac:dyDescent="0.25">
      <c r="B89" s="1" t="s">
        <v>55</v>
      </c>
      <c r="C89" s="18">
        <v>2</v>
      </c>
      <c r="D89" s="18">
        <v>99</v>
      </c>
      <c r="E89" s="18">
        <v>149</v>
      </c>
      <c r="F89" s="18">
        <v>171</v>
      </c>
      <c r="G89" s="18">
        <v>174</v>
      </c>
      <c r="H89" s="18">
        <v>195</v>
      </c>
      <c r="I89" s="18">
        <v>144</v>
      </c>
      <c r="J89" s="18">
        <v>169</v>
      </c>
      <c r="K89" s="18">
        <v>275</v>
      </c>
      <c r="L89" s="18">
        <v>257</v>
      </c>
      <c r="M89" s="18">
        <v>249</v>
      </c>
      <c r="N89" s="18">
        <v>294</v>
      </c>
      <c r="O89" s="18">
        <v>301</v>
      </c>
      <c r="P89" s="31">
        <v>2198</v>
      </c>
      <c r="Q89" s="14"/>
    </row>
    <row r="90" spans="2:17" x14ac:dyDescent="0.25">
      <c r="B90" s="1" t="s">
        <v>56</v>
      </c>
      <c r="C90" s="18">
        <v>1</v>
      </c>
      <c r="D90" s="18">
        <v>101</v>
      </c>
      <c r="E90" s="18">
        <v>140</v>
      </c>
      <c r="F90" s="18">
        <v>148</v>
      </c>
      <c r="G90" s="18">
        <v>159</v>
      </c>
      <c r="H90" s="18">
        <v>162</v>
      </c>
      <c r="I90" s="18">
        <v>120</v>
      </c>
      <c r="J90" s="18">
        <v>129</v>
      </c>
      <c r="K90" s="18">
        <v>168</v>
      </c>
      <c r="L90" s="18">
        <v>136</v>
      </c>
      <c r="M90" s="18">
        <v>129</v>
      </c>
      <c r="N90" s="18">
        <v>188</v>
      </c>
      <c r="O90" s="18">
        <v>158</v>
      </c>
      <c r="P90" s="31">
        <v>1581</v>
      </c>
      <c r="Q90" s="14"/>
    </row>
    <row r="91" spans="2:17" x14ac:dyDescent="0.25">
      <c r="B91" s="1" t="s">
        <v>57</v>
      </c>
      <c r="C91" s="18">
        <v>15</v>
      </c>
      <c r="D91" s="18">
        <v>806</v>
      </c>
      <c r="E91" s="18">
        <v>1105</v>
      </c>
      <c r="F91" s="18">
        <v>1261</v>
      </c>
      <c r="G91" s="18">
        <v>1615</v>
      </c>
      <c r="H91" s="18">
        <v>1694</v>
      </c>
      <c r="I91" s="18">
        <v>1259</v>
      </c>
      <c r="J91" s="18">
        <v>1053</v>
      </c>
      <c r="K91" s="18">
        <v>1813</v>
      </c>
      <c r="L91" s="18">
        <v>1528</v>
      </c>
      <c r="M91" s="18">
        <v>1524</v>
      </c>
      <c r="N91" s="18">
        <v>1862</v>
      </c>
      <c r="O91" s="18">
        <v>1566</v>
      </c>
      <c r="P91" s="31">
        <v>16205</v>
      </c>
      <c r="Q91" s="14"/>
    </row>
    <row r="92" spans="2:17" x14ac:dyDescent="0.25">
      <c r="B92" s="1" t="s">
        <v>58</v>
      </c>
      <c r="C92" s="18"/>
      <c r="D92" s="18"/>
      <c r="E92" s="18">
        <v>1</v>
      </c>
      <c r="F92" s="18">
        <v>1</v>
      </c>
      <c r="G92" s="18"/>
      <c r="H92" s="18"/>
      <c r="I92" s="18"/>
      <c r="J92" s="18"/>
      <c r="K92" s="18"/>
      <c r="L92" s="18"/>
      <c r="M92" s="18"/>
      <c r="N92" s="18">
        <v>2</v>
      </c>
      <c r="O92" s="18"/>
      <c r="P92" s="31">
        <v>4</v>
      </c>
      <c r="Q92" s="14"/>
    </row>
    <row r="93" spans="2:17" x14ac:dyDescent="0.25">
      <c r="B93" s="1" t="s">
        <v>59</v>
      </c>
      <c r="C93" s="18"/>
      <c r="D93" s="18">
        <v>1</v>
      </c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31">
        <v>1</v>
      </c>
      <c r="Q93" s="14"/>
    </row>
    <row r="94" spans="2:17" x14ac:dyDescent="0.25">
      <c r="B94" s="1" t="s">
        <v>60</v>
      </c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31"/>
      <c r="Q94" s="14"/>
    </row>
    <row r="95" spans="2:17" x14ac:dyDescent="0.25">
      <c r="B95" s="29" t="s">
        <v>61</v>
      </c>
      <c r="C95" s="19">
        <v>19</v>
      </c>
      <c r="D95" s="19">
        <v>1861</v>
      </c>
      <c r="E95" s="19">
        <v>1747</v>
      </c>
      <c r="F95" s="19">
        <v>1676</v>
      </c>
      <c r="G95" s="19">
        <v>1628</v>
      </c>
      <c r="H95" s="19">
        <v>1859</v>
      </c>
      <c r="I95" s="19">
        <v>1325</v>
      </c>
      <c r="J95" s="19">
        <v>1412</v>
      </c>
      <c r="K95" s="19">
        <v>1963</v>
      </c>
      <c r="L95" s="19">
        <v>1915</v>
      </c>
      <c r="M95" s="19">
        <v>1806</v>
      </c>
      <c r="N95" s="19">
        <v>2520</v>
      </c>
      <c r="O95" s="19">
        <v>1659</v>
      </c>
      <c r="P95" s="32">
        <v>20408</v>
      </c>
      <c r="Q95" s="14"/>
    </row>
    <row r="96" spans="2:17" x14ac:dyDescent="0.25">
      <c r="B96" s="11" t="s">
        <v>3</v>
      </c>
      <c r="C96" s="18">
        <v>177</v>
      </c>
      <c r="D96" s="18">
        <v>10331</v>
      </c>
      <c r="E96" s="18">
        <v>12795</v>
      </c>
      <c r="F96" s="18">
        <v>13666</v>
      </c>
      <c r="G96" s="18">
        <v>13968</v>
      </c>
      <c r="H96" s="18">
        <v>15150</v>
      </c>
      <c r="I96" s="18">
        <v>12192</v>
      </c>
      <c r="J96" s="18">
        <v>12446</v>
      </c>
      <c r="K96" s="18">
        <v>17715</v>
      </c>
      <c r="L96" s="18">
        <v>16309</v>
      </c>
      <c r="M96" s="18">
        <v>14947</v>
      </c>
      <c r="N96" s="18">
        <v>18633</v>
      </c>
      <c r="O96" s="18">
        <v>15546</v>
      </c>
      <c r="P96" s="90">
        <v>152384</v>
      </c>
      <c r="Q96" s="14"/>
    </row>
    <row r="97" spans="1:17" x14ac:dyDescent="0.25">
      <c r="B97" s="20"/>
      <c r="C97" s="21"/>
      <c r="D97" s="21"/>
      <c r="E97" s="21"/>
      <c r="F97" s="21"/>
      <c r="G97" s="22"/>
      <c r="H97" s="23"/>
      <c r="I97" s="23"/>
      <c r="J97" s="23"/>
      <c r="K97" s="23"/>
      <c r="L97" s="23"/>
      <c r="M97" s="23"/>
      <c r="N97" s="23"/>
      <c r="O97" s="23"/>
      <c r="P97" s="24"/>
      <c r="Q97" s="14"/>
    </row>
    <row r="98" spans="1:17" x14ac:dyDescent="0.25">
      <c r="B98" s="20"/>
      <c r="C98" s="21"/>
      <c r="D98" s="21"/>
      <c r="E98" s="21"/>
      <c r="F98" s="21"/>
      <c r="G98" s="22"/>
      <c r="H98" s="23"/>
      <c r="I98" s="23"/>
      <c r="J98" s="23"/>
      <c r="K98" s="23"/>
      <c r="L98" s="23"/>
      <c r="M98" s="23"/>
      <c r="N98" s="23"/>
      <c r="O98" s="23"/>
      <c r="P98" s="26"/>
      <c r="Q98" s="14"/>
    </row>
    <row r="99" spans="1:17" s="102" customFormat="1" x14ac:dyDescent="0.25">
      <c r="A99" s="100"/>
      <c r="B99" s="95"/>
      <c r="C99" s="96"/>
      <c r="D99" s="96"/>
      <c r="E99" s="96"/>
      <c r="F99" s="96"/>
      <c r="G99" s="97"/>
      <c r="H99" s="98"/>
      <c r="I99" s="98"/>
      <c r="J99" s="98"/>
      <c r="K99" s="98"/>
      <c r="L99" s="98"/>
      <c r="M99" s="98"/>
      <c r="N99" s="98"/>
      <c r="O99" s="98"/>
      <c r="P99" s="99"/>
      <c r="Q99" s="101"/>
    </row>
    <row r="100" spans="1:17" s="102" customFormat="1" x14ac:dyDescent="0.25">
      <c r="A100" s="100"/>
      <c r="B100" s="95"/>
      <c r="C100" s="96"/>
      <c r="D100" s="96"/>
      <c r="E100" s="96"/>
      <c r="F100" s="96"/>
      <c r="G100" s="97"/>
      <c r="H100" s="98"/>
      <c r="I100" s="98"/>
      <c r="J100" s="98"/>
      <c r="K100" s="98"/>
      <c r="L100" s="98"/>
      <c r="M100" s="98"/>
      <c r="N100" s="98"/>
      <c r="O100" s="98"/>
      <c r="P100" s="99"/>
      <c r="Q100" s="101"/>
    </row>
    <row r="101" spans="1:17" x14ac:dyDescent="0.25">
      <c r="B101" s="11" t="s">
        <v>31</v>
      </c>
      <c r="Q101" s="14"/>
    </row>
    <row r="102" spans="1:17" ht="21" customHeight="1" x14ac:dyDescent="0.25">
      <c r="C102" s="158" t="s">
        <v>37</v>
      </c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4"/>
    </row>
    <row r="103" spans="1:17" x14ac:dyDescent="0.25">
      <c r="B103" s="16"/>
      <c r="C103" s="30">
        <v>2022</v>
      </c>
      <c r="D103" s="157">
        <v>2023</v>
      </c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4"/>
      <c r="Q103" s="14"/>
    </row>
    <row r="104" spans="1:17" x14ac:dyDescent="0.25">
      <c r="B104" s="16"/>
      <c r="C104" s="17" t="s">
        <v>8</v>
      </c>
      <c r="D104" s="17" t="s">
        <v>9</v>
      </c>
      <c r="E104" s="17" t="s">
        <v>10</v>
      </c>
      <c r="F104" s="17" t="s">
        <v>11</v>
      </c>
      <c r="G104" s="17" t="s">
        <v>12</v>
      </c>
      <c r="H104" s="17" t="s">
        <v>13</v>
      </c>
      <c r="I104" s="17" t="s">
        <v>14</v>
      </c>
      <c r="J104" s="17" t="s">
        <v>15</v>
      </c>
      <c r="K104" s="17" t="s">
        <v>19</v>
      </c>
      <c r="L104" s="17" t="s">
        <v>119</v>
      </c>
      <c r="M104" s="106" t="s">
        <v>133</v>
      </c>
      <c r="N104" s="106" t="s">
        <v>134</v>
      </c>
      <c r="O104" s="106" t="s">
        <v>8</v>
      </c>
      <c r="P104" s="17" t="s">
        <v>2</v>
      </c>
      <c r="Q104" s="14"/>
    </row>
    <row r="105" spans="1:17" x14ac:dyDescent="0.25">
      <c r="B105" s="1" t="s">
        <v>39</v>
      </c>
      <c r="C105" s="33">
        <v>0.95000000709964005</v>
      </c>
      <c r="D105" s="33">
        <v>0.88452166300327595</v>
      </c>
      <c r="E105" s="33">
        <v>0.88449477449950897</v>
      </c>
      <c r="F105" s="33">
        <v>0.88265574950289805</v>
      </c>
      <c r="G105" s="33">
        <v>0.889298681658655</v>
      </c>
      <c r="H105" s="33">
        <v>0.89115928911561404</v>
      </c>
      <c r="I105" s="33">
        <v>0.888374654547053</v>
      </c>
      <c r="J105" s="33">
        <v>0.88964986301594695</v>
      </c>
      <c r="K105" s="33">
        <v>0.87872868918718094</v>
      </c>
      <c r="L105" s="33">
        <v>0.89351685744135201</v>
      </c>
      <c r="M105" s="33">
        <v>0.88475941166057104</v>
      </c>
      <c r="N105" s="33">
        <v>0.89517683223602695</v>
      </c>
      <c r="O105" s="33">
        <v>0.88988198599681601</v>
      </c>
      <c r="P105" s="35">
        <v>0.88767936339072151</v>
      </c>
      <c r="Q105" s="14"/>
    </row>
    <row r="106" spans="1:17" x14ac:dyDescent="0.25">
      <c r="B106" s="1" t="s">
        <v>40</v>
      </c>
      <c r="C106" s="33"/>
      <c r="D106" s="33">
        <v>0.87120119792124895</v>
      </c>
      <c r="E106" s="33">
        <v>0.87829234612527896</v>
      </c>
      <c r="F106" s="33">
        <v>0.87758477367721499</v>
      </c>
      <c r="G106" s="33">
        <v>0.87524201685982495</v>
      </c>
      <c r="H106" s="33">
        <v>0.89006244387427103</v>
      </c>
      <c r="I106" s="33">
        <v>0.883183174380061</v>
      </c>
      <c r="J106" s="33">
        <v>0.87125349606241498</v>
      </c>
      <c r="K106" s="33">
        <v>0.87587704096949504</v>
      </c>
      <c r="L106" s="33">
        <v>0.86531033539003999</v>
      </c>
      <c r="M106" s="33">
        <v>0.84472858155717601</v>
      </c>
      <c r="N106" s="33">
        <v>0.87475461254369002</v>
      </c>
      <c r="O106" s="33">
        <v>0.87293149734134501</v>
      </c>
      <c r="P106" s="35">
        <v>0.87152052160015314</v>
      </c>
      <c r="Q106" s="14"/>
    </row>
    <row r="107" spans="1:17" x14ac:dyDescent="0.25">
      <c r="B107" s="1" t="s">
        <v>41</v>
      </c>
      <c r="C107" s="33">
        <v>0.94999999035653604</v>
      </c>
      <c r="D107" s="33">
        <v>0.87816165487074804</v>
      </c>
      <c r="E107" s="33">
        <v>0.88351888940610201</v>
      </c>
      <c r="F107" s="33">
        <v>0.88562907655365997</v>
      </c>
      <c r="G107" s="33">
        <v>0.86610945454776</v>
      </c>
      <c r="H107" s="33">
        <v>0.88885545401718302</v>
      </c>
      <c r="I107" s="33">
        <v>0.89191128474604897</v>
      </c>
      <c r="J107" s="33">
        <v>0.88910996279709698</v>
      </c>
      <c r="K107" s="33">
        <v>0.89199437179472796</v>
      </c>
      <c r="L107" s="33">
        <v>0.89002118248261397</v>
      </c>
      <c r="M107" s="33">
        <v>0.85905234041946998</v>
      </c>
      <c r="N107" s="33">
        <v>0.88978479395700805</v>
      </c>
      <c r="O107" s="33">
        <v>0.88746822030179695</v>
      </c>
      <c r="P107" s="35">
        <v>0.88365852673892842</v>
      </c>
      <c r="Q107" s="14"/>
    </row>
    <row r="108" spans="1:17" x14ac:dyDescent="0.25">
      <c r="B108" s="1" t="s">
        <v>42</v>
      </c>
      <c r="C108" s="33"/>
      <c r="D108" s="33">
        <v>0.88905238538977405</v>
      </c>
      <c r="E108" s="33">
        <v>0.86131202936998896</v>
      </c>
      <c r="F108" s="33">
        <v>0.93562862298369298</v>
      </c>
      <c r="G108" s="33">
        <v>0.90002266059172298</v>
      </c>
      <c r="H108" s="33">
        <v>0.90690125812740596</v>
      </c>
      <c r="I108" s="33">
        <v>0.88913904716148295</v>
      </c>
      <c r="J108" s="33">
        <v>0.90168000970029805</v>
      </c>
      <c r="K108" s="33">
        <v>0.882341461043887</v>
      </c>
      <c r="L108" s="33">
        <v>0.89035786198148303</v>
      </c>
      <c r="M108" s="33">
        <v>0.86998415310707</v>
      </c>
      <c r="N108" s="33">
        <v>0.91977548922022101</v>
      </c>
      <c r="O108" s="33">
        <v>0.88555790978229698</v>
      </c>
      <c r="P108" s="35">
        <v>0.8898415507197367</v>
      </c>
      <c r="Q108" s="14"/>
    </row>
    <row r="109" spans="1:17" x14ac:dyDescent="0.25">
      <c r="B109" s="1" t="s">
        <v>43</v>
      </c>
      <c r="C109" s="33">
        <v>0.9</v>
      </c>
      <c r="D109" s="33">
        <v>0.881801616060783</v>
      </c>
      <c r="E109" s="33">
        <v>0.88456382154381397</v>
      </c>
      <c r="F109" s="33">
        <v>0.88211187159745097</v>
      </c>
      <c r="G109" s="33">
        <v>0.89846019300102997</v>
      </c>
      <c r="H109" s="33">
        <v>0.88626853926292504</v>
      </c>
      <c r="I109" s="33">
        <v>0.88659468306371603</v>
      </c>
      <c r="J109" s="33">
        <v>0.886300231934955</v>
      </c>
      <c r="K109" s="33">
        <v>0.89961241268605396</v>
      </c>
      <c r="L109" s="33">
        <v>0.8855969817996</v>
      </c>
      <c r="M109" s="33">
        <v>0.88558902456164001</v>
      </c>
      <c r="N109" s="33">
        <v>0.88592573805663299</v>
      </c>
      <c r="O109" s="33">
        <v>0.87284868984652797</v>
      </c>
      <c r="P109" s="35">
        <v>0.88573297707029652</v>
      </c>
      <c r="Q109" s="14"/>
    </row>
    <row r="110" spans="1:17" x14ac:dyDescent="0.25">
      <c r="B110" s="1" t="s">
        <v>44</v>
      </c>
      <c r="C110" s="33">
        <v>0.94710231918991195</v>
      </c>
      <c r="D110" s="33">
        <v>0.87922410389195904</v>
      </c>
      <c r="E110" s="33">
        <v>0.88010410873533396</v>
      </c>
      <c r="F110" s="33">
        <v>0.88901272901501105</v>
      </c>
      <c r="G110" s="33">
        <v>0.88974741530840795</v>
      </c>
      <c r="H110" s="33">
        <v>0.89018310868147799</v>
      </c>
      <c r="I110" s="33">
        <v>0.89136645776204604</v>
      </c>
      <c r="J110" s="33">
        <v>0.89108582066125797</v>
      </c>
      <c r="K110" s="33">
        <v>0.88886686188750197</v>
      </c>
      <c r="L110" s="33">
        <v>0.89683799353353599</v>
      </c>
      <c r="M110" s="33">
        <v>0.87946037323343895</v>
      </c>
      <c r="N110" s="33">
        <v>0.89436788492091601</v>
      </c>
      <c r="O110" s="33">
        <v>0.89150478220640506</v>
      </c>
      <c r="P110" s="35">
        <v>0.88874336248756702</v>
      </c>
      <c r="Q110" s="14"/>
    </row>
    <row r="111" spans="1:17" x14ac:dyDescent="0.25">
      <c r="B111" s="1" t="s">
        <v>45</v>
      </c>
      <c r="C111" s="33">
        <v>0.93566123489965503</v>
      </c>
      <c r="D111" s="33">
        <v>0.88432248617348097</v>
      </c>
      <c r="E111" s="33">
        <v>0.88202272726669595</v>
      </c>
      <c r="F111" s="33">
        <v>0.88906499664232397</v>
      </c>
      <c r="G111" s="33">
        <v>0.89307998581037495</v>
      </c>
      <c r="H111" s="33">
        <v>0.89207616368174802</v>
      </c>
      <c r="I111" s="33">
        <v>0.89332597192049801</v>
      </c>
      <c r="J111" s="33">
        <v>0.88910347838128501</v>
      </c>
      <c r="K111" s="33">
        <v>0.88911933989885406</v>
      </c>
      <c r="L111" s="33">
        <v>0.89027882028852001</v>
      </c>
      <c r="M111" s="33">
        <v>0.86398150624692804</v>
      </c>
      <c r="N111" s="33">
        <v>0.89140737995598895</v>
      </c>
      <c r="O111" s="33">
        <v>0.88613305082191396</v>
      </c>
      <c r="P111" s="35">
        <v>0.88699591382541432</v>
      </c>
      <c r="Q111" s="14"/>
    </row>
    <row r="112" spans="1:17" x14ac:dyDescent="0.25">
      <c r="B112" s="1" t="s">
        <v>46</v>
      </c>
      <c r="C112" s="33">
        <v>0.94229507647908295</v>
      </c>
      <c r="D112" s="33">
        <v>0.89374771017701804</v>
      </c>
      <c r="E112" s="33">
        <v>0.89154325897207298</v>
      </c>
      <c r="F112" s="33">
        <v>0.893262113660937</v>
      </c>
      <c r="G112" s="33">
        <v>0.89965473717270195</v>
      </c>
      <c r="H112" s="33">
        <v>0.89663393470643504</v>
      </c>
      <c r="I112" s="33">
        <v>0.89671541902563501</v>
      </c>
      <c r="J112" s="33">
        <v>0.89486687867999304</v>
      </c>
      <c r="K112" s="33">
        <v>0.89783251145128795</v>
      </c>
      <c r="L112" s="33">
        <v>0.89973770812981602</v>
      </c>
      <c r="M112" s="33">
        <v>0.87522704688245601</v>
      </c>
      <c r="N112" s="33">
        <v>0.89662295905047895</v>
      </c>
      <c r="O112" s="33">
        <v>0.89361962275719398</v>
      </c>
      <c r="P112" s="35">
        <v>0.89427059074683946</v>
      </c>
      <c r="Q112" s="14"/>
    </row>
    <row r="113" spans="2:17" x14ac:dyDescent="0.25">
      <c r="B113" s="1" t="s">
        <v>47</v>
      </c>
      <c r="C113" s="33">
        <v>0.949999994369917</v>
      </c>
      <c r="D113" s="33">
        <v>0.89074606054230998</v>
      </c>
      <c r="E113" s="33">
        <v>0.89384799191003494</v>
      </c>
      <c r="F113" s="33">
        <v>0.89620465429824203</v>
      </c>
      <c r="G113" s="33">
        <v>0.89673303223142697</v>
      </c>
      <c r="H113" s="33">
        <v>0.90293074412086505</v>
      </c>
      <c r="I113" s="33">
        <v>0.902013594807482</v>
      </c>
      <c r="J113" s="33">
        <v>0.89932786183916302</v>
      </c>
      <c r="K113" s="33">
        <v>0.89821015792113901</v>
      </c>
      <c r="L113" s="33">
        <v>0.903476916909426</v>
      </c>
      <c r="M113" s="33">
        <v>0.84459940358825003</v>
      </c>
      <c r="N113" s="33">
        <v>0.89691590300975799</v>
      </c>
      <c r="O113" s="33">
        <v>0.89538379711931804</v>
      </c>
      <c r="P113" s="35">
        <v>0.89345601002407593</v>
      </c>
      <c r="Q113" s="14"/>
    </row>
    <row r="114" spans="2:17" x14ac:dyDescent="0.25">
      <c r="B114" s="1" t="s">
        <v>48</v>
      </c>
      <c r="C114" s="33">
        <v>0.95</v>
      </c>
      <c r="D114" s="33">
        <v>0.87412523263461095</v>
      </c>
      <c r="E114" s="33">
        <v>0.86947705020312305</v>
      </c>
      <c r="F114" s="33">
        <v>0.87065192881160403</v>
      </c>
      <c r="G114" s="33">
        <v>0.89037760167203495</v>
      </c>
      <c r="H114" s="33">
        <v>0.89044964424110695</v>
      </c>
      <c r="I114" s="33">
        <v>0.88762493055170399</v>
      </c>
      <c r="J114" s="33">
        <v>0.87979841075485299</v>
      </c>
      <c r="K114" s="33">
        <v>0.88828768961353899</v>
      </c>
      <c r="L114" s="33">
        <v>0.88972651085177901</v>
      </c>
      <c r="M114" s="33">
        <v>0.83361935648115904</v>
      </c>
      <c r="N114" s="33">
        <v>0.87688657925380997</v>
      </c>
      <c r="O114" s="33">
        <v>0.88168001427655596</v>
      </c>
      <c r="P114" s="35">
        <v>0.87697472141563237</v>
      </c>
      <c r="Q114" s="14"/>
    </row>
    <row r="115" spans="2:17" x14ac:dyDescent="0.25">
      <c r="B115" s="1" t="s">
        <v>49</v>
      </c>
      <c r="C115" s="33"/>
      <c r="D115" s="33">
        <v>0.90626652029381305</v>
      </c>
      <c r="E115" s="33">
        <v>0.89751119805000001</v>
      </c>
      <c r="F115" s="33">
        <v>0.90496082350742102</v>
      </c>
      <c r="G115" s="33">
        <v>0.89132803708358099</v>
      </c>
      <c r="H115" s="33">
        <v>0.88214104833067797</v>
      </c>
      <c r="I115" s="33">
        <v>0.88407787772597302</v>
      </c>
      <c r="J115" s="33">
        <v>0.88465695411118495</v>
      </c>
      <c r="K115" s="33">
        <v>0.89356799575803003</v>
      </c>
      <c r="L115" s="33">
        <v>0.86890838696523898</v>
      </c>
      <c r="M115" s="33">
        <v>0.86326478023355202</v>
      </c>
      <c r="N115" s="33">
        <v>0.87962977213444604</v>
      </c>
      <c r="O115" s="33">
        <v>0.89400691452612702</v>
      </c>
      <c r="P115" s="35">
        <v>0.88310671494230364</v>
      </c>
      <c r="Q115" s="14"/>
    </row>
    <row r="116" spans="2:17" x14ac:dyDescent="0.25">
      <c r="B116" s="1" t="s">
        <v>50</v>
      </c>
      <c r="C116" s="33">
        <v>0.95000000637404602</v>
      </c>
      <c r="D116" s="33">
        <v>0.88881735368192505</v>
      </c>
      <c r="E116" s="33">
        <v>0.87507302142197796</v>
      </c>
      <c r="F116" s="33">
        <v>0.88241661685986506</v>
      </c>
      <c r="G116" s="33">
        <v>0.88482822443105003</v>
      </c>
      <c r="H116" s="33">
        <v>0.8869932969148</v>
      </c>
      <c r="I116" s="33">
        <v>0.88337968108124398</v>
      </c>
      <c r="J116" s="33">
        <v>0.88364526001754296</v>
      </c>
      <c r="K116" s="33">
        <v>0.87402098100050896</v>
      </c>
      <c r="L116" s="33">
        <v>0.88281993709611595</v>
      </c>
      <c r="M116" s="33">
        <v>0.88311047508540497</v>
      </c>
      <c r="N116" s="33">
        <v>0.88992904295993303</v>
      </c>
      <c r="O116" s="33">
        <v>0.88202639171237895</v>
      </c>
      <c r="P116" s="35">
        <v>0.88255841839159888</v>
      </c>
      <c r="Q116" s="14"/>
    </row>
    <row r="117" spans="2:17" x14ac:dyDescent="0.25">
      <c r="B117" s="1" t="s">
        <v>51</v>
      </c>
      <c r="C117" s="33">
        <v>0.94999999522844703</v>
      </c>
      <c r="D117" s="33">
        <v>0.89036360423177596</v>
      </c>
      <c r="E117" s="33">
        <v>0.88315379470683797</v>
      </c>
      <c r="F117" s="33">
        <v>0.89013420072115002</v>
      </c>
      <c r="G117" s="33">
        <v>0.88898032402389104</v>
      </c>
      <c r="H117" s="33">
        <v>0.89365408970272697</v>
      </c>
      <c r="I117" s="33">
        <v>0.89257499731688394</v>
      </c>
      <c r="J117" s="33">
        <v>0.88737538241693503</v>
      </c>
      <c r="K117" s="33">
        <v>0.89148447638925099</v>
      </c>
      <c r="L117" s="33">
        <v>0.88940861947565697</v>
      </c>
      <c r="M117" s="33">
        <v>0.86430467137327505</v>
      </c>
      <c r="N117" s="33">
        <v>0.89130745841228298</v>
      </c>
      <c r="O117" s="33">
        <v>0.88636861797462296</v>
      </c>
      <c r="P117" s="35">
        <v>0.88717219897331989</v>
      </c>
      <c r="Q117" s="14"/>
    </row>
    <row r="118" spans="2:17" x14ac:dyDescent="0.25">
      <c r="B118" s="1" t="s">
        <v>52</v>
      </c>
      <c r="C118" s="33">
        <v>0.94636928279972499</v>
      </c>
      <c r="D118" s="33">
        <v>0.86922620418520702</v>
      </c>
      <c r="E118" s="33">
        <v>0.87506257750646099</v>
      </c>
      <c r="F118" s="33">
        <v>0.88127069451748596</v>
      </c>
      <c r="G118" s="33">
        <v>0.88139439123847696</v>
      </c>
      <c r="H118" s="33">
        <v>0.88367242776247001</v>
      </c>
      <c r="I118" s="33">
        <v>0.88242853249136599</v>
      </c>
      <c r="J118" s="33">
        <v>0.87995557635357402</v>
      </c>
      <c r="K118" s="33">
        <v>0.87899772081531502</v>
      </c>
      <c r="L118" s="33">
        <v>0.87988156277796004</v>
      </c>
      <c r="M118" s="33">
        <v>0.85604935376308799</v>
      </c>
      <c r="N118" s="33">
        <v>0.87991280445794695</v>
      </c>
      <c r="O118" s="33">
        <v>0.87719255242254401</v>
      </c>
      <c r="P118" s="35">
        <v>0.8772214499072859</v>
      </c>
      <c r="Q118" s="14"/>
    </row>
    <row r="119" spans="2:17" x14ac:dyDescent="0.25">
      <c r="B119" s="1" t="s">
        <v>53</v>
      </c>
      <c r="C119" s="33"/>
      <c r="D119" s="33"/>
      <c r="E119" s="33"/>
      <c r="F119" s="33"/>
      <c r="G119" s="33">
        <v>0.89999999739411496</v>
      </c>
      <c r="H119" s="33">
        <v>0.90917184343597501</v>
      </c>
      <c r="I119" s="33">
        <v>0.94999976927371999</v>
      </c>
      <c r="J119" s="33">
        <v>0.90201594787870998</v>
      </c>
      <c r="K119" s="33">
        <v>0.9</v>
      </c>
      <c r="L119" s="33">
        <v>0.9</v>
      </c>
      <c r="M119" s="33"/>
      <c r="N119" s="33">
        <v>0.95</v>
      </c>
      <c r="O119" s="33">
        <v>0.91994550392108199</v>
      </c>
      <c r="P119" s="35">
        <v>0.90442835657765774</v>
      </c>
      <c r="Q119" s="14"/>
    </row>
    <row r="120" spans="2:17" x14ac:dyDescent="0.25">
      <c r="B120" s="1" t="s">
        <v>54</v>
      </c>
      <c r="C120" s="33">
        <v>0.95000002133866601</v>
      </c>
      <c r="D120" s="33">
        <v>0.90189742325784406</v>
      </c>
      <c r="E120" s="33">
        <v>0.88469056909344701</v>
      </c>
      <c r="F120" s="33">
        <v>0.90224548094839596</v>
      </c>
      <c r="G120" s="33">
        <v>0.88964261523383803</v>
      </c>
      <c r="H120" s="33">
        <v>0.90054471189206098</v>
      </c>
      <c r="I120" s="33">
        <v>0.91565769570907096</v>
      </c>
      <c r="J120" s="33">
        <v>0.89158275065158998</v>
      </c>
      <c r="K120" s="33">
        <v>0.88582557394970096</v>
      </c>
      <c r="L120" s="33">
        <v>0.90259647816965805</v>
      </c>
      <c r="M120" s="33">
        <v>0.87661299626137801</v>
      </c>
      <c r="N120" s="33">
        <v>0.88767006226648504</v>
      </c>
      <c r="O120" s="33">
        <v>0.87529855905888598</v>
      </c>
      <c r="P120" s="35">
        <v>0.8893218885155888</v>
      </c>
      <c r="Q120" s="14"/>
    </row>
    <row r="121" spans="2:17" x14ac:dyDescent="0.25">
      <c r="B121" s="1" t="s">
        <v>55</v>
      </c>
      <c r="C121" s="33">
        <v>0.91109801723052997</v>
      </c>
      <c r="D121" s="33">
        <v>0.88624966718437903</v>
      </c>
      <c r="E121" s="33">
        <v>0.88925020888849304</v>
      </c>
      <c r="F121" s="33">
        <v>0.89540498674909097</v>
      </c>
      <c r="G121" s="33">
        <v>0.89486637463389096</v>
      </c>
      <c r="H121" s="33">
        <v>0.89484279503733499</v>
      </c>
      <c r="I121" s="33">
        <v>0.886603278994328</v>
      </c>
      <c r="J121" s="33">
        <v>0.89368658244642396</v>
      </c>
      <c r="K121" s="33">
        <v>0.88747725579255299</v>
      </c>
      <c r="L121" s="33">
        <v>0.89690556883820205</v>
      </c>
      <c r="M121" s="33">
        <v>0.86452129343640105</v>
      </c>
      <c r="N121" s="33">
        <v>0.89000417422616396</v>
      </c>
      <c r="O121" s="33">
        <v>0.88494876711453496</v>
      </c>
      <c r="P121" s="35">
        <v>0.88829525862733905</v>
      </c>
      <c r="Q121" s="14"/>
    </row>
    <row r="122" spans="2:17" x14ac:dyDescent="0.25">
      <c r="B122" s="1" t="s">
        <v>56</v>
      </c>
      <c r="C122" s="33">
        <v>0.94999998504202698</v>
      </c>
      <c r="D122" s="33">
        <v>0.88892788950340296</v>
      </c>
      <c r="E122" s="33">
        <v>0.88986093453707404</v>
      </c>
      <c r="F122" s="33">
        <v>0.89116587217251497</v>
      </c>
      <c r="G122" s="33">
        <v>0.88741467160508403</v>
      </c>
      <c r="H122" s="33">
        <v>0.90813571134363702</v>
      </c>
      <c r="I122" s="33">
        <v>0.897781873814265</v>
      </c>
      <c r="J122" s="33">
        <v>0.89886532480939196</v>
      </c>
      <c r="K122" s="33">
        <v>0.91118998988182298</v>
      </c>
      <c r="L122" s="33">
        <v>0.90003084780862797</v>
      </c>
      <c r="M122" s="33">
        <v>0.86148439652316999</v>
      </c>
      <c r="N122" s="33">
        <v>0.89693746757460902</v>
      </c>
      <c r="O122" s="33">
        <v>0.90033276573738097</v>
      </c>
      <c r="P122" s="35">
        <v>0.89341742709926897</v>
      </c>
      <c r="Q122" s="14"/>
    </row>
    <row r="123" spans="2:17" x14ac:dyDescent="0.25">
      <c r="B123" s="1" t="s">
        <v>57</v>
      </c>
      <c r="C123" s="33">
        <v>0.95000001260749001</v>
      </c>
      <c r="D123" s="33">
        <v>0.91195581167572903</v>
      </c>
      <c r="E123" s="33">
        <v>0.909695296908826</v>
      </c>
      <c r="F123" s="33">
        <v>0.91024554461337803</v>
      </c>
      <c r="G123" s="33">
        <v>0.91165590294413701</v>
      </c>
      <c r="H123" s="33">
        <v>0.91664883615399295</v>
      </c>
      <c r="I123" s="33">
        <v>0.92121174457212196</v>
      </c>
      <c r="J123" s="33">
        <v>0.91534510826401505</v>
      </c>
      <c r="K123" s="33">
        <v>0.91776746536079801</v>
      </c>
      <c r="L123" s="33">
        <v>0.91841400611109203</v>
      </c>
      <c r="M123" s="33">
        <v>0.90910532859508897</v>
      </c>
      <c r="N123" s="33">
        <v>0.915957133913467</v>
      </c>
      <c r="O123" s="33">
        <v>0.914325040426616</v>
      </c>
      <c r="P123" s="35">
        <v>0.914512230446897</v>
      </c>
      <c r="Q123" s="14"/>
    </row>
    <row r="124" spans="2:17" x14ac:dyDescent="0.25">
      <c r="B124" s="1" t="s">
        <v>58</v>
      </c>
      <c r="C124" s="33"/>
      <c r="D124" s="33"/>
      <c r="E124" s="33">
        <v>0.90000000575614503</v>
      </c>
      <c r="F124" s="33">
        <v>0.900000049582245</v>
      </c>
      <c r="G124" s="33"/>
      <c r="H124" s="33"/>
      <c r="I124" s="33"/>
      <c r="J124" s="33"/>
      <c r="K124" s="33"/>
      <c r="L124" s="33"/>
      <c r="M124" s="33"/>
      <c r="N124" s="33">
        <v>0.95000003755825002</v>
      </c>
      <c r="O124" s="33"/>
      <c r="P124" s="35">
        <v>0.90684473009211208</v>
      </c>
      <c r="Q124" s="14"/>
    </row>
    <row r="125" spans="2:17" x14ac:dyDescent="0.25">
      <c r="B125" s="1" t="s">
        <v>59</v>
      </c>
      <c r="C125" s="33"/>
      <c r="D125" s="33">
        <v>0.85</v>
      </c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5">
        <v>0.85</v>
      </c>
      <c r="Q125" s="14"/>
    </row>
    <row r="126" spans="2:17" x14ac:dyDescent="0.25">
      <c r="B126" s="1" t="s">
        <v>60</v>
      </c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5"/>
      <c r="Q126" s="14"/>
    </row>
    <row r="127" spans="2:17" x14ac:dyDescent="0.25">
      <c r="B127" s="29" t="s">
        <v>61</v>
      </c>
      <c r="C127" s="34">
        <v>0.94291082443083496</v>
      </c>
      <c r="D127" s="34">
        <v>0.949782596367863</v>
      </c>
      <c r="E127" s="34">
        <v>0.94962738871866503</v>
      </c>
      <c r="F127" s="34">
        <v>0.94972045787238502</v>
      </c>
      <c r="G127" s="34">
        <v>0.94883667187297005</v>
      </c>
      <c r="H127" s="34">
        <v>0.949479666974542</v>
      </c>
      <c r="I127" s="34">
        <v>0.94971268141563903</v>
      </c>
      <c r="J127" s="34">
        <v>0.94977016132689396</v>
      </c>
      <c r="K127" s="34">
        <v>0.94986628473356904</v>
      </c>
      <c r="L127" s="34">
        <v>0.94997014338345498</v>
      </c>
      <c r="M127" s="34">
        <v>0.95000000388041905</v>
      </c>
      <c r="N127" s="34">
        <v>0.94976091733581303</v>
      </c>
      <c r="O127" s="34">
        <v>0.94969764811438995</v>
      </c>
      <c r="P127" s="36">
        <v>0.94969546870377552</v>
      </c>
      <c r="Q127" s="14"/>
    </row>
    <row r="128" spans="2:17" x14ac:dyDescent="0.25">
      <c r="B128" s="11" t="s">
        <v>3</v>
      </c>
      <c r="C128" s="33">
        <v>0.94169879999999995</v>
      </c>
      <c r="D128" s="33">
        <v>0.88691439999999999</v>
      </c>
      <c r="E128" s="33">
        <v>0.88607170000000002</v>
      </c>
      <c r="F128" s="33">
        <v>0.89015290000000002</v>
      </c>
      <c r="G128" s="33">
        <v>0.89177960000000001</v>
      </c>
      <c r="H128" s="33">
        <v>0.89443930000000005</v>
      </c>
      <c r="I128" s="33">
        <v>0.89402269999999995</v>
      </c>
      <c r="J128" s="33">
        <v>0.89125980000000005</v>
      </c>
      <c r="K128" s="33">
        <v>0.89094240000000002</v>
      </c>
      <c r="L128" s="33">
        <v>0.89388440000000002</v>
      </c>
      <c r="M128" s="33">
        <v>0.86889749999999999</v>
      </c>
      <c r="N128" s="33">
        <v>0.89357520000000001</v>
      </c>
      <c r="O128" s="33">
        <v>0.88898909999999998</v>
      </c>
      <c r="P128" s="107">
        <v>0.88935869999999995</v>
      </c>
      <c r="Q128" s="14"/>
    </row>
    <row r="129" spans="2:17" x14ac:dyDescent="0.25">
      <c r="B129" s="20"/>
      <c r="C129" s="21"/>
      <c r="D129" s="21"/>
      <c r="E129" s="21"/>
      <c r="F129" s="21"/>
      <c r="G129" s="22"/>
      <c r="H129" s="23"/>
      <c r="I129" s="23"/>
      <c r="J129" s="23"/>
      <c r="K129" s="23"/>
      <c r="L129" s="23"/>
      <c r="M129" s="23"/>
      <c r="N129" s="23"/>
      <c r="O129" s="23"/>
      <c r="P129" s="24"/>
      <c r="Q129" s="14"/>
    </row>
    <row r="130" spans="2:17" x14ac:dyDescent="0.25">
      <c r="B130" s="20"/>
      <c r="C130" s="21"/>
      <c r="D130" s="21"/>
      <c r="E130" s="21"/>
      <c r="F130" s="21"/>
      <c r="G130" s="22"/>
      <c r="H130" s="23"/>
      <c r="I130" s="23"/>
      <c r="J130" s="23"/>
      <c r="K130" s="23"/>
      <c r="L130" s="23"/>
      <c r="M130" s="23"/>
      <c r="N130" s="23"/>
      <c r="O130" s="23"/>
      <c r="P130" s="26"/>
      <c r="Q130" s="14"/>
    </row>
    <row r="131" spans="2:17" x14ac:dyDescent="0.25">
      <c r="B131" s="25"/>
      <c r="C131" s="18"/>
      <c r="D131" s="18"/>
      <c r="E131" s="18"/>
      <c r="F131" s="18"/>
      <c r="G131" s="28"/>
      <c r="H131" s="27"/>
      <c r="I131" s="28"/>
      <c r="J131" s="28"/>
      <c r="K131" s="28"/>
      <c r="L131" s="28"/>
      <c r="M131" s="28"/>
      <c r="N131" s="28"/>
      <c r="O131" s="28"/>
      <c r="Q131" s="14"/>
    </row>
    <row r="132" spans="2:17" x14ac:dyDescent="0.25">
      <c r="B132" s="25"/>
      <c r="C132" s="18"/>
      <c r="D132" s="18"/>
      <c r="E132" s="18"/>
      <c r="F132" s="18"/>
      <c r="G132" s="28"/>
      <c r="H132" s="27"/>
      <c r="I132" s="28"/>
      <c r="J132" s="28"/>
      <c r="K132" s="28"/>
      <c r="L132" s="28"/>
      <c r="M132" s="28"/>
      <c r="N132" s="28"/>
      <c r="O132" s="28"/>
      <c r="Q132" s="14"/>
    </row>
    <row r="133" spans="2:17" x14ac:dyDescent="0.25">
      <c r="B133" s="11" t="s">
        <v>36</v>
      </c>
      <c r="Q133" s="14"/>
    </row>
    <row r="134" spans="2:17" x14ac:dyDescent="0.25">
      <c r="C134" s="158" t="s">
        <v>38</v>
      </c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</row>
    <row r="135" spans="2:17" x14ac:dyDescent="0.25">
      <c r="B135" s="16"/>
      <c r="C135" s="30">
        <v>2022</v>
      </c>
      <c r="D135" s="157">
        <v>2023</v>
      </c>
      <c r="E135" s="157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/>
      <c r="P135" s="4"/>
    </row>
    <row r="136" spans="2:17" x14ac:dyDescent="0.25">
      <c r="B136" s="16"/>
      <c r="C136" s="17" t="s">
        <v>8</v>
      </c>
      <c r="D136" s="17" t="s">
        <v>9</v>
      </c>
      <c r="E136" s="17" t="s">
        <v>10</v>
      </c>
      <c r="F136" s="17" t="s">
        <v>11</v>
      </c>
      <c r="G136" s="17" t="s">
        <v>12</v>
      </c>
      <c r="H136" s="17" t="s">
        <v>13</v>
      </c>
      <c r="I136" s="17" t="s">
        <v>14</v>
      </c>
      <c r="J136" s="17" t="s">
        <v>15</v>
      </c>
      <c r="K136" s="17" t="s">
        <v>19</v>
      </c>
      <c r="L136" s="17" t="s">
        <v>119</v>
      </c>
      <c r="M136" s="106" t="s">
        <v>133</v>
      </c>
      <c r="N136" s="106" t="s">
        <v>134</v>
      </c>
      <c r="O136" s="106" t="s">
        <v>8</v>
      </c>
      <c r="P136" s="17" t="s">
        <v>2</v>
      </c>
    </row>
    <row r="137" spans="2:17" x14ac:dyDescent="0.25">
      <c r="B137" s="1" t="s">
        <v>39</v>
      </c>
      <c r="C137" s="37">
        <v>17.4587</v>
      </c>
      <c r="D137" s="37">
        <v>13.4128194029688</v>
      </c>
      <c r="E137" s="37">
        <v>13.067013692966</v>
      </c>
      <c r="F137" s="37">
        <v>12.108550809215</v>
      </c>
      <c r="G137" s="37">
        <v>12.581575866318801</v>
      </c>
      <c r="H137" s="37">
        <v>12.7007889815628</v>
      </c>
      <c r="I137" s="37">
        <v>11.852232076007599</v>
      </c>
      <c r="J137" s="37">
        <v>11.7633951712195</v>
      </c>
      <c r="K137" s="37">
        <v>10.793366887314001</v>
      </c>
      <c r="L137" s="37">
        <v>10.321136443369699</v>
      </c>
      <c r="M137" s="37">
        <v>10.630850595380901</v>
      </c>
      <c r="N137" s="37">
        <v>11.6080595366387</v>
      </c>
      <c r="O137" s="37">
        <v>10.5835395805831</v>
      </c>
      <c r="P137" s="108">
        <v>11.625170000000001</v>
      </c>
    </row>
    <row r="138" spans="2:17" x14ac:dyDescent="0.25">
      <c r="B138" s="1" t="s">
        <v>40</v>
      </c>
      <c r="C138" s="37"/>
      <c r="D138" s="37">
        <v>14.5702584615526</v>
      </c>
      <c r="E138" s="37">
        <v>14.6771596626813</v>
      </c>
      <c r="F138" s="37">
        <v>9.6680227286412492</v>
      </c>
      <c r="G138" s="37">
        <v>15.315588395661701</v>
      </c>
      <c r="H138" s="37">
        <v>13.939474531972699</v>
      </c>
      <c r="I138" s="37">
        <v>14.462257680212501</v>
      </c>
      <c r="J138" s="37">
        <v>11.8403762302499</v>
      </c>
      <c r="K138" s="37">
        <v>12.075023268681599</v>
      </c>
      <c r="L138" s="37">
        <v>12.0115734149638</v>
      </c>
      <c r="M138" s="37">
        <v>12.6736448517744</v>
      </c>
      <c r="N138" s="37">
        <v>12.519287998650199</v>
      </c>
      <c r="O138" s="37">
        <v>12.7379690929987</v>
      </c>
      <c r="P138" s="108">
        <v>12.76957</v>
      </c>
    </row>
    <row r="139" spans="2:17" x14ac:dyDescent="0.25">
      <c r="B139" s="1" t="s">
        <v>41</v>
      </c>
      <c r="C139" s="37">
        <v>17.052896393076701</v>
      </c>
      <c r="D139" s="37">
        <v>14.2647372116315</v>
      </c>
      <c r="E139" s="37">
        <v>13.748597742371301</v>
      </c>
      <c r="F139" s="37">
        <v>13.799490686356499</v>
      </c>
      <c r="G139" s="37">
        <v>14.485626989501</v>
      </c>
      <c r="H139" s="37">
        <v>14.308553760113099</v>
      </c>
      <c r="I139" s="37">
        <v>13.5437083226927</v>
      </c>
      <c r="J139" s="37">
        <v>12.912276789765</v>
      </c>
      <c r="K139" s="37">
        <v>12.080671667806801</v>
      </c>
      <c r="L139" s="37">
        <v>11.875133976149099</v>
      </c>
      <c r="M139" s="37">
        <v>12.9292471820771</v>
      </c>
      <c r="N139" s="37">
        <v>12.466102665858999</v>
      </c>
      <c r="O139" s="37">
        <v>12.0361871465731</v>
      </c>
      <c r="P139" s="108">
        <v>13.1242</v>
      </c>
    </row>
    <row r="140" spans="2:17" x14ac:dyDescent="0.25">
      <c r="B140" s="1" t="s">
        <v>42</v>
      </c>
      <c r="C140" s="37"/>
      <c r="D140" s="37">
        <v>13.884515035038801</v>
      </c>
      <c r="E140" s="37">
        <v>9.4982831472821108</v>
      </c>
      <c r="F140" s="37">
        <v>16.000837697733601</v>
      </c>
      <c r="G140" s="37">
        <v>10.173669975160299</v>
      </c>
      <c r="H140" s="37">
        <v>14.5063662383129</v>
      </c>
      <c r="I140" s="37">
        <v>9.34006372308545</v>
      </c>
      <c r="J140" s="37">
        <v>14.8758568317533</v>
      </c>
      <c r="K140" s="37">
        <v>13.328371996620699</v>
      </c>
      <c r="L140" s="37">
        <v>13.273928425815599</v>
      </c>
      <c r="M140" s="37">
        <v>14.321966731930701</v>
      </c>
      <c r="N140" s="37">
        <v>11.523693398325401</v>
      </c>
      <c r="O140" s="37">
        <v>13.1101822959856</v>
      </c>
      <c r="P140" s="108">
        <v>13.04819</v>
      </c>
    </row>
    <row r="141" spans="2:17" x14ac:dyDescent="0.25">
      <c r="B141" s="1" t="s">
        <v>43</v>
      </c>
      <c r="C141" s="37">
        <v>17.4587</v>
      </c>
      <c r="D141" s="37">
        <v>14.917382058962399</v>
      </c>
      <c r="E141" s="37">
        <v>15.170137657568601</v>
      </c>
      <c r="F141" s="37">
        <v>13.301306658317101</v>
      </c>
      <c r="G141" s="37">
        <v>15.4658379072032</v>
      </c>
      <c r="H141" s="37">
        <v>13.3066393021476</v>
      </c>
      <c r="I141" s="37">
        <v>14.0959700286827</v>
      </c>
      <c r="J141" s="37">
        <v>13.7415586124117</v>
      </c>
      <c r="K141" s="37">
        <v>12.3659696231183</v>
      </c>
      <c r="L141" s="37">
        <v>12.486148811799699</v>
      </c>
      <c r="M141" s="37">
        <v>12.525653123739</v>
      </c>
      <c r="N141" s="37">
        <v>12.8256959264166</v>
      </c>
      <c r="O141" s="37">
        <v>10.6011447431049</v>
      </c>
      <c r="P141" s="108">
        <v>13.22517</v>
      </c>
    </row>
    <row r="142" spans="2:17" x14ac:dyDescent="0.25">
      <c r="B142" s="1" t="s">
        <v>44</v>
      </c>
      <c r="C142" s="37">
        <v>17.4640275372297</v>
      </c>
      <c r="D142" s="37">
        <v>15.3156283791505</v>
      </c>
      <c r="E142" s="37">
        <v>13.916784531089601</v>
      </c>
      <c r="F142" s="37">
        <v>14.045449440253</v>
      </c>
      <c r="G142" s="37">
        <v>14.565391864901599</v>
      </c>
      <c r="H142" s="37">
        <v>13.585588272372901</v>
      </c>
      <c r="I142" s="37">
        <v>12.438254783872001</v>
      </c>
      <c r="J142" s="37">
        <v>12.351768642260801</v>
      </c>
      <c r="K142" s="37">
        <v>10.777440042833099</v>
      </c>
      <c r="L142" s="37">
        <v>10.712331258871</v>
      </c>
      <c r="M142" s="37">
        <v>11.8165350940208</v>
      </c>
      <c r="N142" s="37">
        <v>11.526025186516399</v>
      </c>
      <c r="O142" s="37">
        <v>10.0478919667346</v>
      </c>
      <c r="P142" s="108">
        <v>12.49597</v>
      </c>
    </row>
    <row r="143" spans="2:17" x14ac:dyDescent="0.25">
      <c r="B143" s="1" t="s">
        <v>45</v>
      </c>
      <c r="C143" s="37">
        <v>17.4286483821381</v>
      </c>
      <c r="D143" s="37">
        <v>14.733380657830301</v>
      </c>
      <c r="E143" s="37">
        <v>14.216387954722</v>
      </c>
      <c r="F143" s="37">
        <v>14.1877051424895</v>
      </c>
      <c r="G143" s="37">
        <v>14.9165797239394</v>
      </c>
      <c r="H143" s="37">
        <v>14.369176046047</v>
      </c>
      <c r="I143" s="37">
        <v>14.173004052377999</v>
      </c>
      <c r="J143" s="37">
        <v>13.7563543469403</v>
      </c>
      <c r="K143" s="37">
        <v>12.489567092775999</v>
      </c>
      <c r="L143" s="37">
        <v>12.234362375947599</v>
      </c>
      <c r="M143" s="37">
        <v>12.685572393056701</v>
      </c>
      <c r="N143" s="37">
        <v>12.9919585595249</v>
      </c>
      <c r="O143" s="37">
        <v>12.434617843904199</v>
      </c>
      <c r="P143" s="108">
        <v>13.408049999999999</v>
      </c>
    </row>
    <row r="144" spans="2:17" x14ac:dyDescent="0.25">
      <c r="B144" s="1" t="s">
        <v>46</v>
      </c>
      <c r="C144" s="37">
        <v>17.468836617124399</v>
      </c>
      <c r="D144" s="37">
        <v>14.7337718465298</v>
      </c>
      <c r="E144" s="37">
        <v>13.9918580499981</v>
      </c>
      <c r="F144" s="37">
        <v>14.1187738414528</v>
      </c>
      <c r="G144" s="37">
        <v>14.2264094139246</v>
      </c>
      <c r="H144" s="37">
        <v>13.4669385933095</v>
      </c>
      <c r="I144" s="37">
        <v>13.7515787418697</v>
      </c>
      <c r="J144" s="37">
        <v>12.881510247984799</v>
      </c>
      <c r="K144" s="37">
        <v>11.7584790142719</v>
      </c>
      <c r="L144" s="37">
        <v>11.624430380369001</v>
      </c>
      <c r="M144" s="37">
        <v>12.1339962627394</v>
      </c>
      <c r="N144" s="37">
        <v>11.9187580230485</v>
      </c>
      <c r="O144" s="37">
        <v>12.142165636157801</v>
      </c>
      <c r="P144" s="108">
        <v>12.91272</v>
      </c>
    </row>
    <row r="145" spans="2:16" x14ac:dyDescent="0.25">
      <c r="B145" s="1" t="s">
        <v>47</v>
      </c>
      <c r="C145" s="37">
        <v>17.464336130677498</v>
      </c>
      <c r="D145" s="37">
        <v>13.8319998108883</v>
      </c>
      <c r="E145" s="37">
        <v>14.3668944112777</v>
      </c>
      <c r="F145" s="37">
        <v>14.5699571862321</v>
      </c>
      <c r="G145" s="37">
        <v>14.5979955319422</v>
      </c>
      <c r="H145" s="37">
        <v>15.295547689757599</v>
      </c>
      <c r="I145" s="37">
        <v>14.243495055899899</v>
      </c>
      <c r="J145" s="37">
        <v>14.0980236401375</v>
      </c>
      <c r="K145" s="37">
        <v>12.109425221310699</v>
      </c>
      <c r="L145" s="37">
        <v>11.678485113854901</v>
      </c>
      <c r="M145" s="37">
        <v>13.303395566822999</v>
      </c>
      <c r="N145" s="37">
        <v>12.3270038859485</v>
      </c>
      <c r="O145" s="37">
        <v>11.9013223592471</v>
      </c>
      <c r="P145" s="108">
        <v>13.48161</v>
      </c>
    </row>
    <row r="146" spans="2:16" x14ac:dyDescent="0.25">
      <c r="B146" s="1" t="s">
        <v>48</v>
      </c>
      <c r="C146" s="37">
        <v>17.4587</v>
      </c>
      <c r="D146" s="37">
        <v>15.1567778300686</v>
      </c>
      <c r="E146" s="37">
        <v>13.8636321100208</v>
      </c>
      <c r="F146" s="37">
        <v>11.6654416849188</v>
      </c>
      <c r="G146" s="37">
        <v>15.614447588750799</v>
      </c>
      <c r="H146" s="37">
        <v>14.099425271117299</v>
      </c>
      <c r="I146" s="37">
        <v>14.4408560826915</v>
      </c>
      <c r="J146" s="37">
        <v>13.6417706090806</v>
      </c>
      <c r="K146" s="37">
        <v>12.4176199552574</v>
      </c>
      <c r="L146" s="37">
        <v>12.7033624306193</v>
      </c>
      <c r="M146" s="37">
        <v>13.369974163281199</v>
      </c>
      <c r="N146" s="37">
        <v>12.4698281183578</v>
      </c>
      <c r="O146" s="37">
        <v>12.9413271535196</v>
      </c>
      <c r="P146" s="108">
        <v>13.26141</v>
      </c>
    </row>
    <row r="147" spans="2:16" x14ac:dyDescent="0.25">
      <c r="B147" s="1" t="s">
        <v>49</v>
      </c>
      <c r="C147" s="37"/>
      <c r="D147" s="37">
        <v>14.7149460851564</v>
      </c>
      <c r="E147" s="37">
        <v>10.840359186674201</v>
      </c>
      <c r="F147" s="37">
        <v>11.970779004608101</v>
      </c>
      <c r="G147" s="37">
        <v>14.4177808536143</v>
      </c>
      <c r="H147" s="37">
        <v>7.6332074224159596</v>
      </c>
      <c r="I147" s="37">
        <v>13.3469233678002</v>
      </c>
      <c r="J147" s="37">
        <v>10.2350407233239</v>
      </c>
      <c r="K147" s="37">
        <v>10.3433622391772</v>
      </c>
      <c r="L147" s="37">
        <v>8.1896260219835604</v>
      </c>
      <c r="M147" s="37">
        <v>11.1804856038555</v>
      </c>
      <c r="N147" s="37">
        <v>8.8733774784334294</v>
      </c>
      <c r="O147" s="37">
        <v>12.1268476878881</v>
      </c>
      <c r="P147" s="108">
        <v>10.33963</v>
      </c>
    </row>
    <row r="148" spans="2:16" x14ac:dyDescent="0.25">
      <c r="B148" s="1" t="s">
        <v>50</v>
      </c>
      <c r="C148" s="37">
        <v>16.6620860984094</v>
      </c>
      <c r="D148" s="37">
        <v>10.099782137315801</v>
      </c>
      <c r="E148" s="37">
        <v>9.8844285182207994</v>
      </c>
      <c r="F148" s="37">
        <v>11.347286611730601</v>
      </c>
      <c r="G148" s="37">
        <v>12.706014630582001</v>
      </c>
      <c r="H148" s="37">
        <v>12.138567161835899</v>
      </c>
      <c r="I148" s="37">
        <v>9.2508579120985104</v>
      </c>
      <c r="J148" s="37">
        <v>9.5315124756999108</v>
      </c>
      <c r="K148" s="37">
        <v>8.0176502472446796</v>
      </c>
      <c r="L148" s="37">
        <v>10.5781482949546</v>
      </c>
      <c r="M148" s="37">
        <v>11.1369159890953</v>
      </c>
      <c r="N148" s="37">
        <v>10.3486745903339</v>
      </c>
      <c r="O148" s="37">
        <v>10.0798599333963</v>
      </c>
      <c r="P148" s="108">
        <v>10.414059999999999</v>
      </c>
    </row>
    <row r="149" spans="2:16" x14ac:dyDescent="0.25">
      <c r="B149" s="1" t="s">
        <v>51</v>
      </c>
      <c r="C149" s="37">
        <v>17.4587</v>
      </c>
      <c r="D149" s="37">
        <v>14.564959063055101</v>
      </c>
      <c r="E149" s="37">
        <v>14.1007339072778</v>
      </c>
      <c r="F149" s="37">
        <v>14.1156861368967</v>
      </c>
      <c r="G149" s="37">
        <v>13.8968017618351</v>
      </c>
      <c r="H149" s="37">
        <v>14.094572789554601</v>
      </c>
      <c r="I149" s="37">
        <v>14.0243147238702</v>
      </c>
      <c r="J149" s="37">
        <v>14.0000900317256</v>
      </c>
      <c r="K149" s="37">
        <v>12.8893508505112</v>
      </c>
      <c r="L149" s="37">
        <v>12.283297420593099</v>
      </c>
      <c r="M149" s="37">
        <v>13.0474835725982</v>
      </c>
      <c r="N149" s="37">
        <v>12.850704031643</v>
      </c>
      <c r="O149" s="37">
        <v>12.416841890277601</v>
      </c>
      <c r="P149" s="108">
        <v>13.34286</v>
      </c>
    </row>
    <row r="150" spans="2:16" x14ac:dyDescent="0.25">
      <c r="B150" s="1" t="s">
        <v>52</v>
      </c>
      <c r="C150" s="37">
        <v>17.196401608891001</v>
      </c>
      <c r="D150" s="37">
        <v>12.9034258011721</v>
      </c>
      <c r="E150" s="37">
        <v>13.5839459195799</v>
      </c>
      <c r="F150" s="37">
        <v>13.4777171885209</v>
      </c>
      <c r="G150" s="37">
        <v>13.6134974026164</v>
      </c>
      <c r="H150" s="37">
        <v>13.339637655932</v>
      </c>
      <c r="I150" s="37">
        <v>12.197349117280099</v>
      </c>
      <c r="J150" s="37">
        <v>11.155266372928899</v>
      </c>
      <c r="K150" s="37">
        <v>11.298840929166801</v>
      </c>
      <c r="L150" s="37">
        <v>10.9219782953581</v>
      </c>
      <c r="M150" s="37">
        <v>11.4765557919344</v>
      </c>
      <c r="N150" s="37">
        <v>11.2333210692015</v>
      </c>
      <c r="O150" s="37">
        <v>11.570078561508399</v>
      </c>
      <c r="P150" s="108">
        <v>12.1098</v>
      </c>
    </row>
    <row r="151" spans="2:16" x14ac:dyDescent="0.25">
      <c r="B151" s="1" t="s">
        <v>53</v>
      </c>
      <c r="C151" s="37"/>
      <c r="D151" s="37"/>
      <c r="E151" s="37"/>
      <c r="F151" s="37"/>
      <c r="G151" s="37">
        <v>15.24</v>
      </c>
      <c r="H151" s="37">
        <v>15.646990223318999</v>
      </c>
      <c r="I151" s="37">
        <v>17.4587</v>
      </c>
      <c r="J151" s="37">
        <v>13.659610024209501</v>
      </c>
      <c r="K151" s="37">
        <v>14.843299999999999</v>
      </c>
      <c r="L151" s="37">
        <v>11.4</v>
      </c>
      <c r="M151" s="37"/>
      <c r="N151" s="37">
        <v>14.843299999999999</v>
      </c>
      <c r="O151" s="37">
        <v>1.1599999999999999</v>
      </c>
      <c r="P151" s="108">
        <v>12.39446</v>
      </c>
    </row>
    <row r="152" spans="2:16" x14ac:dyDescent="0.25">
      <c r="B152" s="1" t="s">
        <v>54</v>
      </c>
      <c r="C152" s="37">
        <v>17.4587</v>
      </c>
      <c r="D152" s="37">
        <v>15.6063304598147</v>
      </c>
      <c r="E152" s="37">
        <v>13.339299263028099</v>
      </c>
      <c r="F152" s="37">
        <v>13.6519952051127</v>
      </c>
      <c r="G152" s="37">
        <v>13.8737303875827</v>
      </c>
      <c r="H152" s="37">
        <v>14.2467550737693</v>
      </c>
      <c r="I152" s="37">
        <v>12.8719632356133</v>
      </c>
      <c r="J152" s="37">
        <v>10.6897580668209</v>
      </c>
      <c r="K152" s="37">
        <v>9.6864646840595707</v>
      </c>
      <c r="L152" s="37">
        <v>12.600035326152099</v>
      </c>
      <c r="M152" s="37">
        <v>12.680854889885</v>
      </c>
      <c r="N152" s="37">
        <v>12.485160797720599</v>
      </c>
      <c r="O152" s="37">
        <v>11.6890862536542</v>
      </c>
      <c r="P152" s="108">
        <v>12.466609999999999</v>
      </c>
    </row>
    <row r="153" spans="2:16" x14ac:dyDescent="0.25">
      <c r="B153" s="1" t="s">
        <v>55</v>
      </c>
      <c r="C153" s="37">
        <v>17.4587</v>
      </c>
      <c r="D153" s="37">
        <v>14.928841351824101</v>
      </c>
      <c r="E153" s="37">
        <v>14.196577832390799</v>
      </c>
      <c r="F153" s="37">
        <v>13.902361730589799</v>
      </c>
      <c r="G153" s="37">
        <v>11.8399303481524</v>
      </c>
      <c r="H153" s="37">
        <v>13.232089890515301</v>
      </c>
      <c r="I153" s="37">
        <v>12.879451985696999</v>
      </c>
      <c r="J153" s="37">
        <v>11.2840504846488</v>
      </c>
      <c r="K153" s="37">
        <v>11.4938840099537</v>
      </c>
      <c r="L153" s="37">
        <v>11.9137053261638</v>
      </c>
      <c r="M153" s="37">
        <v>12.167193001061699</v>
      </c>
      <c r="N153" s="37">
        <v>12.168409801089201</v>
      </c>
      <c r="O153" s="37">
        <v>11.5468619172391</v>
      </c>
      <c r="P153" s="108">
        <v>12.30833</v>
      </c>
    </row>
    <row r="154" spans="2:16" x14ac:dyDescent="0.25">
      <c r="B154" s="1" t="s">
        <v>56</v>
      </c>
      <c r="C154" s="37">
        <v>17.4587</v>
      </c>
      <c r="D154" s="37">
        <v>14.261806224517899</v>
      </c>
      <c r="E154" s="37">
        <v>13.276592458422</v>
      </c>
      <c r="F154" s="37">
        <v>13.5780383006596</v>
      </c>
      <c r="G154" s="37">
        <v>12.0608715807686</v>
      </c>
      <c r="H154" s="37">
        <v>14.022037014200301</v>
      </c>
      <c r="I154" s="37">
        <v>11.558663871816099</v>
      </c>
      <c r="J154" s="37">
        <v>12.345637848620999</v>
      </c>
      <c r="K154" s="37">
        <v>12.0237266499418</v>
      </c>
      <c r="L154" s="37">
        <v>11.8907875713202</v>
      </c>
      <c r="M154" s="37">
        <v>11.9131770911067</v>
      </c>
      <c r="N154" s="37">
        <v>11.9455491212974</v>
      </c>
      <c r="O154" s="37">
        <v>11.200742421784099</v>
      </c>
      <c r="P154" s="108">
        <v>12.511810000000001</v>
      </c>
    </row>
    <row r="155" spans="2:16" x14ac:dyDescent="0.25">
      <c r="B155" s="1" t="s">
        <v>57</v>
      </c>
      <c r="C155" s="37">
        <v>17.4747426329773</v>
      </c>
      <c r="D155" s="37">
        <v>15.4553988728783</v>
      </c>
      <c r="E155" s="37">
        <v>15.111423264272799</v>
      </c>
      <c r="F155" s="37">
        <v>15.204105397377999</v>
      </c>
      <c r="G155" s="37">
        <v>14.4255372934324</v>
      </c>
      <c r="H155" s="37">
        <v>14.888449568650699</v>
      </c>
      <c r="I155" s="37">
        <v>14.762829335654599</v>
      </c>
      <c r="J155" s="37">
        <v>13.48336338178</v>
      </c>
      <c r="K155" s="37">
        <v>11.9341556478025</v>
      </c>
      <c r="L155" s="37">
        <v>11.914310946483999</v>
      </c>
      <c r="M155" s="37">
        <v>13.4039906652821</v>
      </c>
      <c r="N155" s="37">
        <v>12.986623071208101</v>
      </c>
      <c r="O155" s="37">
        <v>13.1619781333064</v>
      </c>
      <c r="P155" s="108">
        <v>13.7308</v>
      </c>
    </row>
    <row r="156" spans="2:16" x14ac:dyDescent="0.25">
      <c r="B156" s="1" t="s">
        <v>58</v>
      </c>
      <c r="C156" s="37"/>
      <c r="D156" s="37"/>
      <c r="E156" s="37">
        <v>16.2</v>
      </c>
      <c r="F156" s="37">
        <v>15.24</v>
      </c>
      <c r="G156" s="37"/>
      <c r="H156" s="37"/>
      <c r="I156" s="37"/>
      <c r="J156" s="37"/>
      <c r="K156" s="37"/>
      <c r="L156" s="37"/>
      <c r="M156" s="37"/>
      <c r="N156" s="37">
        <v>14.843299999999999</v>
      </c>
      <c r="O156" s="37"/>
      <c r="P156" s="108">
        <v>15.94791</v>
      </c>
    </row>
    <row r="157" spans="2:16" x14ac:dyDescent="0.25">
      <c r="B157" s="1" t="s">
        <v>59</v>
      </c>
      <c r="C157" s="37"/>
      <c r="D157" s="37">
        <v>12.9505</v>
      </c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108">
        <v>12.9505</v>
      </c>
    </row>
    <row r="158" spans="2:16" x14ac:dyDescent="0.25">
      <c r="B158" s="1" t="s">
        <v>60</v>
      </c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108"/>
    </row>
    <row r="159" spans="2:16" x14ac:dyDescent="0.25">
      <c r="B159" s="1" t="s">
        <v>61</v>
      </c>
      <c r="C159" s="37">
        <v>17.430339799445601</v>
      </c>
      <c r="D159" s="37">
        <v>17.275826531263998</v>
      </c>
      <c r="E159" s="37">
        <v>17.143678415219402</v>
      </c>
      <c r="F159" s="37">
        <v>16.946454090399801</v>
      </c>
      <c r="G159" s="37">
        <v>16.0757180973416</v>
      </c>
      <c r="H159" s="37">
        <v>15.2659969433171</v>
      </c>
      <c r="I159" s="37">
        <v>14.772503858351699</v>
      </c>
      <c r="J159" s="37">
        <v>15.179430675669201</v>
      </c>
      <c r="K159" s="37">
        <v>12.2877220575599</v>
      </c>
      <c r="L159" s="37">
        <v>12.162769272469999</v>
      </c>
      <c r="M159" s="37">
        <v>13.8152625477067</v>
      </c>
      <c r="N159" s="37">
        <v>13.596908844708899</v>
      </c>
      <c r="O159" s="37">
        <v>13.622000382233701</v>
      </c>
      <c r="P159" s="116">
        <v>14.64298</v>
      </c>
    </row>
    <row r="160" spans="2:16" x14ac:dyDescent="0.25">
      <c r="B160" s="43" t="s">
        <v>3</v>
      </c>
      <c r="C160" s="109">
        <v>17.398890000000002</v>
      </c>
      <c r="D160" s="109">
        <v>14.443659999999999</v>
      </c>
      <c r="E160" s="109">
        <v>13.94201</v>
      </c>
      <c r="F160" s="109">
        <v>13.84141</v>
      </c>
      <c r="G160" s="109">
        <v>14.28285</v>
      </c>
      <c r="H160" s="109">
        <v>13.89602</v>
      </c>
      <c r="I160" s="109">
        <v>13.35525</v>
      </c>
      <c r="J160" s="109">
        <v>12.91628</v>
      </c>
      <c r="K160" s="109">
        <v>11.85408</v>
      </c>
      <c r="L160" s="109">
        <v>11.696</v>
      </c>
      <c r="M160" s="109">
        <v>12.380039999999999</v>
      </c>
      <c r="N160" s="109">
        <v>12.35125</v>
      </c>
      <c r="O160" s="109">
        <v>11.953419999999999</v>
      </c>
      <c r="P160" s="108">
        <v>12.923550000000001</v>
      </c>
    </row>
    <row r="161" spans="2:16" x14ac:dyDescent="0.25">
      <c r="B161" s="103"/>
      <c r="C161" s="103"/>
      <c r="D161" s="103"/>
      <c r="E161" s="103"/>
      <c r="F161" s="103"/>
      <c r="G161" s="103"/>
      <c r="H161" s="104"/>
      <c r="I161" s="103"/>
      <c r="J161" s="103"/>
      <c r="K161" s="103"/>
      <c r="L161" s="103"/>
      <c r="M161" s="103"/>
      <c r="N161" s="103"/>
      <c r="O161" s="103"/>
      <c r="P161" s="105"/>
    </row>
    <row r="162" spans="2:16" x14ac:dyDescent="0.25">
      <c r="B162" s="103"/>
      <c r="C162" s="103"/>
      <c r="D162" s="103"/>
      <c r="E162" s="103"/>
      <c r="F162" s="103"/>
      <c r="G162" s="103"/>
      <c r="H162" s="104"/>
      <c r="I162" s="103"/>
      <c r="J162" s="103"/>
      <c r="K162" s="103"/>
      <c r="L162" s="103"/>
      <c r="M162" s="103"/>
      <c r="N162" s="103"/>
      <c r="O162" s="103"/>
      <c r="P162" s="105"/>
    </row>
  </sheetData>
  <mergeCells count="10">
    <mergeCell ref="C102:P102"/>
    <mergeCell ref="C134:P134"/>
    <mergeCell ref="C6:P6"/>
    <mergeCell ref="C38:P38"/>
    <mergeCell ref="C70:P70"/>
    <mergeCell ref="D7:O7"/>
    <mergeCell ref="D39:O39"/>
    <mergeCell ref="D71:O71"/>
    <mergeCell ref="D103:O103"/>
    <mergeCell ref="D135:O135"/>
  </mergeCells>
  <conditionalFormatting sqref="P8">
    <cfRule type="timePeriod" dxfId="29" priority="16" timePeriod="lastWeek">
      <formula>AND(TODAY()-ROUNDDOWN(P8,0)&gt;=(WEEKDAY(TODAY())),TODAY()-ROUNDDOWN(P8,0)&lt;(WEEKDAY(TODAY())+7))</formula>
    </cfRule>
  </conditionalFormatting>
  <conditionalFormatting sqref="P40">
    <cfRule type="timePeriod" dxfId="28" priority="15" timePeriod="lastWeek">
      <formula>AND(TODAY()-ROUNDDOWN(P40,0)&gt;=(WEEKDAY(TODAY())),TODAY()-ROUNDDOWN(P40,0)&lt;(WEEKDAY(TODAY())+7))</formula>
    </cfRule>
  </conditionalFormatting>
  <conditionalFormatting sqref="C41:P64">
    <cfRule type="cellIs" dxfId="27" priority="14" operator="equal">
      <formula>#REF!</formula>
    </cfRule>
  </conditionalFormatting>
  <conditionalFormatting sqref="P72">
    <cfRule type="timePeriod" dxfId="26" priority="13" timePeriod="lastWeek">
      <formula>AND(TODAY()-ROUNDDOWN(P72,0)&gt;=(WEEKDAY(TODAY())),TODAY()-ROUNDDOWN(P72,0)&lt;(WEEKDAY(TODAY())+7))</formula>
    </cfRule>
  </conditionalFormatting>
  <conditionalFormatting sqref="P104">
    <cfRule type="timePeriod" dxfId="25" priority="11" timePeriod="lastWeek">
      <formula>AND(TODAY()-ROUNDDOWN(P104,0)&gt;=(WEEKDAY(TODAY())),TODAY()-ROUNDDOWN(P104,0)&lt;(WEEKDAY(TODAY())+7))</formula>
    </cfRule>
  </conditionalFormatting>
  <conditionalFormatting sqref="H105">
    <cfRule type="cellIs" dxfId="24" priority="10" operator="equal">
      <formula>#REF!</formula>
    </cfRule>
  </conditionalFormatting>
  <conditionalFormatting sqref="P136">
    <cfRule type="timePeriod" dxfId="23" priority="8" timePeriod="lastWeek">
      <formula>AND(TODAY()-ROUNDDOWN(P136,0)&gt;=(WEEKDAY(TODAY())),TODAY()-ROUNDDOWN(P136,0)&lt;(WEEKDAY(TODAY())+7))</formula>
    </cfRule>
  </conditionalFormatting>
  <conditionalFormatting sqref="C137:P159 C160:O160">
    <cfRule type="cellIs" dxfId="22" priority="7" operator="equal">
      <formula>#REF!</formula>
    </cfRule>
  </conditionalFormatting>
  <conditionalFormatting sqref="P96">
    <cfRule type="cellIs" dxfId="18" priority="3" operator="equal">
      <formula>#REF!</formula>
    </cfRule>
  </conditionalFormatting>
  <conditionalFormatting sqref="P128">
    <cfRule type="cellIs" dxfId="17" priority="2" operator="equal">
      <formula>#REF!</formula>
    </cfRule>
  </conditionalFormatting>
  <conditionalFormatting sqref="P160">
    <cfRule type="cellIs" dxfId="16" priority="1" operator="equal">
      <formula>#REF!</formula>
    </cfRule>
  </conditionalFormatting>
  <hyperlinks>
    <hyperlink ref="A1" location="índice!A1" display="Índice" xr:uid="{7EB7AE99-12DD-417D-A95F-6A65AED11DFE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72BA3-9A67-4EE8-875B-B93A2447FAC7}">
  <sheetPr codeName="Hoja6"/>
  <dimension ref="A1:Q58"/>
  <sheetViews>
    <sheetView showGridLines="0" topLeftCell="A12" zoomScale="70" zoomScaleNormal="70" workbookViewId="0">
      <selection activeCell="B3" sqref="B3"/>
    </sheetView>
  </sheetViews>
  <sheetFormatPr baseColWidth="10" defaultColWidth="11.42578125" defaultRowHeight="15.75" x14ac:dyDescent="0.25"/>
  <cols>
    <col min="1" max="1" width="6.85546875" style="6" bestFit="1" customWidth="1"/>
    <col min="2" max="2" width="35" style="11" customWidth="1"/>
    <col min="3" max="6" width="11.28515625" style="11" customWidth="1"/>
    <col min="7" max="7" width="11" style="11" customWidth="1"/>
    <col min="8" max="8" width="11" style="1" customWidth="1"/>
    <col min="9" max="11" width="11" style="11" customWidth="1"/>
    <col min="12" max="12" width="12.28515625" style="11" bestFit="1" customWidth="1"/>
    <col min="13" max="15" width="12.28515625" style="11" customWidth="1"/>
    <col min="16" max="16" width="12.140625" style="12" bestFit="1" customWidth="1"/>
    <col min="17" max="17" width="8.140625" style="13" customWidth="1"/>
    <col min="18" max="16384" width="11.42578125" style="1"/>
  </cols>
  <sheetData>
    <row r="1" spans="1:17" x14ac:dyDescent="0.25">
      <c r="A1" s="46" t="s">
        <v>6</v>
      </c>
    </row>
    <row r="2" spans="1:17" ht="18.75" x14ac:dyDescent="0.3">
      <c r="B2" s="8" t="s">
        <v>69</v>
      </c>
    </row>
    <row r="3" spans="1:17" x14ac:dyDescent="0.25">
      <c r="B3" s="1" t="str">
        <f>índice!B5</f>
        <v>Información al: 23/01/2024</v>
      </c>
      <c r="Q3" s="14"/>
    </row>
    <row r="4" spans="1:17" x14ac:dyDescent="0.25">
      <c r="B4" s="1"/>
      <c r="Q4" s="14"/>
    </row>
    <row r="5" spans="1:17" x14ac:dyDescent="0.25">
      <c r="A5" s="15"/>
      <c r="B5" s="11" t="s">
        <v>17</v>
      </c>
      <c r="Q5" s="14"/>
    </row>
    <row r="6" spans="1:17" x14ac:dyDescent="0.25">
      <c r="C6" s="158" t="s">
        <v>16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4"/>
    </row>
    <row r="7" spans="1:17" x14ac:dyDescent="0.25">
      <c r="B7" s="16"/>
      <c r="C7" s="30">
        <v>2022</v>
      </c>
      <c r="D7" s="157">
        <v>2023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4"/>
      <c r="Q7" s="14"/>
    </row>
    <row r="8" spans="1:17" x14ac:dyDescent="0.25">
      <c r="B8" s="16"/>
      <c r="C8" s="17" t="s">
        <v>8</v>
      </c>
      <c r="D8" s="17" t="s">
        <v>9</v>
      </c>
      <c r="E8" s="17" t="s">
        <v>10</v>
      </c>
      <c r="F8" s="17" t="s">
        <v>11</v>
      </c>
      <c r="G8" s="17" t="s">
        <v>12</v>
      </c>
      <c r="H8" s="17" t="s">
        <v>13</v>
      </c>
      <c r="I8" s="17" t="s">
        <v>14</v>
      </c>
      <c r="J8" s="17" t="s">
        <v>15</v>
      </c>
      <c r="K8" s="17" t="s">
        <v>19</v>
      </c>
      <c r="L8" s="17" t="s">
        <v>119</v>
      </c>
      <c r="M8" s="106" t="s">
        <v>133</v>
      </c>
      <c r="N8" s="106" t="s">
        <v>134</v>
      </c>
      <c r="O8" s="106" t="s">
        <v>8</v>
      </c>
      <c r="P8" s="17" t="s">
        <v>2</v>
      </c>
      <c r="Q8" s="14"/>
    </row>
    <row r="9" spans="1:17" x14ac:dyDescent="0.25">
      <c r="B9" s="1" t="s">
        <v>62</v>
      </c>
      <c r="C9" s="18">
        <v>125</v>
      </c>
      <c r="D9" s="18">
        <v>5636</v>
      </c>
      <c r="E9" s="18">
        <v>6017</v>
      </c>
      <c r="F9" s="18">
        <v>5808</v>
      </c>
      <c r="G9" s="18">
        <v>6209</v>
      </c>
      <c r="H9" s="18">
        <v>6651</v>
      </c>
      <c r="I9" s="18">
        <v>4904</v>
      </c>
      <c r="J9" s="18">
        <v>4957</v>
      </c>
      <c r="K9" s="18">
        <v>7584</v>
      </c>
      <c r="L9" s="18">
        <v>6982</v>
      </c>
      <c r="M9" s="18">
        <v>5980</v>
      </c>
      <c r="N9" s="18">
        <v>7881</v>
      </c>
      <c r="O9" s="18">
        <v>5902</v>
      </c>
      <c r="P9" s="90">
        <v>74636</v>
      </c>
      <c r="Q9" s="14"/>
    </row>
    <row r="10" spans="1:17" x14ac:dyDescent="0.25">
      <c r="B10" s="1" t="s">
        <v>63</v>
      </c>
      <c r="C10" s="18">
        <v>2</v>
      </c>
      <c r="D10" s="18">
        <v>575</v>
      </c>
      <c r="E10" s="18">
        <v>801</v>
      </c>
      <c r="F10" s="18">
        <v>1395</v>
      </c>
      <c r="G10" s="18">
        <v>1383</v>
      </c>
      <c r="H10" s="18">
        <v>1774</v>
      </c>
      <c r="I10" s="18">
        <v>1625</v>
      </c>
      <c r="J10" s="18">
        <v>1653</v>
      </c>
      <c r="K10" s="18">
        <v>2365</v>
      </c>
      <c r="L10" s="18">
        <v>2072</v>
      </c>
      <c r="M10" s="18">
        <v>1926</v>
      </c>
      <c r="N10" s="18">
        <v>2038</v>
      </c>
      <c r="O10" s="18">
        <v>1778</v>
      </c>
      <c r="P10" s="90">
        <v>19387</v>
      </c>
      <c r="Q10" s="14"/>
    </row>
    <row r="11" spans="1:17" x14ac:dyDescent="0.25">
      <c r="B11" s="1" t="s">
        <v>64</v>
      </c>
      <c r="C11" s="18">
        <v>51</v>
      </c>
      <c r="D11" s="18">
        <v>4304</v>
      </c>
      <c r="E11" s="18">
        <v>6204</v>
      </c>
      <c r="F11" s="18">
        <v>6722</v>
      </c>
      <c r="G11" s="18">
        <v>6606</v>
      </c>
      <c r="H11" s="18">
        <v>6993</v>
      </c>
      <c r="I11" s="18">
        <v>5949</v>
      </c>
      <c r="J11" s="18">
        <v>6108</v>
      </c>
      <c r="K11" s="18">
        <v>8179</v>
      </c>
      <c r="L11" s="18">
        <v>7593</v>
      </c>
      <c r="M11" s="18">
        <v>7364</v>
      </c>
      <c r="N11" s="18">
        <v>9149</v>
      </c>
      <c r="O11" s="18">
        <v>8334</v>
      </c>
      <c r="P11" s="90">
        <v>83556</v>
      </c>
      <c r="Q11" s="14"/>
    </row>
    <row r="12" spans="1:17" x14ac:dyDescent="0.25">
      <c r="B12" s="43" t="s">
        <v>3</v>
      </c>
      <c r="C12" s="44">
        <v>178</v>
      </c>
      <c r="D12" s="44">
        <v>10515</v>
      </c>
      <c r="E12" s="44">
        <v>13022</v>
      </c>
      <c r="F12" s="44">
        <v>13925</v>
      </c>
      <c r="G12" s="44">
        <v>14198</v>
      </c>
      <c r="H12" s="44">
        <v>15418</v>
      </c>
      <c r="I12" s="44">
        <v>12478</v>
      </c>
      <c r="J12" s="44">
        <v>12718</v>
      </c>
      <c r="K12" s="44">
        <v>18128</v>
      </c>
      <c r="L12" s="44">
        <v>16647</v>
      </c>
      <c r="M12" s="44">
        <v>15270</v>
      </c>
      <c r="N12" s="44">
        <v>19068</v>
      </c>
      <c r="O12" s="44">
        <v>16014</v>
      </c>
      <c r="P12" s="114">
        <v>177579</v>
      </c>
      <c r="Q12" s="14"/>
    </row>
    <row r="13" spans="1:17" x14ac:dyDescent="0.25">
      <c r="B13" s="20"/>
      <c r="C13" s="21"/>
      <c r="D13" s="21"/>
      <c r="E13" s="21"/>
      <c r="F13" s="21"/>
      <c r="G13" s="22"/>
      <c r="H13" s="23"/>
      <c r="I13" s="23"/>
      <c r="J13" s="23"/>
      <c r="K13" s="23"/>
      <c r="L13" s="23"/>
      <c r="M13" s="23"/>
      <c r="N13" s="23"/>
      <c r="O13" s="23"/>
      <c r="P13" s="24"/>
      <c r="Q13" s="14"/>
    </row>
    <row r="14" spans="1:17" x14ac:dyDescent="0.25">
      <c r="B14" s="20"/>
      <c r="C14" s="21"/>
      <c r="D14" s="21"/>
      <c r="E14" s="21"/>
      <c r="F14" s="21"/>
      <c r="G14" s="22"/>
      <c r="H14" s="23"/>
      <c r="I14" s="23"/>
      <c r="J14" s="23"/>
      <c r="K14" s="23"/>
      <c r="L14" s="23"/>
      <c r="M14" s="23"/>
      <c r="N14" s="23"/>
      <c r="O14" s="23"/>
      <c r="P14" s="26"/>
      <c r="Q14" s="14"/>
    </row>
    <row r="15" spans="1:17" x14ac:dyDescent="0.25">
      <c r="B15" s="95"/>
      <c r="C15" s="96"/>
      <c r="D15" s="96"/>
      <c r="E15" s="96"/>
      <c r="F15" s="96"/>
      <c r="G15" s="97"/>
      <c r="H15" s="98"/>
      <c r="I15" s="98"/>
      <c r="J15" s="98"/>
      <c r="K15" s="98"/>
      <c r="L15" s="98"/>
      <c r="M15" s="98"/>
      <c r="N15" s="98"/>
      <c r="O15" s="98"/>
      <c r="P15" s="99"/>
      <c r="Q15" s="14"/>
    </row>
    <row r="16" spans="1:17" x14ac:dyDescent="0.25">
      <c r="B16" s="11" t="s">
        <v>35</v>
      </c>
      <c r="Q16" s="14"/>
    </row>
    <row r="17" spans="1:17" s="102" customFormat="1" x14ac:dyDescent="0.25">
      <c r="A17" s="100"/>
      <c r="B17" s="11"/>
      <c r="C17" s="158" t="s">
        <v>34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01"/>
    </row>
    <row r="18" spans="1:17" s="102" customFormat="1" x14ac:dyDescent="0.25">
      <c r="A18" s="100"/>
      <c r="B18" s="16"/>
      <c r="C18" s="30">
        <v>2022</v>
      </c>
      <c r="D18" s="157">
        <v>2023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4"/>
      <c r="Q18" s="101"/>
    </row>
    <row r="19" spans="1:17" s="102" customFormat="1" x14ac:dyDescent="0.25">
      <c r="A19" s="100"/>
      <c r="B19" s="16"/>
      <c r="C19" s="17" t="s">
        <v>8</v>
      </c>
      <c r="D19" s="17" t="s">
        <v>9</v>
      </c>
      <c r="E19" s="17" t="s">
        <v>10</v>
      </c>
      <c r="F19" s="17" t="s">
        <v>11</v>
      </c>
      <c r="G19" s="17" t="s">
        <v>12</v>
      </c>
      <c r="H19" s="17" t="s">
        <v>13</v>
      </c>
      <c r="I19" s="17" t="s">
        <v>14</v>
      </c>
      <c r="J19" s="17" t="s">
        <v>15</v>
      </c>
      <c r="K19" s="17" t="str">
        <f>+K8</f>
        <v>Agosto</v>
      </c>
      <c r="L19" s="17" t="s">
        <v>119</v>
      </c>
      <c r="M19" s="106" t="s">
        <v>133</v>
      </c>
      <c r="N19" s="106" t="s">
        <v>134</v>
      </c>
      <c r="O19" s="106" t="s">
        <v>8</v>
      </c>
      <c r="P19" s="17" t="s">
        <v>2</v>
      </c>
      <c r="Q19" s="101"/>
    </row>
    <row r="20" spans="1:17" s="102" customFormat="1" x14ac:dyDescent="0.25">
      <c r="A20" s="100"/>
      <c r="B20" s="1" t="s">
        <v>62</v>
      </c>
      <c r="C20" s="18">
        <v>1150.4029430000001</v>
      </c>
      <c r="D20" s="18">
        <v>92157.432199000003</v>
      </c>
      <c r="E20" s="18">
        <v>97808.306941000003</v>
      </c>
      <c r="F20" s="18">
        <v>97383.063448000001</v>
      </c>
      <c r="G20" s="18">
        <v>101596.62430700001</v>
      </c>
      <c r="H20" s="18">
        <v>105676.280925</v>
      </c>
      <c r="I20" s="18">
        <v>89747.488576999996</v>
      </c>
      <c r="J20" s="18">
        <v>93885.19571</v>
      </c>
      <c r="K20" s="18">
        <v>151538.43889799999</v>
      </c>
      <c r="L20" s="18">
        <v>130153.46653400001</v>
      </c>
      <c r="M20" s="18">
        <v>106572.30842099999</v>
      </c>
      <c r="N20" s="18">
        <v>134668.69150300001</v>
      </c>
      <c r="O20" s="18">
        <v>119322.059987</v>
      </c>
      <c r="P20" s="90">
        <f>SUM(C20:O20)</f>
        <v>1321659.760393</v>
      </c>
      <c r="Q20" s="101"/>
    </row>
    <row r="21" spans="1:17" s="102" customFormat="1" x14ac:dyDescent="0.25">
      <c r="A21" s="100"/>
      <c r="B21" s="1" t="s">
        <v>63</v>
      </c>
      <c r="C21" s="18">
        <v>10.595547</v>
      </c>
      <c r="D21" s="18">
        <v>23819.114403</v>
      </c>
      <c r="E21" s="18">
        <v>34602.834094999998</v>
      </c>
      <c r="F21" s="18">
        <v>47224.971741000001</v>
      </c>
      <c r="G21" s="18">
        <v>42752.855836000002</v>
      </c>
      <c r="H21" s="18">
        <v>47766.713357000001</v>
      </c>
      <c r="I21" s="18">
        <v>37946.207683000001</v>
      </c>
      <c r="J21" s="18">
        <v>47032.973774999999</v>
      </c>
      <c r="K21" s="18">
        <v>64524.710262000001</v>
      </c>
      <c r="L21" s="18">
        <v>53263.254087000001</v>
      </c>
      <c r="M21" s="18">
        <v>47813.176763000003</v>
      </c>
      <c r="N21" s="18">
        <v>48001.248464999997</v>
      </c>
      <c r="O21" s="18">
        <v>42680.075644999997</v>
      </c>
      <c r="P21" s="90">
        <f>SUM(C21:O21)</f>
        <v>537438.73165900004</v>
      </c>
      <c r="Q21" s="101"/>
    </row>
    <row r="22" spans="1:17" s="102" customFormat="1" x14ac:dyDescent="0.25">
      <c r="A22" s="100"/>
      <c r="B22" s="1" t="s">
        <v>64</v>
      </c>
      <c r="C22" s="18">
        <v>215.89708899999999</v>
      </c>
      <c r="D22" s="18">
        <v>106516.852065</v>
      </c>
      <c r="E22" s="18">
        <v>150284.45694400001</v>
      </c>
      <c r="F22" s="18">
        <v>178992.07353699999</v>
      </c>
      <c r="G22" s="18">
        <v>144470.81723799999</v>
      </c>
      <c r="H22" s="18">
        <v>153243.554848</v>
      </c>
      <c r="I22" s="18">
        <v>139645.858503</v>
      </c>
      <c r="J22" s="18">
        <v>159787.79341799999</v>
      </c>
      <c r="K22" s="18">
        <v>219964.30923700001</v>
      </c>
      <c r="L22" s="18">
        <v>192620.77846900001</v>
      </c>
      <c r="M22" s="18">
        <v>182231.89395100001</v>
      </c>
      <c r="N22" s="18">
        <v>223359.614554</v>
      </c>
      <c r="O22" s="18">
        <v>240146.06379399999</v>
      </c>
      <c r="P22" s="92">
        <f>SUM(C22:O22)</f>
        <v>2091479.963647</v>
      </c>
      <c r="Q22" s="101"/>
    </row>
    <row r="23" spans="1:17" s="102" customFormat="1" x14ac:dyDescent="0.25">
      <c r="A23" s="100"/>
      <c r="B23" s="43" t="s">
        <v>3</v>
      </c>
      <c r="C23" s="44">
        <f t="shared" ref="C23:M23" si="0">SUM(C20:C22)</f>
        <v>1376.895579</v>
      </c>
      <c r="D23" s="44">
        <f t="shared" si="0"/>
        <v>222493.398667</v>
      </c>
      <c r="E23" s="44">
        <f t="shared" si="0"/>
        <v>282695.59797999996</v>
      </c>
      <c r="F23" s="44">
        <f t="shared" si="0"/>
        <v>323600.10872600001</v>
      </c>
      <c r="G23" s="44">
        <f t="shared" si="0"/>
        <v>288820.29738100001</v>
      </c>
      <c r="H23" s="44">
        <f t="shared" si="0"/>
        <v>306686.54913</v>
      </c>
      <c r="I23" s="44">
        <f t="shared" si="0"/>
        <v>267339.55476299999</v>
      </c>
      <c r="J23" s="44">
        <f t="shared" si="0"/>
        <v>300705.96290299995</v>
      </c>
      <c r="K23" s="44">
        <f t="shared" si="0"/>
        <v>436027.45839699998</v>
      </c>
      <c r="L23" s="44">
        <f t="shared" si="0"/>
        <v>376037.49909000006</v>
      </c>
      <c r="M23" s="44">
        <f t="shared" si="0"/>
        <v>336617.379135</v>
      </c>
      <c r="N23" s="44">
        <f>SUM(N20:N22)</f>
        <v>406029.55452200002</v>
      </c>
      <c r="O23" s="44">
        <f>SUM(O20:O22)</f>
        <v>402148.19942600001</v>
      </c>
      <c r="P23" s="90">
        <f>SUM(C23:O23)</f>
        <v>3950578.4556989996</v>
      </c>
      <c r="Q23" s="101"/>
    </row>
    <row r="24" spans="1:17" s="102" customFormat="1" x14ac:dyDescent="0.25">
      <c r="A24" s="100"/>
      <c r="B24" s="20"/>
      <c r="C24" s="21"/>
      <c r="D24" s="21"/>
      <c r="E24" s="21"/>
      <c r="F24" s="21"/>
      <c r="G24" s="22"/>
      <c r="H24" s="23"/>
      <c r="I24" s="23"/>
      <c r="J24" s="23"/>
      <c r="K24" s="23"/>
      <c r="L24" s="23"/>
      <c r="M24" s="23"/>
      <c r="N24" s="23"/>
      <c r="O24" s="23"/>
      <c r="P24" s="24"/>
      <c r="Q24" s="101"/>
    </row>
    <row r="25" spans="1:17" s="102" customFormat="1" x14ac:dyDescent="0.25">
      <c r="A25" s="100"/>
      <c r="B25" s="20"/>
      <c r="C25" s="21"/>
      <c r="D25" s="21"/>
      <c r="E25" s="21"/>
      <c r="F25" s="21"/>
      <c r="G25" s="22"/>
      <c r="H25" s="23"/>
      <c r="I25" s="23"/>
      <c r="J25" s="23"/>
      <c r="K25" s="23"/>
      <c r="L25" s="23"/>
      <c r="M25" s="23"/>
      <c r="N25" s="23"/>
      <c r="O25" s="23"/>
      <c r="P25" s="26"/>
      <c r="Q25" s="101"/>
    </row>
    <row r="26" spans="1:17" s="102" customFormat="1" x14ac:dyDescent="0.25">
      <c r="A26" s="100"/>
      <c r="B26" s="95"/>
      <c r="C26" s="96"/>
      <c r="D26" s="96"/>
      <c r="E26" s="96"/>
      <c r="F26" s="96"/>
      <c r="G26" s="97"/>
      <c r="H26" s="98"/>
      <c r="I26" s="98"/>
      <c r="J26" s="98"/>
      <c r="K26" s="98"/>
      <c r="L26" s="98"/>
      <c r="M26" s="98"/>
      <c r="N26" s="98"/>
      <c r="O26" s="98"/>
      <c r="P26" s="99"/>
      <c r="Q26" s="101"/>
    </row>
    <row r="27" spans="1:17" x14ac:dyDescent="0.25">
      <c r="B27" s="11" t="s">
        <v>18</v>
      </c>
      <c r="Q27" s="14"/>
    </row>
    <row r="28" spans="1:17" x14ac:dyDescent="0.25">
      <c r="C28" s="158" t="s">
        <v>20</v>
      </c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4"/>
    </row>
    <row r="29" spans="1:17" ht="18.75" customHeight="1" x14ac:dyDescent="0.25">
      <c r="B29" s="16"/>
      <c r="C29" s="30">
        <v>2022</v>
      </c>
      <c r="D29" s="157">
        <v>2023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4"/>
      <c r="Q29" s="14"/>
    </row>
    <row r="30" spans="1:17" x14ac:dyDescent="0.25">
      <c r="B30" s="16"/>
      <c r="C30" s="17" t="s">
        <v>8</v>
      </c>
      <c r="D30" s="17" t="s">
        <v>9</v>
      </c>
      <c r="E30" s="17" t="s">
        <v>10</v>
      </c>
      <c r="F30" s="17" t="s">
        <v>11</v>
      </c>
      <c r="G30" s="17" t="s">
        <v>12</v>
      </c>
      <c r="H30" s="17" t="s">
        <v>13</v>
      </c>
      <c r="I30" s="17" t="s">
        <v>14</v>
      </c>
      <c r="J30" s="17" t="s">
        <v>15</v>
      </c>
      <c r="K30" s="17" t="str">
        <f>+K8</f>
        <v>Agosto</v>
      </c>
      <c r="L30" s="17" t="s">
        <v>119</v>
      </c>
      <c r="M30" s="106" t="s">
        <v>133</v>
      </c>
      <c r="N30" s="106" t="s">
        <v>134</v>
      </c>
      <c r="O30" s="106" t="s">
        <v>8</v>
      </c>
      <c r="P30" s="17" t="s">
        <v>2</v>
      </c>
      <c r="Q30" s="14"/>
    </row>
    <row r="31" spans="1:17" x14ac:dyDescent="0.25">
      <c r="B31" s="1" t="s">
        <v>62</v>
      </c>
      <c r="C31" s="18">
        <v>125</v>
      </c>
      <c r="D31" s="18">
        <v>5626</v>
      </c>
      <c r="E31" s="18">
        <v>6006</v>
      </c>
      <c r="F31" s="18">
        <v>5794</v>
      </c>
      <c r="G31" s="18">
        <v>6203</v>
      </c>
      <c r="H31" s="18">
        <v>6635</v>
      </c>
      <c r="I31" s="18">
        <v>4865</v>
      </c>
      <c r="J31" s="18">
        <v>4950</v>
      </c>
      <c r="K31" s="18">
        <v>7556</v>
      </c>
      <c r="L31" s="18">
        <v>6962</v>
      </c>
      <c r="M31" s="18">
        <v>5963</v>
      </c>
      <c r="N31" s="18">
        <v>7855</v>
      </c>
      <c r="O31" s="18">
        <v>5882</v>
      </c>
      <c r="P31" s="90">
        <v>71917</v>
      </c>
      <c r="Q31" s="14"/>
    </row>
    <row r="32" spans="1:17" x14ac:dyDescent="0.25">
      <c r="B32" s="1" t="s">
        <v>63</v>
      </c>
      <c r="C32" s="18">
        <v>2</v>
      </c>
      <c r="D32" s="18">
        <v>566</v>
      </c>
      <c r="E32" s="18">
        <v>784</v>
      </c>
      <c r="F32" s="18">
        <v>1360</v>
      </c>
      <c r="G32" s="18">
        <v>1317</v>
      </c>
      <c r="H32" s="18">
        <v>1706</v>
      </c>
      <c r="I32" s="18">
        <v>1563</v>
      </c>
      <c r="J32" s="18">
        <v>1554</v>
      </c>
      <c r="K32" s="18">
        <v>2271</v>
      </c>
      <c r="L32" s="18">
        <v>2017</v>
      </c>
      <c r="M32" s="18">
        <v>1878</v>
      </c>
      <c r="N32" s="18">
        <v>2001</v>
      </c>
      <c r="O32" s="18">
        <v>1684</v>
      </c>
      <c r="P32" s="90">
        <v>17840</v>
      </c>
      <c r="Q32" s="14"/>
    </row>
    <row r="33" spans="2:17" x14ac:dyDescent="0.25">
      <c r="B33" s="1" t="s">
        <v>64</v>
      </c>
      <c r="C33" s="18">
        <v>51</v>
      </c>
      <c r="D33" s="18">
        <v>4252</v>
      </c>
      <c r="E33" s="18">
        <v>6131</v>
      </c>
      <c r="F33" s="18">
        <v>6632</v>
      </c>
      <c r="G33" s="18">
        <v>6521</v>
      </c>
      <c r="H33" s="18">
        <v>6899</v>
      </c>
      <c r="I33" s="18">
        <v>5852</v>
      </c>
      <c r="J33" s="18">
        <v>6015</v>
      </c>
      <c r="K33" s="18">
        <v>8036</v>
      </c>
      <c r="L33" s="18">
        <v>7445</v>
      </c>
      <c r="M33" s="18">
        <v>7191</v>
      </c>
      <c r="N33" s="18">
        <v>8917</v>
      </c>
      <c r="O33" s="18">
        <v>8086</v>
      </c>
      <c r="P33" s="92">
        <v>72355</v>
      </c>
      <c r="Q33" s="14"/>
    </row>
    <row r="34" spans="2:17" x14ac:dyDescent="0.25">
      <c r="B34" s="43" t="s">
        <v>3</v>
      </c>
      <c r="C34" s="44">
        <v>177</v>
      </c>
      <c r="D34" s="44">
        <v>10331</v>
      </c>
      <c r="E34" s="44">
        <v>12795</v>
      </c>
      <c r="F34" s="44">
        <v>13666</v>
      </c>
      <c r="G34" s="44">
        <v>13968</v>
      </c>
      <c r="H34" s="44">
        <v>15150</v>
      </c>
      <c r="I34" s="44">
        <v>12192</v>
      </c>
      <c r="J34" s="44">
        <v>12446</v>
      </c>
      <c r="K34" s="44">
        <v>17715</v>
      </c>
      <c r="L34" s="44">
        <v>16309</v>
      </c>
      <c r="M34" s="44">
        <v>14947</v>
      </c>
      <c r="N34" s="44">
        <v>18633</v>
      </c>
      <c r="O34" s="44">
        <v>15546</v>
      </c>
      <c r="P34" s="90">
        <v>152384</v>
      </c>
      <c r="Q34" s="14"/>
    </row>
    <row r="35" spans="2:17" x14ac:dyDescent="0.25">
      <c r="B35" s="20"/>
      <c r="C35" s="21"/>
      <c r="D35" s="21"/>
      <c r="E35" s="21"/>
      <c r="F35" s="21"/>
      <c r="G35" s="22"/>
      <c r="H35" s="23"/>
      <c r="I35" s="23"/>
      <c r="J35" s="23"/>
      <c r="K35" s="23"/>
      <c r="L35" s="23"/>
      <c r="M35" s="23"/>
      <c r="N35" s="23"/>
      <c r="O35" s="23"/>
      <c r="P35" s="24"/>
      <c r="Q35" s="14"/>
    </row>
    <row r="36" spans="2:17" x14ac:dyDescent="0.25">
      <c r="B36" s="20"/>
      <c r="C36" s="21"/>
      <c r="D36" s="21"/>
      <c r="E36" s="21"/>
      <c r="F36" s="21"/>
      <c r="G36" s="22"/>
      <c r="H36" s="23"/>
      <c r="I36" s="23"/>
      <c r="J36" s="23"/>
      <c r="K36" s="23"/>
      <c r="L36" s="23"/>
      <c r="M36" s="23"/>
      <c r="N36" s="23"/>
      <c r="O36" s="23"/>
      <c r="P36" s="26"/>
      <c r="Q36" s="14"/>
    </row>
    <row r="37" spans="2:17" x14ac:dyDescent="0.25">
      <c r="B37" s="95"/>
      <c r="C37" s="96"/>
      <c r="D37" s="96"/>
      <c r="E37" s="96"/>
      <c r="F37" s="96"/>
      <c r="G37" s="97"/>
      <c r="H37" s="98"/>
      <c r="I37" s="98"/>
      <c r="J37" s="98"/>
      <c r="K37" s="98"/>
      <c r="L37" s="98"/>
      <c r="M37" s="98"/>
      <c r="N37" s="98"/>
      <c r="O37" s="98"/>
      <c r="P37" s="99"/>
      <c r="Q37" s="14"/>
    </row>
    <row r="38" spans="2:17" x14ac:dyDescent="0.25">
      <c r="B38" s="11" t="s">
        <v>31</v>
      </c>
      <c r="Q38" s="14"/>
    </row>
    <row r="39" spans="2:17" x14ac:dyDescent="0.25">
      <c r="C39" s="158" t="s">
        <v>37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</row>
    <row r="40" spans="2:17" x14ac:dyDescent="0.25">
      <c r="B40" s="16"/>
      <c r="C40" s="30">
        <v>2022</v>
      </c>
      <c r="D40" s="157">
        <v>2023</v>
      </c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4"/>
    </row>
    <row r="41" spans="2:17" x14ac:dyDescent="0.25">
      <c r="B41" s="16"/>
      <c r="C41" s="17" t="s">
        <v>8</v>
      </c>
      <c r="D41" s="17" t="s">
        <v>9</v>
      </c>
      <c r="E41" s="17" t="s">
        <v>10</v>
      </c>
      <c r="F41" s="17" t="s">
        <v>11</v>
      </c>
      <c r="G41" s="17" t="s">
        <v>12</v>
      </c>
      <c r="H41" s="17" t="s">
        <v>13</v>
      </c>
      <c r="I41" s="17" t="s">
        <v>14</v>
      </c>
      <c r="J41" s="17" t="s">
        <v>15</v>
      </c>
      <c r="K41" s="17" t="s">
        <v>19</v>
      </c>
      <c r="L41" s="17" t="s">
        <v>119</v>
      </c>
      <c r="M41" s="106" t="s">
        <v>133</v>
      </c>
      <c r="N41" s="106" t="s">
        <v>134</v>
      </c>
      <c r="O41" s="106" t="s">
        <v>8</v>
      </c>
      <c r="P41" s="17" t="s">
        <v>2</v>
      </c>
    </row>
    <row r="42" spans="2:17" x14ac:dyDescent="0.25">
      <c r="B42" s="1" t="s">
        <v>62</v>
      </c>
      <c r="C42" s="33">
        <v>0.94158857519543004</v>
      </c>
      <c r="D42" s="33">
        <v>0.90763529532138598</v>
      </c>
      <c r="E42" s="33">
        <v>0.90654560103454396</v>
      </c>
      <c r="F42" s="33">
        <v>0.90327616603446004</v>
      </c>
      <c r="G42" s="33">
        <v>0.90444141974970005</v>
      </c>
      <c r="H42" s="33">
        <v>0.90577078341669504</v>
      </c>
      <c r="I42" s="33">
        <v>0.90222157271319003</v>
      </c>
      <c r="J42" s="33">
        <v>0.90266411831075699</v>
      </c>
      <c r="K42" s="33">
        <v>0.901291930873933</v>
      </c>
      <c r="L42" s="33">
        <v>0.90635510731620805</v>
      </c>
      <c r="M42" s="33">
        <v>0.866804223992929</v>
      </c>
      <c r="N42" s="33">
        <v>0.90675461360875897</v>
      </c>
      <c r="O42" s="33">
        <v>0.899318861455217</v>
      </c>
      <c r="P42" s="107">
        <v>0.9011613020372532</v>
      </c>
    </row>
    <row r="43" spans="2:17" x14ac:dyDescent="0.25">
      <c r="B43" s="1" t="s">
        <v>63</v>
      </c>
      <c r="C43" s="33">
        <v>0.95000003303274505</v>
      </c>
      <c r="D43" s="33">
        <v>0.88044613335240796</v>
      </c>
      <c r="E43" s="33">
        <v>0.86762119561004702</v>
      </c>
      <c r="F43" s="33">
        <v>0.89085965346327001</v>
      </c>
      <c r="G43" s="33">
        <v>0.89025415574579803</v>
      </c>
      <c r="H43" s="33">
        <v>0.89170863895658903</v>
      </c>
      <c r="I43" s="33">
        <v>0.896273680182187</v>
      </c>
      <c r="J43" s="33">
        <v>0.88865798052549405</v>
      </c>
      <c r="K43" s="33">
        <v>0.89107514742086102</v>
      </c>
      <c r="L43" s="33">
        <v>0.89505594020091495</v>
      </c>
      <c r="M43" s="33">
        <v>0.88242018115913101</v>
      </c>
      <c r="N43" s="33">
        <v>0.894792794114881</v>
      </c>
      <c r="O43" s="33">
        <v>0.89330644758279698</v>
      </c>
      <c r="P43" s="107">
        <v>0.88935649784963866</v>
      </c>
    </row>
    <row r="44" spans="2:17" x14ac:dyDescent="0.25">
      <c r="B44" s="1" t="s">
        <v>64</v>
      </c>
      <c r="C44" s="33">
        <v>0.94187860958143799</v>
      </c>
      <c r="D44" s="33">
        <v>0.87043323807975304</v>
      </c>
      <c r="E44" s="33">
        <v>0.87699509642645002</v>
      </c>
      <c r="F44" s="33">
        <v>0.88282651759624098</v>
      </c>
      <c r="G44" s="33">
        <v>0.88332684843035303</v>
      </c>
      <c r="H44" s="33">
        <v>0.88747631134566396</v>
      </c>
      <c r="I44" s="33">
        <v>0.88814172469952302</v>
      </c>
      <c r="J44" s="33">
        <v>0.88532498163945605</v>
      </c>
      <c r="K44" s="33">
        <v>0.88377346489673303</v>
      </c>
      <c r="L44" s="33">
        <v>0.88513397984443898</v>
      </c>
      <c r="M44" s="33">
        <v>0.86657359318485805</v>
      </c>
      <c r="N44" s="33">
        <v>0.88536726809308797</v>
      </c>
      <c r="O44" s="33">
        <v>0.88308924481858797</v>
      </c>
      <c r="P44" s="115">
        <v>0.88190092492768013</v>
      </c>
    </row>
    <row r="45" spans="2:17" x14ac:dyDescent="0.25">
      <c r="B45" s="43" t="s">
        <v>3</v>
      </c>
      <c r="C45" s="110">
        <v>0.94169879999999995</v>
      </c>
      <c r="D45" s="110">
        <v>0.88691439999999999</v>
      </c>
      <c r="E45" s="110">
        <v>0.88607170000000002</v>
      </c>
      <c r="F45" s="110">
        <v>0.89015290000000002</v>
      </c>
      <c r="G45" s="110">
        <v>0.89177960000000001</v>
      </c>
      <c r="H45" s="110">
        <v>0.89443930000000005</v>
      </c>
      <c r="I45" s="110">
        <v>0.89402269999999995</v>
      </c>
      <c r="J45" s="110">
        <v>0.89125980000000005</v>
      </c>
      <c r="K45" s="110">
        <v>0.89094240000000002</v>
      </c>
      <c r="L45" s="110">
        <v>0.89388440000000002</v>
      </c>
      <c r="M45" s="110">
        <v>0.86889749999999999</v>
      </c>
      <c r="N45" s="110">
        <v>0.89357520000000001</v>
      </c>
      <c r="O45" s="110">
        <v>0.88898909999999998</v>
      </c>
      <c r="P45" s="107">
        <v>0.88935869999999995</v>
      </c>
    </row>
    <row r="46" spans="2:17" x14ac:dyDescent="0.25">
      <c r="B46" s="20"/>
      <c r="C46" s="21"/>
      <c r="D46" s="21"/>
      <c r="E46" s="21"/>
      <c r="F46" s="21"/>
      <c r="G46" s="22"/>
      <c r="H46" s="23"/>
      <c r="I46" s="23"/>
      <c r="J46" s="23"/>
      <c r="K46" s="23"/>
      <c r="L46" s="23"/>
      <c r="M46" s="23"/>
      <c r="N46" s="23"/>
      <c r="O46" s="23"/>
      <c r="P46" s="24"/>
    </row>
    <row r="47" spans="2:17" x14ac:dyDescent="0.25">
      <c r="B47" s="20"/>
      <c r="C47" s="21"/>
      <c r="D47" s="21"/>
      <c r="E47" s="21"/>
      <c r="F47" s="21"/>
      <c r="G47" s="22"/>
      <c r="H47" s="23"/>
      <c r="I47" s="23"/>
      <c r="J47" s="23"/>
      <c r="K47" s="23"/>
      <c r="L47" s="23"/>
      <c r="M47" s="23"/>
      <c r="N47" s="23"/>
      <c r="O47" s="23"/>
      <c r="P47" s="26"/>
    </row>
    <row r="48" spans="2:17" x14ac:dyDescent="0.25">
      <c r="B48" s="25"/>
      <c r="C48" s="18"/>
      <c r="D48" s="18"/>
      <c r="E48" s="18"/>
      <c r="F48" s="18"/>
      <c r="G48" s="28"/>
      <c r="H48" s="27"/>
      <c r="I48" s="28"/>
      <c r="J48" s="28"/>
      <c r="K48" s="28"/>
      <c r="L48" s="28"/>
      <c r="M48" s="28"/>
      <c r="N48" s="28"/>
      <c r="O48" s="28"/>
    </row>
    <row r="49" spans="1:16" s="13" customFormat="1" x14ac:dyDescent="0.25">
      <c r="A49" s="6"/>
      <c r="B49" s="11" t="s">
        <v>36</v>
      </c>
      <c r="C49" s="11"/>
      <c r="D49" s="11"/>
      <c r="E49" s="11"/>
      <c r="F49" s="11"/>
      <c r="G49" s="11"/>
      <c r="H49" s="1"/>
      <c r="I49" s="11"/>
      <c r="J49" s="11"/>
      <c r="K49" s="11"/>
      <c r="L49" s="11"/>
      <c r="M49" s="11"/>
      <c r="N49" s="11"/>
      <c r="O49" s="11"/>
      <c r="P49" s="12"/>
    </row>
    <row r="50" spans="1:16" x14ac:dyDescent="0.25">
      <c r="C50" s="158" t="s">
        <v>38</v>
      </c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</row>
    <row r="51" spans="1:16" x14ac:dyDescent="0.25">
      <c r="B51" s="16"/>
      <c r="C51" s="30">
        <v>2022</v>
      </c>
      <c r="D51" s="157">
        <v>2023</v>
      </c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4"/>
    </row>
    <row r="52" spans="1:16" x14ac:dyDescent="0.25">
      <c r="B52" s="16"/>
      <c r="C52" s="17" t="s">
        <v>8</v>
      </c>
      <c r="D52" s="17" t="s">
        <v>9</v>
      </c>
      <c r="E52" s="17" t="s">
        <v>10</v>
      </c>
      <c r="F52" s="17" t="s">
        <v>11</v>
      </c>
      <c r="G52" s="17" t="s">
        <v>12</v>
      </c>
      <c r="H52" s="17" t="s">
        <v>13</v>
      </c>
      <c r="I52" s="17" t="s">
        <v>14</v>
      </c>
      <c r="J52" s="17" t="s">
        <v>15</v>
      </c>
      <c r="K52" s="17" t="s">
        <v>19</v>
      </c>
      <c r="L52" s="17" t="s">
        <v>119</v>
      </c>
      <c r="M52" s="106" t="s">
        <v>133</v>
      </c>
      <c r="N52" s="106" t="s">
        <v>134</v>
      </c>
      <c r="O52" s="106" t="s">
        <v>8</v>
      </c>
      <c r="P52" s="17" t="s">
        <v>2</v>
      </c>
    </row>
    <row r="53" spans="1:16" x14ac:dyDescent="0.25">
      <c r="B53" s="1" t="s">
        <v>62</v>
      </c>
      <c r="C53" s="111">
        <v>17.396114810371699</v>
      </c>
      <c r="D53" s="111">
        <v>14.961504444950499</v>
      </c>
      <c r="E53" s="111">
        <v>15.1245812225414</v>
      </c>
      <c r="F53" s="111">
        <v>14.5447750249393</v>
      </c>
      <c r="G53" s="111">
        <v>14.563979911622599</v>
      </c>
      <c r="H53" s="111">
        <v>14.6401627216032</v>
      </c>
      <c r="I53" s="111">
        <v>13.807170289981901</v>
      </c>
      <c r="J53" s="111">
        <v>13.3356735384362</v>
      </c>
      <c r="K53" s="111">
        <v>11.986240608380101</v>
      </c>
      <c r="L53" s="111">
        <v>12.072883457881201</v>
      </c>
      <c r="M53" s="111">
        <v>13.160889749910201</v>
      </c>
      <c r="N53" s="111">
        <v>13.0838658723455</v>
      </c>
      <c r="O53" s="111">
        <v>12.5786185440494</v>
      </c>
      <c r="P53" s="113">
        <v>13.517609999999999</v>
      </c>
    </row>
    <row r="54" spans="1:16" x14ac:dyDescent="0.25">
      <c r="B54" s="1" t="s">
        <v>63</v>
      </c>
      <c r="C54" s="111">
        <v>17.4587</v>
      </c>
      <c r="D54" s="111">
        <v>13.862267305238101</v>
      </c>
      <c r="E54" s="111">
        <v>13.208676990769399</v>
      </c>
      <c r="F54" s="111">
        <v>13.4220813281005</v>
      </c>
      <c r="G54" s="111">
        <v>14.58139387175</v>
      </c>
      <c r="H54" s="111">
        <v>14.421341395072</v>
      </c>
      <c r="I54" s="111">
        <v>14.3086566933339</v>
      </c>
      <c r="J54" s="111">
        <v>14.362294528801501</v>
      </c>
      <c r="K54" s="111">
        <v>13.0490586073951</v>
      </c>
      <c r="L54" s="111">
        <v>12.5004921883833</v>
      </c>
      <c r="M54" s="111">
        <v>13.182147493988101</v>
      </c>
      <c r="N54" s="111">
        <v>13.099476089315299</v>
      </c>
      <c r="O54" s="111">
        <v>13.0442700996115</v>
      </c>
      <c r="P54" s="113">
        <v>13.537559999999999</v>
      </c>
    </row>
    <row r="55" spans="1:16" x14ac:dyDescent="0.25">
      <c r="B55" s="1" t="s">
        <v>64</v>
      </c>
      <c r="C55" s="111">
        <v>17.4107728857308</v>
      </c>
      <c r="D55" s="111">
        <v>14.1256393238955</v>
      </c>
      <c r="E55" s="111">
        <v>13.341217454146401</v>
      </c>
      <c r="F55" s="111">
        <v>13.569361320886999</v>
      </c>
      <c r="G55" s="111">
        <v>13.9968114798804</v>
      </c>
      <c r="H55" s="111">
        <v>13.2191233074217</v>
      </c>
      <c r="I55" s="111">
        <v>12.8057486971692</v>
      </c>
      <c r="J55" s="111">
        <v>12.244232011960399</v>
      </c>
      <c r="K55" s="111">
        <v>11.412494324907801</v>
      </c>
      <c r="L55" s="111">
        <v>11.218886770269901</v>
      </c>
      <c r="M55" s="111">
        <v>11.7129255577825</v>
      </c>
      <c r="N55" s="111">
        <v>11.7487324322615</v>
      </c>
      <c r="O55" s="111">
        <v>11.448901185753099</v>
      </c>
      <c r="P55" s="123">
        <v>12.390359999999999</v>
      </c>
    </row>
    <row r="56" spans="1:16" x14ac:dyDescent="0.25">
      <c r="B56" s="43" t="s">
        <v>3</v>
      </c>
      <c r="C56" s="112">
        <v>17.398890000000002</v>
      </c>
      <c r="D56" s="112">
        <v>14.443659999999999</v>
      </c>
      <c r="E56" s="112">
        <v>13.94201</v>
      </c>
      <c r="F56" s="112">
        <v>13.84141</v>
      </c>
      <c r="G56" s="112">
        <v>14.28285</v>
      </c>
      <c r="H56" s="112">
        <v>13.89602</v>
      </c>
      <c r="I56" s="112">
        <v>13.35525</v>
      </c>
      <c r="J56" s="112">
        <v>12.91628</v>
      </c>
      <c r="K56" s="112">
        <v>11.85408</v>
      </c>
      <c r="L56" s="112">
        <v>11.696</v>
      </c>
      <c r="M56" s="112">
        <v>12.380039999999999</v>
      </c>
      <c r="N56" s="112">
        <v>12.35125</v>
      </c>
      <c r="O56" s="112">
        <v>11.953419999999999</v>
      </c>
      <c r="P56" s="108">
        <v>12.923550000000001</v>
      </c>
    </row>
    <row r="57" spans="1:16" x14ac:dyDescent="0.25">
      <c r="B57" s="20"/>
      <c r="C57" s="21"/>
      <c r="D57" s="21"/>
      <c r="E57" s="21"/>
      <c r="F57" s="21"/>
      <c r="G57" s="22"/>
      <c r="H57" s="23"/>
      <c r="I57" s="23"/>
      <c r="J57" s="23"/>
      <c r="K57" s="23"/>
      <c r="L57" s="23"/>
      <c r="M57" s="23"/>
      <c r="N57" s="23"/>
      <c r="O57" s="23"/>
      <c r="P57" s="24"/>
    </row>
    <row r="58" spans="1:16" x14ac:dyDescent="0.25">
      <c r="B58" s="20"/>
      <c r="C58" s="21"/>
      <c r="D58" s="21"/>
      <c r="E58" s="21"/>
      <c r="F58" s="21"/>
      <c r="G58" s="22"/>
      <c r="H58" s="23"/>
      <c r="I58" s="23"/>
      <c r="J58" s="23"/>
      <c r="K58" s="23"/>
      <c r="L58" s="23"/>
      <c r="M58" s="23"/>
      <c r="N58" s="23"/>
      <c r="O58" s="23"/>
      <c r="P58" s="26"/>
    </row>
  </sheetData>
  <mergeCells count="10">
    <mergeCell ref="D7:O7"/>
    <mergeCell ref="C39:P39"/>
    <mergeCell ref="C50:P50"/>
    <mergeCell ref="D18:O18"/>
    <mergeCell ref="D29:O29"/>
    <mergeCell ref="D40:O40"/>
    <mergeCell ref="D51:O51"/>
    <mergeCell ref="C6:P6"/>
    <mergeCell ref="C17:P17"/>
    <mergeCell ref="C28:P28"/>
  </mergeCells>
  <conditionalFormatting sqref="P8">
    <cfRule type="timePeriod" dxfId="15" priority="19" timePeriod="lastWeek">
      <formula>AND(TODAY()-ROUNDDOWN(P8,0)&gt;=(WEEKDAY(TODAY())),TODAY()-ROUNDDOWN(P8,0)&lt;(WEEKDAY(TODAY())+7))</formula>
    </cfRule>
  </conditionalFormatting>
  <conditionalFormatting sqref="C9:P12 C45:O45">
    <cfRule type="cellIs" dxfId="14" priority="18" operator="equal">
      <formula>#REF!</formula>
    </cfRule>
  </conditionalFormatting>
  <conditionalFormatting sqref="P19">
    <cfRule type="timePeriod" dxfId="13" priority="17" timePeriod="lastWeek">
      <formula>AND(TODAY()-ROUNDDOWN(P19,0)&gt;=(WEEKDAY(TODAY())),TODAY()-ROUNDDOWN(P19,0)&lt;(WEEKDAY(TODAY())+7))</formula>
    </cfRule>
  </conditionalFormatting>
  <conditionalFormatting sqref="C20:P23">
    <cfRule type="cellIs" dxfId="12" priority="16" operator="equal">
      <formula>#REF!</formula>
    </cfRule>
  </conditionalFormatting>
  <conditionalFormatting sqref="P30">
    <cfRule type="timePeriod" dxfId="11" priority="15" timePeriod="lastWeek">
      <formula>AND(TODAY()-ROUNDDOWN(P30,0)&gt;=(WEEKDAY(TODAY())),TODAY()-ROUNDDOWN(P30,0)&lt;(WEEKDAY(TODAY())+7))</formula>
    </cfRule>
  </conditionalFormatting>
  <conditionalFormatting sqref="C31:P33 C34:O34">
    <cfRule type="cellIs" dxfId="10" priority="13" operator="equal">
      <formula>#REF!</formula>
    </cfRule>
  </conditionalFormatting>
  <conditionalFormatting sqref="P41">
    <cfRule type="timePeriod" dxfId="9" priority="12" timePeriod="lastWeek">
      <formula>AND(TODAY()-ROUNDDOWN(P41,0)&gt;=(WEEKDAY(TODAY())),TODAY()-ROUNDDOWN(P41,0)&lt;(WEEKDAY(TODAY())+7))</formula>
    </cfRule>
  </conditionalFormatting>
  <conditionalFormatting sqref="C42:P44">
    <cfRule type="cellIs" dxfId="8" priority="11" operator="equal">
      <formula>#REF!</formula>
    </cfRule>
  </conditionalFormatting>
  <conditionalFormatting sqref="P52">
    <cfRule type="timePeriod" dxfId="7" priority="9" timePeriod="lastWeek">
      <formula>AND(TODAY()-ROUNDDOWN(P52,0)&gt;=(WEEKDAY(TODAY())),TODAY()-ROUNDDOWN(P52,0)&lt;(WEEKDAY(TODAY())+7))</formula>
    </cfRule>
  </conditionalFormatting>
  <conditionalFormatting sqref="C53:P55 C56:O56">
    <cfRule type="cellIs" dxfId="6" priority="7" operator="equal">
      <formula>#REF!</formula>
    </cfRule>
  </conditionalFormatting>
  <conditionalFormatting sqref="P34">
    <cfRule type="cellIs" dxfId="2" priority="3" operator="equal">
      <formula>#REF!</formula>
    </cfRule>
  </conditionalFormatting>
  <conditionalFormatting sqref="P45">
    <cfRule type="cellIs" dxfId="1" priority="2" operator="equal">
      <formula>#REF!</formula>
    </cfRule>
  </conditionalFormatting>
  <conditionalFormatting sqref="P56">
    <cfRule type="cellIs" dxfId="0" priority="1" operator="equal">
      <formula>#REF!</formula>
    </cfRule>
  </conditionalFormatting>
  <hyperlinks>
    <hyperlink ref="A1" location="índice!A1" display="Índice" xr:uid="{159AF0F9-A80C-40C6-82CE-F52556ED41EF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375BCFF8EC6C4B923C32984DC9DB7B" ma:contentTypeVersion="4" ma:contentTypeDescription="Crear nuevo documento." ma:contentTypeScope="" ma:versionID="9bbc16f32841a1254742bf138b73566e">
  <xsd:schema xmlns:xsd="http://www.w3.org/2001/XMLSchema" xmlns:xs="http://www.w3.org/2001/XMLSchema" xmlns:p="http://schemas.microsoft.com/office/2006/metadata/properties" xmlns:ns2="bdb4202c-e049-492c-b800-1922c2a1a60a" targetNamespace="http://schemas.microsoft.com/office/2006/metadata/properties" ma:root="true" ma:fieldsID="4352ae072651959d9f12cdc4e2abc88a" ns2:_="">
    <xsd:import namespace="bdb4202c-e049-492c-b800-1922c2a1a6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b4202c-e049-492c-b800-1922c2a1a6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0343DF-9766-4480-9C72-769F8DD5E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b4202c-e049-492c-b800-1922c2a1a6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38885B-0DCE-47EE-BB56-DF518E5A80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Solicitudes y Curses</vt:lpstr>
      <vt:lpstr>Institucion</vt:lpstr>
      <vt:lpstr>Tamaño</vt:lpstr>
      <vt:lpstr>Sector</vt:lpstr>
      <vt:lpstr>Destino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Rojas Olmedo</dc:creator>
  <cp:lastModifiedBy>Jeremias Cortés Vargas</cp:lastModifiedBy>
  <dcterms:created xsi:type="dcterms:W3CDTF">2020-07-21T23:50:08Z</dcterms:created>
  <dcterms:modified xsi:type="dcterms:W3CDTF">2024-01-24T14:43:04Z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54001575-ad62-4b99-9ba3-a616598c589f</vt:lpwstr>
  </property>
</Properties>
</file>