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00" windowWidth="24060" windowHeight="5745" tabRatio="753" firstSheet="2" activeTab="2"/>
  </bookViews>
  <sheets>
    <sheet name="ABS RET" sheetId="1" state="hidden" r:id="rId1"/>
    <sheet name="S.C.LATAM" sheetId="2" state="hidden" r:id="rId2"/>
    <sheet name="Ene - Mar" sheetId="3" r:id="rId3"/>
  </sheets>
  <definedNames>
    <definedName name="_xlnm.Print_Area" localSheetId="0">'ABS RET'!$B$1:$K$16</definedName>
    <definedName name="_xlnm.Print_Area" localSheetId="1">'S.C.LATAM'!$B$1:$K$15</definedName>
  </definedNames>
  <calcPr fullCalcOnLoad="1"/>
</workbook>
</file>

<file path=xl/sharedStrings.xml><?xml version="1.0" encoding="utf-8"?>
<sst xmlns="http://schemas.openxmlformats.org/spreadsheetml/2006/main" count="431" uniqueCount="41">
  <si>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</si>
  <si>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</si>
  <si>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</si>
  <si>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</si>
  <si>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</si>
  <si>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</si>
  <si>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</si>
  <si>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</si>
  <si>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</si>
  <si>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</si>
  <si>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</si>
  <si>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</si>
  <si>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</si>
  <si>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</si>
  <si>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</si>
  <si>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</si>
  <si>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</si>
  <si>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</si>
  <si>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Absolute Return FI</t>
  </si>
  <si>
    <t>Mobiliario Bonos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</si>
  <si>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</si>
  <si>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</si>
  <si>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</si>
  <si>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</si>
  <si>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</si>
  <si>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</si>
  <si>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</si>
  <si>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</si>
  <si>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</si>
  <si>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</si>
  <si>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</si>
  <si>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ÚNICA</t>
  </si>
  <si>
    <t>COMPASS SMALL CAP CHILE FONDO DE INVERSION</t>
  </si>
  <si>
    <t>7031-9</t>
  </si>
  <si>
    <t>MOB-ACC</t>
  </si>
  <si>
    <t>Activo Promedio Trimestral</t>
  </si>
  <si>
    <t>Julio11 - Junio12</t>
  </si>
  <si>
    <t>Activo Promedio Anual</t>
  </si>
  <si>
    <t>Julio12 - Junio13</t>
  </si>
  <si>
    <t>Julio13 - Junio14</t>
  </si>
  <si>
    <t xml:space="preserve"> ANEXO 1 , CIRCULAR 1965, del 27 de Enero del 2010</t>
  </si>
</sst>
</file>

<file path=xl/styles.xml><?xml version="1.0" encoding="utf-8"?>
<styleSheet xmlns="http://schemas.openxmlformats.org/spreadsheetml/2006/main">
  <numFmts count="4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0.000000"/>
    <numFmt numFmtId="169" formatCode="0.0000"/>
    <numFmt numFmtId="170" formatCode="_-* #,##0\ _€_-;\-* #,##0\ _€_-;_-* &quot;-&quot;??\ _€_-;_-@_-"/>
    <numFmt numFmtId="171" formatCode="0.000000000"/>
    <numFmt numFmtId="172" formatCode="0.0000000000"/>
    <numFmt numFmtId="173" formatCode="_-* #,##0.0000000_-;\-* #,##0.0000000_-;_-* &quot;-&quot;??_-;_-@_-"/>
    <numFmt numFmtId="174" formatCode="_-* #,##0.0000000_-;\-* #,##0.0000000_-;_-* &quot;-&quot;???????_-;_-@_-"/>
    <numFmt numFmtId="175" formatCode="#,##0.000000"/>
    <numFmt numFmtId="176" formatCode="dd/mm/yy;@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mmm/yyyy"/>
    <numFmt numFmtId="182" formatCode="_-* #,##0.0\ _€_-;\-* #,##0.0\ _€_-;_-* &quot;-&quot;??\ _€_-;_-@_-"/>
    <numFmt numFmtId="183" formatCode="0.0000000"/>
    <numFmt numFmtId="184" formatCode="0.0"/>
    <numFmt numFmtId="185" formatCode="[$-340A]dddd\,\ dd&quot; de &quot;mmmm&quot; de &quot;yyyy"/>
    <numFmt numFmtId="186" formatCode="_-* #,##0.000_-;\-* #,##0.000_-;_-* &quot;-&quot;???_-;_-@_-"/>
    <numFmt numFmtId="187" formatCode="_-* #,##0.000\ _€_-;\-* #,##0.000\ _€_-;_-* &quot;-&quot;??\ _€_-;_-@_-"/>
    <numFmt numFmtId="188" formatCode="_-* #,##0.0000\ _€_-;\-* #,##0.0000\ _€_-;_-* &quot;-&quot;??\ _€_-;_-@_-"/>
    <numFmt numFmtId="189" formatCode="_-* #,##0.0_-;\-* #,##0.0_-;_-* &quot;-&quot;?_-;_-@_-"/>
    <numFmt numFmtId="190" formatCode="0.0%"/>
    <numFmt numFmtId="191" formatCode="_-* #,##0_-;\-* #,##0_-;_-* &quot;-&quot;??_-;_-@_-"/>
    <numFmt numFmtId="192" formatCode="_-* #,##0.00000000_-;\-* #,##0.00000000_-;_-* &quot;-&quot;??_-;_-@_-"/>
    <numFmt numFmtId="193" formatCode="#,##0.00_ ;\-#,##0.00\ "/>
    <numFmt numFmtId="194" formatCode="#,##0.000000_ ;\-#,##0.000000\ "/>
    <numFmt numFmtId="195" formatCode="#,##0.000"/>
    <numFmt numFmtId="196" formatCode="0.000"/>
    <numFmt numFmtId="197" formatCode="#,##0.000_ ;\-#,##0.000\ "/>
    <numFmt numFmtId="198" formatCode="#,##0.00_ ;[Red]\-#,##0.00\ 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1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6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0" fontId="33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85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72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0" fontId="0" fillId="0" borderId="18" xfId="72" applyNumberFormat="1" applyFont="1" applyBorder="1" applyAlignment="1">
      <alignment/>
    </xf>
    <xf numFmtId="169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0" fontId="0" fillId="0" borderId="0" xfId="72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0" fontId="0" fillId="0" borderId="0" xfId="72" applyNumberFormat="1" applyFont="1" applyFill="1" applyBorder="1" applyAlignment="1">
      <alignment/>
    </xf>
    <xf numFmtId="170" fontId="0" fillId="0" borderId="12" xfId="72" applyNumberFormat="1" applyFont="1" applyBorder="1" applyAlignment="1">
      <alignment/>
    </xf>
    <xf numFmtId="170" fontId="0" fillId="0" borderId="13" xfId="72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14" fontId="6" fillId="0" borderId="21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1" fontId="0" fillId="0" borderId="19" xfId="72" applyNumberFormat="1" applyFont="1" applyBorder="1" applyAlignment="1">
      <alignment/>
    </xf>
    <xf numFmtId="171" fontId="0" fillId="0" borderId="13" xfId="72" applyNumberFormat="1" applyFont="1" applyBorder="1" applyAlignment="1">
      <alignment/>
    </xf>
    <xf numFmtId="0" fontId="0" fillId="0" borderId="21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1" fontId="5" fillId="0" borderId="19" xfId="72" applyNumberFormat="1" applyFont="1" applyBorder="1" applyAlignment="1">
      <alignment/>
    </xf>
    <xf numFmtId="171" fontId="5" fillId="0" borderId="13" xfId="72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right" vertical="top" wrapText="1"/>
    </xf>
    <xf numFmtId="3" fontId="14" fillId="35" borderId="23" xfId="0" applyNumberFormat="1" applyFont="1" applyFill="1" applyBorder="1" applyAlignment="1">
      <alignment horizontal="center" wrapText="1"/>
    </xf>
    <xf numFmtId="0" fontId="14" fillId="35" borderId="23" xfId="0" applyFont="1" applyFill="1" applyBorder="1" applyAlignment="1">
      <alignment horizontal="center" wrapText="1"/>
    </xf>
    <xf numFmtId="14" fontId="14" fillId="35" borderId="23" xfId="0" applyNumberFormat="1" applyFont="1" applyFill="1" applyBorder="1" applyAlignment="1">
      <alignment horizontal="center" wrapText="1"/>
    </xf>
    <xf numFmtId="0" fontId="14" fillId="35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35" borderId="10" xfId="0" applyFont="1" applyFill="1" applyBorder="1" applyAlignment="1">
      <alignment horizontal="center" wrapText="1"/>
    </xf>
    <xf numFmtId="0" fontId="14" fillId="35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8" fillId="36" borderId="23" xfId="0" applyFont="1" applyFill="1" applyBorder="1" applyAlignment="1">
      <alignment horizontal="center" wrapText="1"/>
    </xf>
    <xf numFmtId="14" fontId="14" fillId="35" borderId="20" xfId="0" applyNumberFormat="1" applyFont="1" applyFill="1" applyBorder="1" applyAlignment="1">
      <alignment horizontal="center" wrapText="1"/>
    </xf>
    <xf numFmtId="14" fontId="0" fillId="37" borderId="20" xfId="0" applyNumberFormat="1" applyFont="1" applyFill="1" applyBorder="1" applyAlignment="1">
      <alignment horizontal="right" vertical="top" wrapText="1"/>
    </xf>
    <xf numFmtId="171" fontId="5" fillId="37" borderId="13" xfId="72" applyNumberFormat="1" applyFont="1" applyFill="1" applyBorder="1" applyAlignment="1">
      <alignment/>
    </xf>
    <xf numFmtId="0" fontId="0" fillId="38" borderId="0" xfId="0" applyFont="1" applyFill="1" applyAlignment="1">
      <alignment/>
    </xf>
    <xf numFmtId="0" fontId="8" fillId="39" borderId="23" xfId="0" applyFont="1" applyFill="1" applyBorder="1" applyAlignment="1">
      <alignment horizontal="center" wrapText="1"/>
    </xf>
    <xf numFmtId="3" fontId="0" fillId="37" borderId="12" xfId="0" applyNumberFormat="1" applyFont="1" applyFill="1" applyBorder="1" applyAlignment="1">
      <alignment/>
    </xf>
    <xf numFmtId="3" fontId="13" fillId="37" borderId="0" xfId="0" applyNumberFormat="1" applyFont="1" applyFill="1" applyBorder="1" applyAlignment="1">
      <alignment horizontal="right" vertical="top" wrapText="1"/>
    </xf>
    <xf numFmtId="3" fontId="10" fillId="37" borderId="12" xfId="0" applyNumberFormat="1" applyFont="1" applyFill="1" applyBorder="1" applyAlignment="1">
      <alignment/>
    </xf>
    <xf numFmtId="3" fontId="10" fillId="37" borderId="0" xfId="0" applyNumberFormat="1" applyFont="1" applyFill="1" applyBorder="1" applyAlignment="1">
      <alignment/>
    </xf>
    <xf numFmtId="3" fontId="11" fillId="37" borderId="13" xfId="0" applyNumberFormat="1" applyFont="1" applyFill="1" applyBorder="1" applyAlignment="1">
      <alignment/>
    </xf>
    <xf numFmtId="3" fontId="0" fillId="37" borderId="21" xfId="0" applyNumberFormat="1" applyFont="1" applyFill="1" applyBorder="1" applyAlignment="1">
      <alignment/>
    </xf>
    <xf numFmtId="0" fontId="12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0" fillId="37" borderId="0" xfId="0" applyFont="1" applyFill="1" applyBorder="1" applyAlignment="1">
      <alignment/>
    </xf>
    <xf numFmtId="0" fontId="2" fillId="37" borderId="17" xfId="0" applyFont="1" applyFill="1" applyBorder="1" applyAlignment="1">
      <alignment/>
    </xf>
    <xf numFmtId="0" fontId="0" fillId="37" borderId="18" xfId="0" applyFont="1" applyFill="1" applyBorder="1" applyAlignment="1">
      <alignment/>
    </xf>
    <xf numFmtId="0" fontId="0" fillId="37" borderId="12" xfId="0" applyFont="1" applyFill="1" applyBorder="1" applyAlignment="1">
      <alignment horizontal="right"/>
    </xf>
    <xf numFmtId="0" fontId="2" fillId="37" borderId="0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5" xfId="0" applyFont="1" applyFill="1" applyBorder="1" applyAlignment="1">
      <alignment/>
    </xf>
    <xf numFmtId="4" fontId="0" fillId="37" borderId="12" xfId="0" applyNumberFormat="1" applyFill="1" applyBorder="1" applyAlignment="1">
      <alignment/>
    </xf>
    <xf numFmtId="0" fontId="0" fillId="37" borderId="12" xfId="0" applyFont="1" applyFill="1" applyBorder="1" applyAlignment="1">
      <alignment/>
    </xf>
    <xf numFmtId="3" fontId="5" fillId="37" borderId="21" xfId="0" applyNumberFormat="1" applyFont="1" applyFill="1" applyBorder="1" applyAlignment="1">
      <alignment horizontal="right" vertical="top" wrapText="1"/>
    </xf>
    <xf numFmtId="170" fontId="0" fillId="37" borderId="0" xfId="72" applyNumberFormat="1" applyFont="1" applyFill="1" applyBorder="1" applyAlignment="1">
      <alignment/>
    </xf>
    <xf numFmtId="3" fontId="5" fillId="37" borderId="20" xfId="0" applyNumberFormat="1" applyFont="1" applyFill="1" applyBorder="1" applyAlignment="1">
      <alignment horizontal="right" vertical="top" wrapText="1"/>
    </xf>
    <xf numFmtId="3" fontId="5" fillId="37" borderId="0" xfId="0" applyNumberFormat="1" applyFont="1" applyFill="1" applyAlignment="1">
      <alignment/>
    </xf>
    <xf numFmtId="0" fontId="0" fillId="37" borderId="12" xfId="0" applyFill="1" applyBorder="1" applyAlignment="1">
      <alignment/>
    </xf>
    <xf numFmtId="14" fontId="6" fillId="37" borderId="21" xfId="0" applyNumberFormat="1" applyFont="1" applyFill="1" applyBorder="1" applyAlignment="1">
      <alignment horizontal="right" vertical="top" wrapText="1"/>
    </xf>
    <xf numFmtId="4" fontId="0" fillId="37" borderId="0" xfId="0" applyNumberFormat="1" applyFill="1" applyBorder="1" applyAlignment="1">
      <alignment/>
    </xf>
    <xf numFmtId="4" fontId="0" fillId="37" borderId="13" xfId="0" applyNumberFormat="1" applyFill="1" applyBorder="1" applyAlignment="1">
      <alignment/>
    </xf>
    <xf numFmtId="0" fontId="0" fillId="37" borderId="21" xfId="0" applyFill="1" applyBorder="1" applyAlignment="1">
      <alignment/>
    </xf>
    <xf numFmtId="171" fontId="0" fillId="37" borderId="13" xfId="72" applyNumberFormat="1" applyFont="1" applyFill="1" applyBorder="1" applyAlignment="1">
      <alignment/>
    </xf>
    <xf numFmtId="169" fontId="2" fillId="37" borderId="19" xfId="0" applyNumberFormat="1" applyFont="1" applyFill="1" applyBorder="1" applyAlignment="1">
      <alignment/>
    </xf>
    <xf numFmtId="0" fontId="0" fillId="37" borderId="0" xfId="0" applyFill="1" applyAlignment="1">
      <alignment/>
    </xf>
    <xf numFmtId="171" fontId="0" fillId="37" borderId="13" xfId="72" applyNumberFormat="1" applyFont="1" applyFill="1" applyBorder="1" applyAlignment="1">
      <alignment/>
    </xf>
    <xf numFmtId="170" fontId="0" fillId="37" borderId="0" xfId="72" applyNumberFormat="1" applyFont="1" applyFill="1" applyAlignment="1">
      <alignment/>
    </xf>
    <xf numFmtId="170" fontId="0" fillId="37" borderId="12" xfId="72" applyNumberFormat="1" applyFont="1" applyFill="1" applyBorder="1" applyAlignment="1">
      <alignment/>
    </xf>
    <xf numFmtId="170" fontId="0" fillId="37" borderId="13" xfId="72" applyNumberFormat="1" applyFont="1" applyFill="1" applyBorder="1" applyAlignment="1">
      <alignment/>
    </xf>
    <xf numFmtId="183" fontId="0" fillId="37" borderId="21" xfId="0" applyNumberFormat="1" applyFill="1" applyBorder="1" applyAlignment="1">
      <alignment/>
    </xf>
    <xf numFmtId="14" fontId="0" fillId="37" borderId="0" xfId="0" applyNumberFormat="1" applyFill="1" applyAlignment="1">
      <alignment/>
    </xf>
    <xf numFmtId="3" fontId="0" fillId="37" borderId="0" xfId="0" applyNumberForma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7" borderId="21" xfId="0" applyFont="1" applyFill="1" applyBorder="1" applyAlignment="1">
      <alignment/>
    </xf>
    <xf numFmtId="170" fontId="0" fillId="0" borderId="14" xfId="72" applyNumberFormat="1" applyFont="1" applyBorder="1" applyAlignment="1">
      <alignment/>
    </xf>
    <xf numFmtId="170" fontId="0" fillId="0" borderId="15" xfId="72" applyNumberFormat="1" applyFont="1" applyBorder="1" applyAlignment="1">
      <alignment/>
    </xf>
    <xf numFmtId="170" fontId="0" fillId="0" borderId="15" xfId="72" applyNumberFormat="1" applyFont="1" applyFill="1" applyBorder="1" applyAlignment="1">
      <alignment/>
    </xf>
    <xf numFmtId="170" fontId="0" fillId="0" borderId="16" xfId="72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14" xfId="0" applyFont="1" applyBorder="1" applyAlignment="1">
      <alignment/>
    </xf>
    <xf numFmtId="14" fontId="0" fillId="37" borderId="23" xfId="0" applyNumberFormat="1" applyFont="1" applyFill="1" applyBorder="1" applyAlignment="1">
      <alignment horizontal="right" vertical="top" wrapText="1"/>
    </xf>
    <xf numFmtId="3" fontId="5" fillId="37" borderId="22" xfId="0" applyNumberFormat="1" applyFont="1" applyFill="1" applyBorder="1" applyAlignment="1">
      <alignment horizontal="right" vertical="top" wrapText="1"/>
    </xf>
    <xf numFmtId="171" fontId="5" fillId="0" borderId="16" xfId="72" applyNumberFormat="1" applyFont="1" applyBorder="1" applyAlignment="1">
      <alignment/>
    </xf>
    <xf numFmtId="169" fontId="2" fillId="0" borderId="2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98" fontId="0" fillId="0" borderId="0" xfId="0" applyNumberFormat="1" applyFont="1" applyFill="1" applyBorder="1" applyAlignment="1">
      <alignment/>
    </xf>
    <xf numFmtId="14" fontId="0" fillId="0" borderId="15" xfId="116" applyNumberFormat="1" applyFont="1" applyFill="1" applyBorder="1">
      <alignment/>
      <protection/>
    </xf>
    <xf numFmtId="14" fontId="0" fillId="0" borderId="16" xfId="116" applyNumberFormat="1" applyFont="1" applyFill="1" applyBorder="1" applyProtection="1">
      <alignment/>
      <protection/>
    </xf>
    <xf numFmtId="0" fontId="0" fillId="0" borderId="25" xfId="116" applyFont="1" applyFill="1" applyBorder="1" applyAlignment="1" applyProtection="1">
      <alignment horizontal="center"/>
      <protection/>
    </xf>
    <xf numFmtId="0" fontId="0" fillId="0" borderId="21" xfId="116" applyFont="1" applyFill="1" applyBorder="1" applyAlignment="1">
      <alignment horizontal="center"/>
      <protection/>
    </xf>
    <xf numFmtId="0" fontId="0" fillId="0" borderId="21" xfId="116" applyFont="1" applyFill="1" applyBorder="1" applyAlignment="1" applyProtection="1">
      <alignment horizontal="center"/>
      <protection/>
    </xf>
    <xf numFmtId="0" fontId="2" fillId="0" borderId="25" xfId="116" applyFont="1" applyFill="1" applyBorder="1">
      <alignment/>
      <protection/>
    </xf>
    <xf numFmtId="14" fontId="2" fillId="0" borderId="14" xfId="116" applyNumberFormat="1" applyFont="1" applyFill="1" applyBorder="1" applyAlignment="1" applyProtection="1">
      <alignment horizontal="center"/>
      <protection/>
    </xf>
    <xf numFmtId="14" fontId="0" fillId="0" borderId="18" xfId="116" applyNumberFormat="1" applyFont="1" applyFill="1" applyBorder="1" applyProtection="1">
      <alignment/>
      <protection/>
    </xf>
    <xf numFmtId="14" fontId="0" fillId="0" borderId="17" xfId="116" applyNumberFormat="1" applyFont="1" applyFill="1" applyBorder="1">
      <alignment/>
      <protection/>
    </xf>
    <xf numFmtId="0" fontId="0" fillId="0" borderId="12" xfId="116" applyFont="1" applyFill="1" applyBorder="1" applyAlignment="1" applyProtection="1">
      <alignment horizontal="center"/>
      <protection/>
    </xf>
    <xf numFmtId="14" fontId="0" fillId="0" borderId="19" xfId="116" applyNumberFormat="1" applyFont="1" applyFill="1" applyBorder="1" applyProtection="1">
      <alignment/>
      <protection/>
    </xf>
    <xf numFmtId="0" fontId="0" fillId="0" borderId="17" xfId="116" applyFont="1" applyFill="1" applyBorder="1" applyAlignment="1" applyProtection="1">
      <alignment horizontal="center"/>
      <protection/>
    </xf>
    <xf numFmtId="14" fontId="0" fillId="0" borderId="12" xfId="116" applyNumberFormat="1" applyFont="1" applyFill="1" applyBorder="1">
      <alignment/>
      <protection/>
    </xf>
    <xf numFmtId="14" fontId="0" fillId="0" borderId="0" xfId="116" applyNumberFormat="1" applyFont="1" applyFill="1" applyBorder="1">
      <alignment/>
      <protection/>
    </xf>
    <xf numFmtId="14" fontId="0" fillId="0" borderId="13" xfId="116" applyNumberFormat="1" applyFont="1" applyFill="1" applyBorder="1">
      <alignment/>
      <protection/>
    </xf>
    <xf numFmtId="14" fontId="0" fillId="0" borderId="18" xfId="116" applyNumberFormat="1" applyFont="1" applyFill="1" applyBorder="1">
      <alignment/>
      <protection/>
    </xf>
    <xf numFmtId="0" fontId="2" fillId="0" borderId="23" xfId="116" applyFont="1" applyFill="1" applyBorder="1" applyAlignment="1">
      <alignment horizontal="left"/>
      <protection/>
    </xf>
    <xf numFmtId="4" fontId="0" fillId="0" borderId="10" xfId="119" applyNumberFormat="1" applyFont="1" applyBorder="1">
      <alignment/>
      <protection/>
    </xf>
    <xf numFmtId="0" fontId="0" fillId="0" borderId="23" xfId="116" applyFont="1" applyFill="1" applyBorder="1">
      <alignment/>
      <protection/>
    </xf>
    <xf numFmtId="0" fontId="0" fillId="0" borderId="23" xfId="116" applyFont="1" applyFill="1" applyBorder="1" applyAlignment="1">
      <alignment horizontal="center"/>
      <protection/>
    </xf>
    <xf numFmtId="4" fontId="0" fillId="0" borderId="23" xfId="119" applyNumberFormat="1" applyFont="1" applyBorder="1">
      <alignment/>
      <protection/>
    </xf>
    <xf numFmtId="0" fontId="0" fillId="0" borderId="10" xfId="116" applyFont="1" applyFill="1" applyBorder="1" applyAlignment="1">
      <alignment horizontal="center"/>
      <protection/>
    </xf>
  </cellXfs>
  <cellStyles count="165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2" xfId="52"/>
    <cellStyle name="60% - Énfasis3" xfId="53"/>
    <cellStyle name="60% - Énfasis4" xfId="54"/>
    <cellStyle name="60% - Énfasis5" xfId="55"/>
    <cellStyle name="60% - Énfasis6" xfId="56"/>
    <cellStyle name="Buena" xfId="57"/>
    <cellStyle name="Cálculo" xfId="58"/>
    <cellStyle name="Celda de comprobación" xfId="59"/>
    <cellStyle name="Celda vinculada" xfId="60"/>
    <cellStyle name="Encabezado 4" xfId="61"/>
    <cellStyle name="Énfasis1" xfId="62"/>
    <cellStyle name="Énfasis2" xfId="63"/>
    <cellStyle name="Énfasis3" xfId="64"/>
    <cellStyle name="Énfasis4" xfId="65"/>
    <cellStyle name="Énfasis5" xfId="66"/>
    <cellStyle name="Énfasis6" xfId="67"/>
    <cellStyle name="Entrada" xfId="68"/>
    <cellStyle name="Hyperlink" xfId="69"/>
    <cellStyle name="Followed Hyperlink" xfId="70"/>
    <cellStyle name="Incorrecto" xfId="71"/>
    <cellStyle name="Comma" xfId="72"/>
    <cellStyle name="Comma [0]" xfId="73"/>
    <cellStyle name="Millares 10" xfId="74"/>
    <cellStyle name="Millares 2" xfId="75"/>
    <cellStyle name="Millares 2 2" xfId="76"/>
    <cellStyle name="Millares 2 2 2" xfId="77"/>
    <cellStyle name="Millares 2 2 3" xfId="78"/>
    <cellStyle name="Millares 2 3" xfId="79"/>
    <cellStyle name="Millares 2 3 2" xfId="80"/>
    <cellStyle name="Millares 2 3 2 2" xfId="81"/>
    <cellStyle name="Millares 2 3 3" xfId="82"/>
    <cellStyle name="Millares 2 3 3 2" xfId="83"/>
    <cellStyle name="Millares 2 3 4" xfId="84"/>
    <cellStyle name="Millares 2 4" xfId="85"/>
    <cellStyle name="Millares 2 5" xfId="86"/>
    <cellStyle name="Millares 2 5 2" xfId="87"/>
    <cellStyle name="Millares 2 6" xfId="88"/>
    <cellStyle name="Millares 3" xfId="89"/>
    <cellStyle name="Millares 3 2" xfId="90"/>
    <cellStyle name="Millares 3 3" xfId="91"/>
    <cellStyle name="Millares 3 3 2" xfId="92"/>
    <cellStyle name="Millares 3 4" xfId="93"/>
    <cellStyle name="Millares 3 4 2" xfId="94"/>
    <cellStyle name="Millares 3 5" xfId="95"/>
    <cellStyle name="Millares 3 5 2" xfId="96"/>
    <cellStyle name="Millares 3 6" xfId="97"/>
    <cellStyle name="Millares 3 7" xfId="98"/>
    <cellStyle name="Millares 3 7 2" xfId="99"/>
    <cellStyle name="Millares 4" xfId="100"/>
    <cellStyle name="Millares 4 2" xfId="101"/>
    <cellStyle name="Millares 4 3" xfId="102"/>
    <cellStyle name="Millares 4 4" xfId="103"/>
    <cellStyle name="Millares 5" xfId="104"/>
    <cellStyle name="Millares 5 2" xfId="105"/>
    <cellStyle name="Millares 5 3" xfId="106"/>
    <cellStyle name="Millares 6" xfId="107"/>
    <cellStyle name="Millares 7" xfId="108"/>
    <cellStyle name="Millares 8" xfId="109"/>
    <cellStyle name="Millares 9" xfId="110"/>
    <cellStyle name="Millares 9 2" xfId="111"/>
    <cellStyle name="Millares 9 3" xfId="112"/>
    <cellStyle name="Currency" xfId="113"/>
    <cellStyle name="Currency [0]" xfId="114"/>
    <cellStyle name="Neutral" xfId="115"/>
    <cellStyle name="Normal 10" xfId="116"/>
    <cellStyle name="Normal 10 2" xfId="117"/>
    <cellStyle name="Normal 11" xfId="118"/>
    <cellStyle name="Normal 11 2" xfId="119"/>
    <cellStyle name="Normal 12" xfId="120"/>
    <cellStyle name="Normal 12 2" xfId="121"/>
    <cellStyle name="Normal 12 3" xfId="122"/>
    <cellStyle name="Normal 13" xfId="123"/>
    <cellStyle name="Normal 13 2" xfId="124"/>
    <cellStyle name="Normal 13 3" xfId="125"/>
    <cellStyle name="Normal 2" xfId="126"/>
    <cellStyle name="Normal 2 2" xfId="127"/>
    <cellStyle name="Normal 2 3" xfId="128"/>
    <cellStyle name="Normal 2 4" xfId="129"/>
    <cellStyle name="Normal 3" xfId="130"/>
    <cellStyle name="Normal 3 2" xfId="131"/>
    <cellStyle name="Normal 3 2 2" xfId="132"/>
    <cellStyle name="Normal 3 2 3" xfId="133"/>
    <cellStyle name="Normal 3 2 4" xfId="134"/>
    <cellStyle name="Normal 3 3" xfId="135"/>
    <cellStyle name="Normal 3 3 2" xfId="136"/>
    <cellStyle name="Normal 3 3 3" xfId="137"/>
    <cellStyle name="Normal 3 3 4" xfId="138"/>
    <cellStyle name="Normal 3 4" xfId="139"/>
    <cellStyle name="Normal 3 5" xfId="140"/>
    <cellStyle name="Normal 3 6" xfId="141"/>
    <cellStyle name="Normal 4" xfId="142"/>
    <cellStyle name="Normal 4 2" xfId="143"/>
    <cellStyle name="Normal 4 3" xfId="144"/>
    <cellStyle name="Normal 5" xfId="145"/>
    <cellStyle name="Normal 5 2" xfId="146"/>
    <cellStyle name="Normal 5 3" xfId="147"/>
    <cellStyle name="Normal 6" xfId="148"/>
    <cellStyle name="Normal 6 2" xfId="149"/>
    <cellStyle name="Normal 6 2 2" xfId="150"/>
    <cellStyle name="Normal 6 2 3" xfId="151"/>
    <cellStyle name="Normal 6 3" xfId="152"/>
    <cellStyle name="Normal 7" xfId="153"/>
    <cellStyle name="Normal 7 2" xfId="154"/>
    <cellStyle name="Normal 8" xfId="155"/>
    <cellStyle name="Normal 8 2" xfId="156"/>
    <cellStyle name="Normal 9" xfId="157"/>
    <cellStyle name="Normal 9 2" xfId="158"/>
    <cellStyle name="Notas" xfId="159"/>
    <cellStyle name="Notas 2" xfId="160"/>
    <cellStyle name="Notas 3" xfId="161"/>
    <cellStyle name="Notas 4" xfId="162"/>
    <cellStyle name="Percent" xfId="163"/>
    <cellStyle name="Porcentaje 2" xfId="164"/>
    <cellStyle name="Porcentaje 3" xfId="165"/>
    <cellStyle name="Porcentaje 4" xfId="166"/>
    <cellStyle name="Porcentual 2" xfId="167"/>
    <cellStyle name="Porcentual 2 2" xfId="168"/>
    <cellStyle name="Porcentual 3" xfId="169"/>
    <cellStyle name="Porcentual 4" xfId="170"/>
    <cellStyle name="Salida" xfId="171"/>
    <cellStyle name="Texto de advertencia" xfId="172"/>
    <cellStyle name="Texto explicativo" xfId="173"/>
    <cellStyle name="Título" xfId="174"/>
    <cellStyle name="Título 1" xfId="175"/>
    <cellStyle name="Título 2" xfId="176"/>
    <cellStyle name="Título 3" xfId="177"/>
    <cellStyle name="Total" xfId="178"/>
  </cellStyles>
  <dxfs count="3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2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0" customWidth="1"/>
    <col min="2" max="2" width="5.8515625" style="10" customWidth="1"/>
    <col min="3" max="3" width="12.00390625" style="9" bestFit="1" customWidth="1"/>
    <col min="4" max="4" width="18.28125" style="93" bestFit="1" customWidth="1"/>
    <col min="5" max="5" width="15.00390625" style="5" customWidth="1"/>
    <col min="6" max="6" width="11.421875" style="10" bestFit="1" customWidth="1"/>
    <col min="7" max="7" width="7.57421875" style="10" bestFit="1" customWidth="1"/>
    <col min="8" max="8" width="9.8515625" style="10" customWidth="1"/>
    <col min="9" max="9" width="9.28125" style="10" bestFit="1" customWidth="1"/>
    <col min="10" max="10" width="12.7109375" style="10" customWidth="1"/>
    <col min="11" max="11" width="10.8515625" style="10" customWidth="1"/>
    <col min="12" max="12" width="12.57421875" style="30" customWidth="1"/>
    <col min="13" max="13" width="22.57421875" style="86" bestFit="1" customWidth="1"/>
    <col min="14" max="14" width="10.28125" style="10" bestFit="1" customWidth="1"/>
    <col min="15" max="15" width="19.00390625" style="1" bestFit="1" customWidth="1"/>
    <col min="16" max="18" width="14.8515625" style="10" bestFit="1" customWidth="1"/>
    <col min="19" max="16384" width="11.421875" style="10" customWidth="1"/>
  </cols>
  <sheetData>
    <row r="1" spans="2:15" ht="15.75">
      <c r="B1" s="31" t="s">
        <v>18</v>
      </c>
      <c r="C1" s="10"/>
      <c r="L1" s="10"/>
      <c r="O1" s="63"/>
    </row>
    <row r="2" spans="3:15" s="102" customFormat="1" ht="25.5">
      <c r="C2" s="8"/>
      <c r="D2" s="94"/>
      <c r="E2" s="99" t="s">
        <v>3</v>
      </c>
      <c r="F2" s="99" t="s">
        <v>0</v>
      </c>
      <c r="G2" s="99" t="s">
        <v>1</v>
      </c>
      <c r="H2" s="99" t="s">
        <v>13</v>
      </c>
      <c r="I2" s="99" t="s">
        <v>2</v>
      </c>
      <c r="J2" s="101" t="s">
        <v>12</v>
      </c>
      <c r="K2" s="103" t="s">
        <v>7</v>
      </c>
      <c r="L2" s="99" t="s">
        <v>8</v>
      </c>
      <c r="M2" s="99" t="s">
        <v>11</v>
      </c>
      <c r="N2" s="104" t="s">
        <v>15</v>
      </c>
      <c r="O2" s="63"/>
    </row>
    <row r="3" spans="4:18" ht="12.75">
      <c r="D3" s="86"/>
      <c r="E3" s="32">
        <v>1</v>
      </c>
      <c r="F3" s="71">
        <v>12272.733</v>
      </c>
      <c r="G3" s="35">
        <v>342.113</v>
      </c>
      <c r="H3" s="35">
        <v>1555</v>
      </c>
      <c r="I3" s="78">
        <v>0</v>
      </c>
      <c r="J3" s="25">
        <f>SUM(F3:I3)</f>
        <v>14169.846</v>
      </c>
      <c r="K3" s="33">
        <f aca="true" t="shared" si="0" ref="K3:K14">+F3/1.19</f>
        <v>10313.221008403361</v>
      </c>
      <c r="L3" s="27"/>
      <c r="M3" s="87"/>
      <c r="N3" s="34"/>
      <c r="O3" s="63"/>
      <c r="P3" s="11"/>
      <c r="Q3" s="11"/>
      <c r="R3" s="11"/>
    </row>
    <row r="4" spans="2:18" ht="12.75">
      <c r="B4" s="52" t="s">
        <v>19</v>
      </c>
      <c r="C4" s="51"/>
      <c r="D4" s="86"/>
      <c r="E4" s="12">
        <f aca="true" t="shared" si="1" ref="E4:E14">+E3+1</f>
        <v>2</v>
      </c>
      <c r="F4" s="72">
        <v>12483.879</v>
      </c>
      <c r="G4" s="36">
        <v>342</v>
      </c>
      <c r="H4" s="36">
        <v>1876</v>
      </c>
      <c r="I4" s="79">
        <v>0</v>
      </c>
      <c r="J4" s="26">
        <f aca="true" t="shared" si="2" ref="J4:J14">SUM(F4:I4)</f>
        <v>14701.879</v>
      </c>
      <c r="K4" s="14">
        <f t="shared" si="0"/>
        <v>10490.65462184874</v>
      </c>
      <c r="L4" s="28"/>
      <c r="M4" s="88"/>
      <c r="N4" s="15"/>
      <c r="O4" s="63"/>
      <c r="P4" s="11"/>
      <c r="Q4" s="11"/>
      <c r="R4" s="11"/>
    </row>
    <row r="5" spans="4:18" ht="12.75">
      <c r="D5" s="86"/>
      <c r="E5" s="12">
        <f t="shared" si="1"/>
        <v>3</v>
      </c>
      <c r="F5" s="72">
        <v>13023.767</v>
      </c>
      <c r="G5" s="36">
        <v>343.007</v>
      </c>
      <c r="H5" s="36">
        <f>440.912+217.695+590.735+71.4+1.575</f>
        <v>1322.3170000000002</v>
      </c>
      <c r="I5" s="79">
        <v>0</v>
      </c>
      <c r="J5" s="26">
        <f t="shared" si="2"/>
        <v>14689.091</v>
      </c>
      <c r="K5" s="14">
        <f t="shared" si="0"/>
        <v>10944.342016806722</v>
      </c>
      <c r="L5" s="28"/>
      <c r="M5" s="88"/>
      <c r="N5" s="15"/>
      <c r="O5" s="63"/>
      <c r="P5" s="11"/>
      <c r="Q5" s="11"/>
      <c r="R5" s="11"/>
    </row>
    <row r="6" spans="2:18" ht="12.75">
      <c r="B6" s="110"/>
      <c r="C6" s="105">
        <v>1.58</v>
      </c>
      <c r="D6" s="105" t="s">
        <v>16</v>
      </c>
      <c r="E6" s="12">
        <f t="shared" si="1"/>
        <v>4</v>
      </c>
      <c r="F6" s="114">
        <v>14844</v>
      </c>
      <c r="G6" s="115">
        <v>344</v>
      </c>
      <c r="H6" s="115">
        <f>502+71+964</f>
        <v>1537</v>
      </c>
      <c r="I6" s="116">
        <v>0</v>
      </c>
      <c r="J6" s="117">
        <f t="shared" si="2"/>
        <v>16725</v>
      </c>
      <c r="K6" s="14">
        <f t="shared" si="0"/>
        <v>12473.949579831933</v>
      </c>
      <c r="L6" s="28"/>
      <c r="M6" s="88"/>
      <c r="N6" s="15"/>
      <c r="O6" s="63"/>
      <c r="P6" s="11"/>
      <c r="Q6" s="11"/>
      <c r="R6" s="11"/>
    </row>
    <row r="7" spans="3:18" ht="12.75">
      <c r="C7" s="106">
        <v>1.53</v>
      </c>
      <c r="D7" s="85" t="s">
        <v>36</v>
      </c>
      <c r="E7" s="12">
        <f t="shared" si="1"/>
        <v>5</v>
      </c>
      <c r="F7" s="114">
        <v>15249</v>
      </c>
      <c r="G7" s="115">
        <v>343</v>
      </c>
      <c r="H7" s="115">
        <f>1122+113+885</f>
        <v>2120</v>
      </c>
      <c r="I7" s="116">
        <v>0</v>
      </c>
      <c r="J7" s="117">
        <f t="shared" si="2"/>
        <v>17712</v>
      </c>
      <c r="K7" s="14">
        <f t="shared" si="0"/>
        <v>12814.285714285716</v>
      </c>
      <c r="L7" s="28"/>
      <c r="M7" s="88"/>
      <c r="N7" s="15"/>
      <c r="O7" s="63"/>
      <c r="P7" s="11"/>
      <c r="Q7" s="11"/>
      <c r="R7" s="11"/>
    </row>
    <row r="8" spans="3:18" ht="12.75">
      <c r="C8" s="106">
        <v>1.67</v>
      </c>
      <c r="D8" s="85" t="s">
        <v>38</v>
      </c>
      <c r="E8" s="12">
        <f t="shared" si="1"/>
        <v>6</v>
      </c>
      <c r="F8" s="114">
        <v>14880</v>
      </c>
      <c r="G8" s="115">
        <v>343</v>
      </c>
      <c r="H8" s="115">
        <f>969+71+1294</f>
        <v>2334</v>
      </c>
      <c r="I8" s="115">
        <v>0</v>
      </c>
      <c r="J8" s="117">
        <f t="shared" si="2"/>
        <v>17557</v>
      </c>
      <c r="K8" s="14">
        <f t="shared" si="0"/>
        <v>12504.20168067227</v>
      </c>
      <c r="L8" s="28"/>
      <c r="M8" s="88"/>
      <c r="N8" s="15"/>
      <c r="O8" s="63"/>
      <c r="P8" s="11"/>
      <c r="Q8" s="11"/>
      <c r="R8" s="11"/>
    </row>
    <row r="9" spans="3:18" ht="12.75">
      <c r="C9" s="106">
        <v>1.76</v>
      </c>
      <c r="D9" s="85" t="s">
        <v>39</v>
      </c>
      <c r="E9" s="12">
        <f t="shared" si="1"/>
        <v>7</v>
      </c>
      <c r="F9" s="72">
        <v>14223</v>
      </c>
      <c r="G9" s="36">
        <v>344</v>
      </c>
      <c r="H9" s="36">
        <f>1076+71+988</f>
        <v>2135</v>
      </c>
      <c r="I9" s="79">
        <v>0</v>
      </c>
      <c r="J9" s="26">
        <f t="shared" si="2"/>
        <v>16702</v>
      </c>
      <c r="K9" s="14">
        <f t="shared" si="0"/>
        <v>11952.100840336136</v>
      </c>
      <c r="L9" s="28"/>
      <c r="M9" s="88"/>
      <c r="N9" s="15"/>
      <c r="O9" s="63"/>
      <c r="P9" s="11"/>
      <c r="Q9" s="11"/>
      <c r="R9" s="11"/>
    </row>
    <row r="10" spans="5:18" ht="12.75">
      <c r="E10" s="12">
        <f t="shared" si="1"/>
        <v>8</v>
      </c>
      <c r="F10" s="72">
        <v>13309</v>
      </c>
      <c r="G10" s="36">
        <v>346</v>
      </c>
      <c r="H10" s="36">
        <f>1043+71+994</f>
        <v>2108</v>
      </c>
      <c r="I10" s="79">
        <v>0</v>
      </c>
      <c r="J10" s="26">
        <f t="shared" si="2"/>
        <v>15763</v>
      </c>
      <c r="K10" s="14">
        <f t="shared" si="0"/>
        <v>11184.03361344538</v>
      </c>
      <c r="L10" s="28"/>
      <c r="M10" s="88"/>
      <c r="N10" s="15"/>
      <c r="O10" s="63"/>
      <c r="P10" s="11"/>
      <c r="Q10" s="11"/>
      <c r="R10" s="11"/>
    </row>
    <row r="11" spans="5:18" ht="12.75">
      <c r="E11" s="12">
        <f t="shared" si="1"/>
        <v>9</v>
      </c>
      <c r="F11" s="72">
        <v>11863</v>
      </c>
      <c r="G11" s="36">
        <v>346</v>
      </c>
      <c r="H11" s="36">
        <f>1082+71+893</f>
        <v>2046</v>
      </c>
      <c r="I11" s="79">
        <v>0</v>
      </c>
      <c r="J11" s="26">
        <f t="shared" si="2"/>
        <v>14255</v>
      </c>
      <c r="K11" s="14">
        <f t="shared" si="0"/>
        <v>9968.90756302521</v>
      </c>
      <c r="L11" s="28"/>
      <c r="M11" s="88"/>
      <c r="N11" s="15"/>
      <c r="O11" s="63"/>
      <c r="P11" s="11"/>
      <c r="Q11" s="11"/>
      <c r="R11" s="11"/>
    </row>
    <row r="12" spans="5:18" ht="12.75">
      <c r="E12" s="12">
        <f t="shared" si="1"/>
        <v>10</v>
      </c>
      <c r="F12" s="72">
        <v>11682</v>
      </c>
      <c r="G12" s="36">
        <v>348</v>
      </c>
      <c r="H12" s="36">
        <f>837+71+897</f>
        <v>1805</v>
      </c>
      <c r="I12" s="79">
        <v>0</v>
      </c>
      <c r="J12" s="26">
        <f t="shared" si="2"/>
        <v>13835</v>
      </c>
      <c r="K12" s="13">
        <f t="shared" si="0"/>
        <v>9816.806722689076</v>
      </c>
      <c r="L12" s="28"/>
      <c r="M12" s="88"/>
      <c r="N12" s="15"/>
      <c r="O12" s="63"/>
      <c r="P12" s="11"/>
      <c r="Q12" s="11"/>
      <c r="R12" s="11"/>
    </row>
    <row r="13" spans="3:18" ht="12.75">
      <c r="C13" s="148"/>
      <c r="E13" s="12">
        <f t="shared" si="1"/>
        <v>11</v>
      </c>
      <c r="F13" s="72">
        <v>12335</v>
      </c>
      <c r="G13" s="36">
        <v>349</v>
      </c>
      <c r="H13" s="36">
        <f>882+71+899</f>
        <v>1852</v>
      </c>
      <c r="I13" s="79">
        <v>0</v>
      </c>
      <c r="J13" s="26">
        <f t="shared" si="2"/>
        <v>14536</v>
      </c>
      <c r="K13" s="13">
        <f t="shared" si="0"/>
        <v>10365.546218487396</v>
      </c>
      <c r="L13" s="28"/>
      <c r="M13" s="88"/>
      <c r="N13" s="15"/>
      <c r="O13" s="63"/>
      <c r="P13" s="11"/>
      <c r="Q13" s="11"/>
      <c r="R13" s="11"/>
    </row>
    <row r="14" spans="3:18" ht="12.75">
      <c r="C14" s="149"/>
      <c r="E14" s="16">
        <f t="shared" si="1"/>
        <v>12</v>
      </c>
      <c r="F14" s="73">
        <v>12540</v>
      </c>
      <c r="G14" s="37">
        <v>350</v>
      </c>
      <c r="H14" s="37">
        <f>866+71+2334</f>
        <v>3271</v>
      </c>
      <c r="I14" s="79">
        <v>0</v>
      </c>
      <c r="J14" s="26">
        <f t="shared" si="2"/>
        <v>16161</v>
      </c>
      <c r="K14" s="17">
        <f t="shared" si="0"/>
        <v>10537.81512605042</v>
      </c>
      <c r="L14" s="29"/>
      <c r="M14" s="88"/>
      <c r="N14" s="18"/>
      <c r="O14" s="63"/>
      <c r="P14" s="11"/>
      <c r="Q14" s="11"/>
      <c r="R14" s="11"/>
    </row>
    <row r="15" spans="3:15" ht="12.75">
      <c r="C15" s="2"/>
      <c r="E15" s="42"/>
      <c r="F15" s="6">
        <f aca="true" t="shared" si="3" ref="F15:K15">SUM(F2:F14)</f>
        <v>158705.37900000002</v>
      </c>
      <c r="G15" s="7">
        <f t="shared" si="3"/>
        <v>4140.12</v>
      </c>
      <c r="H15" s="7">
        <f t="shared" si="3"/>
        <v>23961.317</v>
      </c>
      <c r="I15" s="7">
        <f t="shared" si="3"/>
        <v>0</v>
      </c>
      <c r="J15" s="75">
        <f t="shared" si="3"/>
        <v>186806.816</v>
      </c>
      <c r="K15" s="75">
        <f t="shared" si="3"/>
        <v>133365.86470588236</v>
      </c>
      <c r="L15" s="75">
        <f>SUM(L2:L13)</f>
        <v>0</v>
      </c>
      <c r="M15" s="89">
        <f>SUM(M2:M13)</f>
        <v>0</v>
      </c>
      <c r="N15" s="75">
        <f>SUM(N2:N13)</f>
        <v>0</v>
      </c>
      <c r="O15" s="63"/>
    </row>
    <row r="16" spans="6:18" ht="12.75">
      <c r="F16" s="3"/>
      <c r="G16" s="3"/>
      <c r="H16" s="3"/>
      <c r="I16" s="3"/>
      <c r="J16" s="3"/>
      <c r="L16" s="10"/>
      <c r="M16" s="90"/>
      <c r="O16" s="63"/>
      <c r="P16" s="11"/>
      <c r="Q16" s="11"/>
      <c r="R16" s="11"/>
    </row>
    <row r="17" spans="2:15" s="102" customFormat="1" ht="38.25">
      <c r="B17" s="99" t="s">
        <v>4</v>
      </c>
      <c r="C17" s="100" t="s">
        <v>5</v>
      </c>
      <c r="D17" s="98" t="s">
        <v>6</v>
      </c>
      <c r="E17" s="98" t="s">
        <v>35</v>
      </c>
      <c r="F17" s="101" t="s">
        <v>0</v>
      </c>
      <c r="G17" s="101" t="s">
        <v>1</v>
      </c>
      <c r="H17" s="99" t="s">
        <v>13</v>
      </c>
      <c r="I17" s="101" t="s">
        <v>2</v>
      </c>
      <c r="J17" s="99" t="s">
        <v>10</v>
      </c>
      <c r="K17" s="99" t="s">
        <v>9</v>
      </c>
      <c r="L17" s="101" t="s">
        <v>8</v>
      </c>
      <c r="M17" s="99" t="s">
        <v>11</v>
      </c>
      <c r="N17" s="99" t="s">
        <v>15</v>
      </c>
      <c r="O17" s="98" t="s">
        <v>37</v>
      </c>
    </row>
    <row r="18" spans="2:15" ht="12.75">
      <c r="B18" s="20">
        <v>1</v>
      </c>
      <c r="C18" s="108">
        <v>41275</v>
      </c>
      <c r="D18" s="131">
        <v>12414941614</v>
      </c>
      <c r="E18" s="55">
        <f>IF(D18&gt;0,AVERAGE(D$18:$D18),0)</f>
        <v>12414941614</v>
      </c>
      <c r="F18" s="59">
        <f>+$K$3/31</f>
        <v>332.68454865817296</v>
      </c>
      <c r="G18" s="24">
        <f>+$G$3/31</f>
        <v>11.035903225806452</v>
      </c>
      <c r="H18" s="58">
        <f>+$H$3/31+M18</f>
        <v>50.16129032258065</v>
      </c>
      <c r="I18" s="60">
        <f>+$I$3/31</f>
        <v>0</v>
      </c>
      <c r="J18" s="21">
        <f>SUM(F18:I18)</f>
        <v>393.8817422065601</v>
      </c>
      <c r="K18" s="20">
        <f>+J18/(E18/1000)*100</f>
        <v>0.003172642727231114</v>
      </c>
      <c r="L18" s="70">
        <f>+K18*365</f>
        <v>1.1580145954393566</v>
      </c>
      <c r="M18" s="91">
        <v>0</v>
      </c>
      <c r="N18" s="22">
        <f>+L18-$C$8</f>
        <v>-0.5119854045606433</v>
      </c>
      <c r="O18" s="55">
        <f>IF(D18&gt;0,AVERAGE(D$18:$D18),0)</f>
        <v>12414941614</v>
      </c>
    </row>
    <row r="19" spans="2:15" ht="12.75">
      <c r="B19" s="23">
        <f aca="true" t="shared" si="4" ref="B19:B38">+B18+1</f>
        <v>2</v>
      </c>
      <c r="C19" s="108">
        <v>41276</v>
      </c>
      <c r="D19" s="129">
        <v>12255600866</v>
      </c>
      <c r="E19" s="56">
        <f>IF(D19&gt;0,AVERAGE(D$18:$D19),0)</f>
        <v>12335271240</v>
      </c>
      <c r="F19" s="59">
        <f aca="true" t="shared" si="5" ref="F19:F48">+$K$3/31</f>
        <v>332.68454865817296</v>
      </c>
      <c r="G19" s="24">
        <f aca="true" t="shared" si="6" ref="G19:G48">+$G$3/31</f>
        <v>11.035903225806452</v>
      </c>
      <c r="H19" s="58">
        <f aca="true" t="shared" si="7" ref="H19:H48">+$H$3/31+M19</f>
        <v>50.16129032258065</v>
      </c>
      <c r="I19" s="60">
        <f aca="true" t="shared" si="8" ref="I19:I48">+$I$3/31</f>
        <v>0</v>
      </c>
      <c r="J19" s="24">
        <f aca="true" t="shared" si="9" ref="J19:J82">SUM(F19:I19)</f>
        <v>393.8817422065601</v>
      </c>
      <c r="K19" s="23">
        <f aca="true" t="shared" si="10" ref="K19:K81">+J19/(E19/1000)*100</f>
        <v>0.003193134018239554</v>
      </c>
      <c r="L19" s="70">
        <f aca="true" t="shared" si="11" ref="L19:L82">+K19*365</f>
        <v>1.1654939166574372</v>
      </c>
      <c r="M19" s="92">
        <v>0</v>
      </c>
      <c r="N19" s="22">
        <f aca="true" t="shared" si="12" ref="N19:N82">+L19-$C$8</f>
        <v>-0.5045060833425628</v>
      </c>
      <c r="O19" s="56">
        <f>IF(D19&gt;0,AVERAGE(D$18:$D19),0)</f>
        <v>12335271240</v>
      </c>
    </row>
    <row r="20" spans="2:15" ht="12.75">
      <c r="B20" s="23">
        <f t="shared" si="4"/>
        <v>3</v>
      </c>
      <c r="C20" s="108">
        <v>41277</v>
      </c>
      <c r="D20" s="129">
        <v>12451420655</v>
      </c>
      <c r="E20" s="56">
        <f>IF(D20&gt;0,AVERAGE(D$18:$D20),0)</f>
        <v>12373987711.666666</v>
      </c>
      <c r="F20" s="59">
        <f t="shared" si="5"/>
        <v>332.68454865817296</v>
      </c>
      <c r="G20" s="24">
        <f t="shared" si="6"/>
        <v>11.035903225806452</v>
      </c>
      <c r="H20" s="58">
        <f t="shared" si="7"/>
        <v>50.16129032258065</v>
      </c>
      <c r="I20" s="60">
        <f t="shared" si="8"/>
        <v>0</v>
      </c>
      <c r="J20" s="24">
        <f t="shared" si="9"/>
        <v>393.8817422065601</v>
      </c>
      <c r="K20" s="23">
        <f t="shared" si="10"/>
        <v>0.003183143149844843</v>
      </c>
      <c r="L20" s="70">
        <f t="shared" si="11"/>
        <v>1.1618472496933676</v>
      </c>
      <c r="M20" s="92">
        <v>0</v>
      </c>
      <c r="N20" s="22">
        <f t="shared" si="12"/>
        <v>-0.5081527503066323</v>
      </c>
      <c r="O20" s="56">
        <f>IF(D20&gt;0,AVERAGE(D$18:$D20),0)</f>
        <v>12373987711.666666</v>
      </c>
    </row>
    <row r="21" spans="2:15" ht="12.75">
      <c r="B21" s="23">
        <f t="shared" si="4"/>
        <v>4</v>
      </c>
      <c r="C21" s="108">
        <v>41278</v>
      </c>
      <c r="D21" s="129">
        <v>12374271179</v>
      </c>
      <c r="E21" s="56">
        <f>IF(D21&gt;0,AVERAGE(D$18:$D21),0)</f>
        <v>12374058578.5</v>
      </c>
      <c r="F21" s="59">
        <f t="shared" si="5"/>
        <v>332.68454865817296</v>
      </c>
      <c r="G21" s="24">
        <f t="shared" si="6"/>
        <v>11.035903225806452</v>
      </c>
      <c r="H21" s="58">
        <f t="shared" si="7"/>
        <v>50.16129032258065</v>
      </c>
      <c r="I21" s="60">
        <f t="shared" si="8"/>
        <v>0</v>
      </c>
      <c r="J21" s="24">
        <f t="shared" si="9"/>
        <v>393.8817422065601</v>
      </c>
      <c r="K21" s="23">
        <f t="shared" si="10"/>
        <v>0.003183124919829715</v>
      </c>
      <c r="L21" s="70">
        <f t="shared" si="11"/>
        <v>1.161840595737846</v>
      </c>
      <c r="M21" s="92">
        <v>0</v>
      </c>
      <c r="N21" s="22">
        <f t="shared" si="12"/>
        <v>-0.508159404262154</v>
      </c>
      <c r="O21" s="56">
        <f>IF(D21&gt;0,AVERAGE(D$18:$D21),0)</f>
        <v>12374058578.5</v>
      </c>
    </row>
    <row r="22" spans="2:15" ht="12.75">
      <c r="B22" s="23">
        <f t="shared" si="4"/>
        <v>5</v>
      </c>
      <c r="C22" s="108">
        <v>41279</v>
      </c>
      <c r="D22" s="129">
        <v>12363487148</v>
      </c>
      <c r="E22" s="56">
        <f>IF(D22&gt;0,AVERAGE(D$18:$D22),0)</f>
        <v>12371944292.4</v>
      </c>
      <c r="F22" s="59">
        <f t="shared" si="5"/>
        <v>332.68454865817296</v>
      </c>
      <c r="G22" s="24">
        <f t="shared" si="6"/>
        <v>11.035903225806452</v>
      </c>
      <c r="H22" s="58">
        <f t="shared" si="7"/>
        <v>50.16129032258065</v>
      </c>
      <c r="I22" s="60">
        <f t="shared" si="8"/>
        <v>0</v>
      </c>
      <c r="J22" s="24">
        <f t="shared" si="9"/>
        <v>393.8817422065601</v>
      </c>
      <c r="K22" s="23">
        <f t="shared" si="10"/>
        <v>0.0031836688955067392</v>
      </c>
      <c r="L22" s="70">
        <f t="shared" si="11"/>
        <v>1.1620391468599598</v>
      </c>
      <c r="M22" s="92">
        <v>0</v>
      </c>
      <c r="N22" s="22">
        <f t="shared" si="12"/>
        <v>-0.5079608531400401</v>
      </c>
      <c r="O22" s="56">
        <f>IF(D22&gt;0,AVERAGE(D$18:$D22),0)</f>
        <v>12371944292.4</v>
      </c>
    </row>
    <row r="23" spans="2:15" ht="12.75">
      <c r="B23" s="23">
        <f t="shared" si="4"/>
        <v>6</v>
      </c>
      <c r="C23" s="108">
        <v>41280</v>
      </c>
      <c r="D23" s="129">
        <v>12364193655</v>
      </c>
      <c r="E23" s="56">
        <f>IF(D23&gt;0,AVERAGE(D$18:$D23),0)</f>
        <v>12370652519.5</v>
      </c>
      <c r="F23" s="59">
        <f t="shared" si="5"/>
        <v>332.68454865817296</v>
      </c>
      <c r="G23" s="24">
        <f t="shared" si="6"/>
        <v>11.035903225806452</v>
      </c>
      <c r="H23" s="58">
        <f t="shared" si="7"/>
        <v>50.16129032258065</v>
      </c>
      <c r="I23" s="60">
        <f t="shared" si="8"/>
        <v>0</v>
      </c>
      <c r="J23" s="24">
        <f t="shared" si="9"/>
        <v>393.8817422065601</v>
      </c>
      <c r="K23" s="23">
        <f t="shared" si="10"/>
        <v>0.0031840013417698044</v>
      </c>
      <c r="L23" s="70">
        <f t="shared" si="11"/>
        <v>1.1621604897459785</v>
      </c>
      <c r="M23" s="92">
        <v>0</v>
      </c>
      <c r="N23" s="22">
        <f t="shared" si="12"/>
        <v>-0.5078395102540214</v>
      </c>
      <c r="O23" s="56">
        <f>IF(D23&gt;0,AVERAGE(D$18:$D23),0)</f>
        <v>12370652519.5</v>
      </c>
    </row>
    <row r="24" spans="2:15" ht="12.75">
      <c r="B24" s="23">
        <f t="shared" si="4"/>
        <v>7</v>
      </c>
      <c r="C24" s="108">
        <v>41281</v>
      </c>
      <c r="D24" s="129">
        <v>12380465774</v>
      </c>
      <c r="E24" s="56">
        <f>IF(D24&gt;0,AVERAGE(D$18:$D24),0)</f>
        <v>12372054413</v>
      </c>
      <c r="F24" s="59">
        <f t="shared" si="5"/>
        <v>332.68454865817296</v>
      </c>
      <c r="G24" s="24">
        <f t="shared" si="6"/>
        <v>11.035903225806452</v>
      </c>
      <c r="H24" s="58">
        <f t="shared" si="7"/>
        <v>50.16129032258065</v>
      </c>
      <c r="I24" s="60">
        <f t="shared" si="8"/>
        <v>0</v>
      </c>
      <c r="J24" s="24">
        <f t="shared" si="9"/>
        <v>393.8817422065601</v>
      </c>
      <c r="K24" s="23">
        <f t="shared" si="10"/>
        <v>0.0031836405584563777</v>
      </c>
      <c r="L24" s="70">
        <f t="shared" si="11"/>
        <v>1.1620288038365778</v>
      </c>
      <c r="M24" s="92">
        <v>0</v>
      </c>
      <c r="N24" s="22">
        <f t="shared" si="12"/>
        <v>-0.5079711961634221</v>
      </c>
      <c r="O24" s="56">
        <f>IF(D24&gt;0,AVERAGE(D$18:$D24),0)</f>
        <v>12372054413</v>
      </c>
    </row>
    <row r="25" spans="2:15" ht="12.75">
      <c r="B25" s="23">
        <f t="shared" si="4"/>
        <v>8</v>
      </c>
      <c r="C25" s="108">
        <v>41282</v>
      </c>
      <c r="D25" s="129">
        <v>12196688540</v>
      </c>
      <c r="E25" s="56">
        <f>IF(D25&gt;0,AVERAGE(D$18:$D25),0)</f>
        <v>12350133678.875</v>
      </c>
      <c r="F25" s="59">
        <f t="shared" si="5"/>
        <v>332.68454865817296</v>
      </c>
      <c r="G25" s="24">
        <f t="shared" si="6"/>
        <v>11.035903225806452</v>
      </c>
      <c r="H25" s="58">
        <f t="shared" si="7"/>
        <v>50.16129032258065</v>
      </c>
      <c r="I25" s="60">
        <f t="shared" si="8"/>
        <v>0</v>
      </c>
      <c r="J25" s="24">
        <f t="shared" si="9"/>
        <v>393.8817422065601</v>
      </c>
      <c r="K25" s="23">
        <f t="shared" si="10"/>
        <v>0.0031892913262979326</v>
      </c>
      <c r="L25" s="70">
        <f t="shared" si="11"/>
        <v>1.1640913340987453</v>
      </c>
      <c r="M25" s="92">
        <v>0</v>
      </c>
      <c r="N25" s="22">
        <f t="shared" si="12"/>
        <v>-0.5059086659012546</v>
      </c>
      <c r="O25" s="56">
        <f>IF(D25&gt;0,AVERAGE(D$18:$D25),0)</f>
        <v>12350133678.875</v>
      </c>
    </row>
    <row r="26" spans="2:15" ht="12.75">
      <c r="B26" s="23">
        <f t="shared" si="4"/>
        <v>9</v>
      </c>
      <c r="C26" s="108">
        <v>41283</v>
      </c>
      <c r="D26" s="129">
        <v>12203025623</v>
      </c>
      <c r="E26" s="56">
        <f>IF(D26&gt;0,AVERAGE(D$18:$D26),0)</f>
        <v>12333788339.333334</v>
      </c>
      <c r="F26" s="59">
        <f t="shared" si="5"/>
        <v>332.68454865817296</v>
      </c>
      <c r="G26" s="24">
        <f t="shared" si="6"/>
        <v>11.035903225806452</v>
      </c>
      <c r="H26" s="58">
        <f t="shared" si="7"/>
        <v>50.16129032258065</v>
      </c>
      <c r="I26" s="60">
        <f t="shared" si="8"/>
        <v>0</v>
      </c>
      <c r="J26" s="24">
        <f t="shared" si="9"/>
        <v>393.8817422065601</v>
      </c>
      <c r="K26" s="23">
        <f t="shared" si="10"/>
        <v>0.003193517931148883</v>
      </c>
      <c r="L26" s="70">
        <f t="shared" si="11"/>
        <v>1.1656340448693423</v>
      </c>
      <c r="M26" s="92">
        <v>0</v>
      </c>
      <c r="N26" s="22">
        <f t="shared" si="12"/>
        <v>-0.5043659551306576</v>
      </c>
      <c r="O26" s="56">
        <f>IF(D26&gt;0,AVERAGE(D$18:$D26),0)</f>
        <v>12333788339.333334</v>
      </c>
    </row>
    <row r="27" spans="2:15" ht="12.75">
      <c r="B27" s="23">
        <f t="shared" si="4"/>
        <v>10</v>
      </c>
      <c r="C27" s="108">
        <v>41284</v>
      </c>
      <c r="D27" s="129">
        <v>12205197344</v>
      </c>
      <c r="E27" s="56">
        <f>IF(D27&gt;0,AVERAGE(D$18:$D27),0)</f>
        <v>12320929239.8</v>
      </c>
      <c r="F27" s="59">
        <f t="shared" si="5"/>
        <v>332.68454865817296</v>
      </c>
      <c r="G27" s="24">
        <f t="shared" si="6"/>
        <v>11.035903225806452</v>
      </c>
      <c r="H27" s="58">
        <f t="shared" si="7"/>
        <v>50.16129032258065</v>
      </c>
      <c r="I27" s="60">
        <f t="shared" si="8"/>
        <v>0</v>
      </c>
      <c r="J27" s="24">
        <f t="shared" si="9"/>
        <v>393.8817422065601</v>
      </c>
      <c r="K27" s="23">
        <f t="shared" si="10"/>
        <v>0.003196850939896753</v>
      </c>
      <c r="L27" s="70">
        <f t="shared" si="11"/>
        <v>1.166850593062315</v>
      </c>
      <c r="M27" s="92">
        <v>0</v>
      </c>
      <c r="N27" s="22">
        <f t="shared" si="12"/>
        <v>-0.503149406937685</v>
      </c>
      <c r="O27" s="56">
        <f>IF(D27&gt;0,AVERAGE(D$18:$D27),0)</f>
        <v>12320929239.8</v>
      </c>
    </row>
    <row r="28" spans="2:15" ht="12.75">
      <c r="B28" s="23">
        <f t="shared" si="4"/>
        <v>11</v>
      </c>
      <c r="C28" s="108">
        <v>41285</v>
      </c>
      <c r="D28" s="129">
        <v>12211383403</v>
      </c>
      <c r="E28" s="56">
        <f>IF(D28&gt;0,AVERAGE(D$18:$D28),0)</f>
        <v>12310970527.363636</v>
      </c>
      <c r="F28" s="59">
        <f t="shared" si="5"/>
        <v>332.68454865817296</v>
      </c>
      <c r="G28" s="24">
        <f t="shared" si="6"/>
        <v>11.035903225806452</v>
      </c>
      <c r="H28" s="58">
        <f t="shared" si="7"/>
        <v>50.16129032258065</v>
      </c>
      <c r="I28" s="60">
        <f t="shared" si="8"/>
        <v>0</v>
      </c>
      <c r="J28" s="24">
        <f t="shared" si="9"/>
        <v>393.8817422065601</v>
      </c>
      <c r="K28" s="23">
        <f t="shared" si="10"/>
        <v>0.0031994369682802654</v>
      </c>
      <c r="L28" s="70">
        <f t="shared" si="11"/>
        <v>1.1677944934222968</v>
      </c>
      <c r="M28" s="92">
        <v>0</v>
      </c>
      <c r="N28" s="22">
        <f t="shared" si="12"/>
        <v>-0.5022055065777031</v>
      </c>
      <c r="O28" s="56">
        <f>IF(D28&gt;0,AVERAGE(D$18:$D28),0)</f>
        <v>12310970527.363636</v>
      </c>
    </row>
    <row r="29" spans="2:15" ht="12.75">
      <c r="B29" s="23">
        <f t="shared" si="4"/>
        <v>12</v>
      </c>
      <c r="C29" s="108">
        <v>41286</v>
      </c>
      <c r="D29" s="129">
        <v>12212988556</v>
      </c>
      <c r="E29" s="56">
        <f>IF(D29&gt;0,AVERAGE(D$18:$D29),0)</f>
        <v>12302805363.083334</v>
      </c>
      <c r="F29" s="59">
        <f t="shared" si="5"/>
        <v>332.68454865817296</v>
      </c>
      <c r="G29" s="24">
        <f t="shared" si="6"/>
        <v>11.035903225806452</v>
      </c>
      <c r="H29" s="58">
        <f t="shared" si="7"/>
        <v>50.16129032258065</v>
      </c>
      <c r="I29" s="60">
        <f t="shared" si="8"/>
        <v>0</v>
      </c>
      <c r="J29" s="24">
        <f t="shared" si="9"/>
        <v>393.8817422065601</v>
      </c>
      <c r="K29" s="23">
        <f t="shared" si="10"/>
        <v>0.003201560380597985</v>
      </c>
      <c r="L29" s="70">
        <f t="shared" si="11"/>
        <v>1.1685695389182644</v>
      </c>
      <c r="M29" s="92">
        <v>0</v>
      </c>
      <c r="N29" s="22">
        <f t="shared" si="12"/>
        <v>-0.5014304610817355</v>
      </c>
      <c r="O29" s="56">
        <f>IF(D29&gt;0,AVERAGE(D$18:$D29),0)</f>
        <v>12302805363.083334</v>
      </c>
    </row>
    <row r="30" spans="2:15" ht="12.75">
      <c r="B30" s="23">
        <f t="shared" si="4"/>
        <v>13</v>
      </c>
      <c r="C30" s="108">
        <v>41287</v>
      </c>
      <c r="D30" s="129">
        <v>12214644315</v>
      </c>
      <c r="E30" s="56">
        <f>IF(D30&gt;0,AVERAGE(D$18:$D30),0)</f>
        <v>12296023744</v>
      </c>
      <c r="F30" s="59">
        <f t="shared" si="5"/>
        <v>332.68454865817296</v>
      </c>
      <c r="G30" s="24">
        <f t="shared" si="6"/>
        <v>11.035903225806452</v>
      </c>
      <c r="H30" s="58">
        <f t="shared" si="7"/>
        <v>50.16129032258065</v>
      </c>
      <c r="I30" s="60">
        <f t="shared" si="8"/>
        <v>0</v>
      </c>
      <c r="J30" s="24">
        <f t="shared" si="9"/>
        <v>393.8817422065601</v>
      </c>
      <c r="K30" s="23">
        <f t="shared" si="10"/>
        <v>0.00320332613540015</v>
      </c>
      <c r="L30" s="70">
        <f t="shared" si="11"/>
        <v>1.1692140394210548</v>
      </c>
      <c r="M30" s="92">
        <v>0</v>
      </c>
      <c r="N30" s="22">
        <f t="shared" si="12"/>
        <v>-0.5007859605789451</v>
      </c>
      <c r="O30" s="56">
        <f>IF(D30&gt;0,AVERAGE(D$18:$D30),0)</f>
        <v>12296023744</v>
      </c>
    </row>
    <row r="31" spans="2:15" ht="12.75">
      <c r="B31" s="23">
        <f t="shared" si="4"/>
        <v>14</v>
      </c>
      <c r="C31" s="108">
        <v>41288</v>
      </c>
      <c r="D31" s="129">
        <v>12217939142</v>
      </c>
      <c r="E31" s="56">
        <f>IF(D31&gt;0,AVERAGE(D$18:$D31),0)</f>
        <v>12290446272.428572</v>
      </c>
      <c r="F31" s="59">
        <f t="shared" si="5"/>
        <v>332.68454865817296</v>
      </c>
      <c r="G31" s="24">
        <f t="shared" si="6"/>
        <v>11.035903225806452</v>
      </c>
      <c r="H31" s="58">
        <f t="shared" si="7"/>
        <v>50.16129032258065</v>
      </c>
      <c r="I31" s="60">
        <f t="shared" si="8"/>
        <v>0</v>
      </c>
      <c r="J31" s="24">
        <f t="shared" si="9"/>
        <v>393.8817422065601</v>
      </c>
      <c r="K31" s="23">
        <f t="shared" si="10"/>
        <v>0.0032047798222767845</v>
      </c>
      <c r="L31" s="70">
        <f t="shared" si="11"/>
        <v>1.1697446351310263</v>
      </c>
      <c r="M31" s="92">
        <v>0</v>
      </c>
      <c r="N31" s="22">
        <f t="shared" si="12"/>
        <v>-0.5002553648689736</v>
      </c>
      <c r="O31" s="56">
        <f>IF(D31&gt;0,AVERAGE(D$18:$D31),0)</f>
        <v>12290446272.428572</v>
      </c>
    </row>
    <row r="32" spans="2:15" ht="12.75">
      <c r="B32" s="23">
        <f t="shared" si="4"/>
        <v>15</v>
      </c>
      <c r="C32" s="108">
        <v>41289</v>
      </c>
      <c r="D32" s="129">
        <v>12308721360</v>
      </c>
      <c r="E32" s="56">
        <f>IF(D32&gt;0,AVERAGE(D$18:$D32),0)</f>
        <v>12291664611.6</v>
      </c>
      <c r="F32" s="59">
        <f t="shared" si="5"/>
        <v>332.68454865817296</v>
      </c>
      <c r="G32" s="24">
        <f t="shared" si="6"/>
        <v>11.035903225806452</v>
      </c>
      <c r="H32" s="58">
        <f t="shared" si="7"/>
        <v>50.16129032258065</v>
      </c>
      <c r="I32" s="60">
        <f t="shared" si="8"/>
        <v>0</v>
      </c>
      <c r="J32" s="24">
        <f t="shared" si="9"/>
        <v>393.8817422065601</v>
      </c>
      <c r="K32" s="23">
        <f t="shared" si="10"/>
        <v>0.0032044621672710017</v>
      </c>
      <c r="L32" s="70">
        <f t="shared" si="11"/>
        <v>1.1696286910539155</v>
      </c>
      <c r="M32" s="92">
        <v>0</v>
      </c>
      <c r="N32" s="22">
        <f t="shared" si="12"/>
        <v>-0.5003713089460844</v>
      </c>
      <c r="O32" s="56">
        <f>IF(D32&gt;0,AVERAGE(D$18:$D32),0)</f>
        <v>12291664611.6</v>
      </c>
    </row>
    <row r="33" spans="2:15" ht="12.75">
      <c r="B33" s="23">
        <f t="shared" si="4"/>
        <v>16</v>
      </c>
      <c r="C33" s="108">
        <v>41290</v>
      </c>
      <c r="D33" s="129">
        <v>12575900073</v>
      </c>
      <c r="E33" s="56">
        <f>IF(D33&gt;0,AVERAGE(D$18:$D33),0)</f>
        <v>12309429327.9375</v>
      </c>
      <c r="F33" s="59">
        <f t="shared" si="5"/>
        <v>332.68454865817296</v>
      </c>
      <c r="G33" s="24">
        <f t="shared" si="6"/>
        <v>11.035903225806452</v>
      </c>
      <c r="H33" s="58">
        <f t="shared" si="7"/>
        <v>50.16129032258065</v>
      </c>
      <c r="I33" s="60">
        <f t="shared" si="8"/>
        <v>0</v>
      </c>
      <c r="J33" s="24">
        <f t="shared" si="9"/>
        <v>393.8817422065601</v>
      </c>
      <c r="K33" s="23">
        <f t="shared" si="10"/>
        <v>0.0031998375530911533</v>
      </c>
      <c r="L33" s="70">
        <f t="shared" si="11"/>
        <v>1.167940706878271</v>
      </c>
      <c r="M33" s="92">
        <v>0</v>
      </c>
      <c r="N33" s="22">
        <f t="shared" si="12"/>
        <v>-0.5020592931217289</v>
      </c>
      <c r="O33" s="56">
        <f>IF(D33&gt;0,AVERAGE(D$18:$D33),0)</f>
        <v>12309429327.9375</v>
      </c>
    </row>
    <row r="34" spans="2:15" ht="12.75">
      <c r="B34" s="23">
        <f t="shared" si="4"/>
        <v>17</v>
      </c>
      <c r="C34" s="108">
        <v>41291</v>
      </c>
      <c r="D34" s="129">
        <v>12581051631</v>
      </c>
      <c r="E34" s="56">
        <f>IF(D34&gt;0,AVERAGE(D$18:$D34),0)</f>
        <v>12325407110.470589</v>
      </c>
      <c r="F34" s="59">
        <f t="shared" si="5"/>
        <v>332.68454865817296</v>
      </c>
      <c r="G34" s="24">
        <f t="shared" si="6"/>
        <v>11.035903225806452</v>
      </c>
      <c r="H34" s="58">
        <f t="shared" si="7"/>
        <v>50.16129032258065</v>
      </c>
      <c r="I34" s="60">
        <f t="shared" si="8"/>
        <v>0</v>
      </c>
      <c r="J34" s="24">
        <f t="shared" si="9"/>
        <v>393.8817422065601</v>
      </c>
      <c r="K34" s="23">
        <f t="shared" si="10"/>
        <v>0.0031956895109124025</v>
      </c>
      <c r="L34" s="70">
        <f t="shared" si="11"/>
        <v>1.166426671483027</v>
      </c>
      <c r="M34" s="92">
        <v>0</v>
      </c>
      <c r="N34" s="22">
        <f t="shared" si="12"/>
        <v>-0.503573328516973</v>
      </c>
      <c r="O34" s="56">
        <f>IF(D34&gt;0,AVERAGE(D$18:$D34),0)</f>
        <v>12325407110.470589</v>
      </c>
    </row>
    <row r="35" spans="2:15" ht="12.75">
      <c r="B35" s="23">
        <f t="shared" si="4"/>
        <v>18</v>
      </c>
      <c r="C35" s="108">
        <v>41292</v>
      </c>
      <c r="D35" s="129">
        <v>12596477070</v>
      </c>
      <c r="E35" s="56">
        <f>IF(D35&gt;0,AVERAGE(D$18:$D35),0)</f>
        <v>12340466552.666666</v>
      </c>
      <c r="F35" s="59">
        <f t="shared" si="5"/>
        <v>332.68454865817296</v>
      </c>
      <c r="G35" s="24">
        <f t="shared" si="6"/>
        <v>11.035903225806452</v>
      </c>
      <c r="H35" s="58">
        <f t="shared" si="7"/>
        <v>50.16129032258065</v>
      </c>
      <c r="I35" s="60">
        <f t="shared" si="8"/>
        <v>0</v>
      </c>
      <c r="J35" s="24">
        <f t="shared" si="9"/>
        <v>393.8817422065601</v>
      </c>
      <c r="K35" s="23">
        <f t="shared" si="10"/>
        <v>0.003191789714963781</v>
      </c>
      <c r="L35" s="70">
        <f t="shared" si="11"/>
        <v>1.16500324596178</v>
      </c>
      <c r="M35" s="92">
        <v>0</v>
      </c>
      <c r="N35" s="22">
        <f t="shared" si="12"/>
        <v>-0.5049967540382199</v>
      </c>
      <c r="O35" s="56">
        <f>IF(D35&gt;0,AVERAGE(D$18:$D35),0)</f>
        <v>12340466552.666666</v>
      </c>
    </row>
    <row r="36" spans="2:15" ht="12.75">
      <c r="B36" s="23">
        <f t="shared" si="4"/>
        <v>19</v>
      </c>
      <c r="C36" s="108">
        <v>41293</v>
      </c>
      <c r="D36" s="129">
        <v>12598115050</v>
      </c>
      <c r="E36" s="56">
        <f>IF(D36&gt;0,AVERAGE(D$18:$D36),0)</f>
        <v>12354026999.894737</v>
      </c>
      <c r="F36" s="59">
        <f t="shared" si="5"/>
        <v>332.68454865817296</v>
      </c>
      <c r="G36" s="24">
        <f t="shared" si="6"/>
        <v>11.035903225806452</v>
      </c>
      <c r="H36" s="58">
        <f t="shared" si="7"/>
        <v>50.16129032258065</v>
      </c>
      <c r="I36" s="60">
        <f t="shared" si="8"/>
        <v>0</v>
      </c>
      <c r="J36" s="24">
        <f>SUM(F36:I36)</f>
        <v>393.8817422065601</v>
      </c>
      <c r="K36" s="23">
        <f t="shared" si="10"/>
        <v>0.003188286234196479</v>
      </c>
      <c r="L36" s="70">
        <f t="shared" si="11"/>
        <v>1.1637244754817149</v>
      </c>
      <c r="M36" s="92">
        <v>0</v>
      </c>
      <c r="N36" s="22">
        <f t="shared" si="12"/>
        <v>-0.5062755245182851</v>
      </c>
      <c r="O36" s="56">
        <f>IF(D36&gt;0,AVERAGE(D$18:$D36),0)</f>
        <v>12354026999.894737</v>
      </c>
    </row>
    <row r="37" spans="2:15" ht="12.75">
      <c r="B37" s="23">
        <f t="shared" si="4"/>
        <v>20</v>
      </c>
      <c r="C37" s="108">
        <v>41294</v>
      </c>
      <c r="D37" s="129">
        <v>12599821514</v>
      </c>
      <c r="E37" s="56">
        <f>IF(D37&gt;0,AVERAGE(D$18:$D37),0)</f>
        <v>12366316725.6</v>
      </c>
      <c r="F37" s="59">
        <f t="shared" si="5"/>
        <v>332.68454865817296</v>
      </c>
      <c r="G37" s="24">
        <f t="shared" si="6"/>
        <v>11.035903225806452</v>
      </c>
      <c r="H37" s="58">
        <f t="shared" si="7"/>
        <v>50.16129032258065</v>
      </c>
      <c r="I37" s="60">
        <f t="shared" si="8"/>
        <v>0</v>
      </c>
      <c r="J37" s="24">
        <f t="shared" si="9"/>
        <v>393.8817422065601</v>
      </c>
      <c r="K37" s="23">
        <f t="shared" si="10"/>
        <v>0.0031851176946743566</v>
      </c>
      <c r="L37" s="70">
        <f t="shared" si="11"/>
        <v>1.1625679585561401</v>
      </c>
      <c r="M37" s="92">
        <v>0</v>
      </c>
      <c r="N37" s="22">
        <f t="shared" si="12"/>
        <v>-0.5074320414438598</v>
      </c>
      <c r="O37" s="56">
        <f>IF(D37&gt;0,AVERAGE(D$18:$D37),0)</f>
        <v>12366316725.6</v>
      </c>
    </row>
    <row r="38" spans="2:15" ht="12.75">
      <c r="B38" s="23">
        <f t="shared" si="4"/>
        <v>21</v>
      </c>
      <c r="C38" s="108">
        <v>41295</v>
      </c>
      <c r="D38" s="129">
        <v>12606536977</v>
      </c>
      <c r="E38" s="56">
        <f>IF(D38&gt;0,AVERAGE(D$18:$D38),0)</f>
        <v>12377755785.190475</v>
      </c>
      <c r="F38" s="59">
        <f t="shared" si="5"/>
        <v>332.68454865817296</v>
      </c>
      <c r="G38" s="24">
        <f t="shared" si="6"/>
        <v>11.035903225806452</v>
      </c>
      <c r="H38" s="58">
        <f t="shared" si="7"/>
        <v>50.16129032258065</v>
      </c>
      <c r="I38" s="60">
        <f t="shared" si="8"/>
        <v>0</v>
      </c>
      <c r="J38" s="24">
        <f t="shared" si="9"/>
        <v>393.8817422065601</v>
      </c>
      <c r="K38" s="23">
        <f t="shared" si="10"/>
        <v>0.003182174127864317</v>
      </c>
      <c r="L38" s="70">
        <f t="shared" si="11"/>
        <v>1.1614935566704758</v>
      </c>
      <c r="M38" s="92">
        <v>0</v>
      </c>
      <c r="N38" s="22">
        <f t="shared" si="12"/>
        <v>-0.5085064433295241</v>
      </c>
      <c r="O38" s="56">
        <f>IF(D38&gt;0,AVERAGE(D$18:$D38),0)</f>
        <v>12377755785.190475</v>
      </c>
    </row>
    <row r="39" spans="2:15" ht="12.75">
      <c r="B39" s="23">
        <f aca="true" t="shared" si="13" ref="B39:B102">+B38+1</f>
        <v>22</v>
      </c>
      <c r="C39" s="108">
        <v>41296</v>
      </c>
      <c r="D39" s="129">
        <v>12764976429</v>
      </c>
      <c r="E39" s="56">
        <f>IF(D39&gt;0,AVERAGE(D$18:$D39),0)</f>
        <v>12395356723.545454</v>
      </c>
      <c r="F39" s="59">
        <f t="shared" si="5"/>
        <v>332.68454865817296</v>
      </c>
      <c r="G39" s="24">
        <f t="shared" si="6"/>
        <v>11.035903225806452</v>
      </c>
      <c r="H39" s="58">
        <f t="shared" si="7"/>
        <v>50.16129032258065</v>
      </c>
      <c r="I39" s="60">
        <f t="shared" si="8"/>
        <v>0</v>
      </c>
      <c r="J39" s="24">
        <f t="shared" si="9"/>
        <v>393.8817422065601</v>
      </c>
      <c r="K39" s="23">
        <f t="shared" si="10"/>
        <v>0.003177655560798558</v>
      </c>
      <c r="L39" s="70">
        <f t="shared" si="11"/>
        <v>1.1598442796914736</v>
      </c>
      <c r="M39" s="92">
        <v>0</v>
      </c>
      <c r="N39" s="22">
        <f t="shared" si="12"/>
        <v>-0.5101557203085263</v>
      </c>
      <c r="O39" s="56">
        <f>IF(D39&gt;0,AVERAGE(D$18:$D39),0)</f>
        <v>12395356723.545454</v>
      </c>
    </row>
    <row r="40" spans="2:15" ht="12.75">
      <c r="B40" s="23">
        <f t="shared" si="13"/>
        <v>23</v>
      </c>
      <c r="C40" s="108">
        <v>41297</v>
      </c>
      <c r="D40" s="129">
        <v>12768013297</v>
      </c>
      <c r="E40" s="56">
        <f>IF(D40&gt;0,AVERAGE(D$18:$D40),0)</f>
        <v>12411559183.26087</v>
      </c>
      <c r="F40" s="59">
        <f t="shared" si="5"/>
        <v>332.68454865817296</v>
      </c>
      <c r="G40" s="24">
        <f t="shared" si="6"/>
        <v>11.035903225806452</v>
      </c>
      <c r="H40" s="58">
        <f t="shared" si="7"/>
        <v>50.16129032258065</v>
      </c>
      <c r="I40" s="60">
        <f t="shared" si="8"/>
        <v>0</v>
      </c>
      <c r="J40" s="24">
        <f t="shared" si="9"/>
        <v>393.8817422065601</v>
      </c>
      <c r="K40" s="23">
        <f t="shared" si="10"/>
        <v>0.0031735073441681496</v>
      </c>
      <c r="L40" s="70">
        <f t="shared" si="11"/>
        <v>1.1583301806213746</v>
      </c>
      <c r="M40" s="92">
        <v>0</v>
      </c>
      <c r="N40" s="22">
        <f t="shared" si="12"/>
        <v>-0.5116698193786253</v>
      </c>
      <c r="O40" s="56">
        <f>IF(D40&gt;0,AVERAGE(D$18:$D40),0)</f>
        <v>12411559183.26087</v>
      </c>
    </row>
    <row r="41" spans="2:15" ht="12.75">
      <c r="B41" s="23">
        <f t="shared" si="13"/>
        <v>24</v>
      </c>
      <c r="C41" s="108">
        <v>41298</v>
      </c>
      <c r="D41" s="129">
        <v>12864428624</v>
      </c>
      <c r="E41" s="56">
        <f>IF(D41&gt;0,AVERAGE(D$18:$D41),0)</f>
        <v>12430428743.291666</v>
      </c>
      <c r="F41" s="59">
        <f t="shared" si="5"/>
        <v>332.68454865817296</v>
      </c>
      <c r="G41" s="24">
        <f t="shared" si="6"/>
        <v>11.035903225806452</v>
      </c>
      <c r="H41" s="58">
        <f t="shared" si="7"/>
        <v>50.16129032258065</v>
      </c>
      <c r="I41" s="60">
        <f t="shared" si="8"/>
        <v>0</v>
      </c>
      <c r="J41" s="24">
        <f t="shared" si="9"/>
        <v>393.8817422065601</v>
      </c>
      <c r="K41" s="23">
        <f t="shared" si="10"/>
        <v>0.0031686899168230733</v>
      </c>
      <c r="L41" s="70">
        <f t="shared" si="11"/>
        <v>1.1565718196404218</v>
      </c>
      <c r="M41" s="92">
        <v>0</v>
      </c>
      <c r="N41" s="22">
        <f t="shared" si="12"/>
        <v>-0.5134281803595782</v>
      </c>
      <c r="O41" s="56">
        <f>IF(D41&gt;0,AVERAGE(D$18:$D41),0)</f>
        <v>12430428743.291666</v>
      </c>
    </row>
    <row r="42" spans="2:15" ht="12.75">
      <c r="B42" s="23">
        <f t="shared" si="13"/>
        <v>25</v>
      </c>
      <c r="C42" s="108">
        <v>41299</v>
      </c>
      <c r="D42" s="129">
        <v>12741602474</v>
      </c>
      <c r="E42" s="56">
        <f>IF(D42&gt;0,AVERAGE(D$18:$D42),0)</f>
        <v>12442875692.52</v>
      </c>
      <c r="F42" s="59">
        <f t="shared" si="5"/>
        <v>332.68454865817296</v>
      </c>
      <c r="G42" s="24">
        <f t="shared" si="6"/>
        <v>11.035903225806452</v>
      </c>
      <c r="H42" s="58">
        <f t="shared" si="7"/>
        <v>50.16129032258065</v>
      </c>
      <c r="I42" s="60">
        <f t="shared" si="8"/>
        <v>0</v>
      </c>
      <c r="J42" s="24">
        <f t="shared" si="9"/>
        <v>393.8817422065601</v>
      </c>
      <c r="K42" s="23">
        <f t="shared" si="10"/>
        <v>0.0031655201895438127</v>
      </c>
      <c r="L42" s="70">
        <f t="shared" si="11"/>
        <v>1.1554148691834916</v>
      </c>
      <c r="M42" s="92">
        <v>0</v>
      </c>
      <c r="N42" s="22">
        <f t="shared" si="12"/>
        <v>-0.5145851308165084</v>
      </c>
      <c r="O42" s="56">
        <f>IF(D42&gt;0,AVERAGE(D$18:$D42),0)</f>
        <v>12442875692.52</v>
      </c>
    </row>
    <row r="43" spans="2:15" ht="12.75">
      <c r="B43" s="23">
        <f t="shared" si="13"/>
        <v>26</v>
      </c>
      <c r="C43" s="108">
        <v>41300</v>
      </c>
      <c r="D43" s="129">
        <v>12743311305</v>
      </c>
      <c r="E43" s="56">
        <f>IF(D43&gt;0,AVERAGE(D$18:$D43),0)</f>
        <v>12454430908.384615</v>
      </c>
      <c r="F43" s="59">
        <f t="shared" si="5"/>
        <v>332.68454865817296</v>
      </c>
      <c r="G43" s="24">
        <f t="shared" si="6"/>
        <v>11.035903225806452</v>
      </c>
      <c r="H43" s="58">
        <f t="shared" si="7"/>
        <v>50.16129032258065</v>
      </c>
      <c r="I43" s="60">
        <f t="shared" si="8"/>
        <v>0</v>
      </c>
      <c r="J43" s="24">
        <f t="shared" si="9"/>
        <v>393.8817422065601</v>
      </c>
      <c r="K43" s="23">
        <f t="shared" si="10"/>
        <v>0.0031625832212163916</v>
      </c>
      <c r="L43" s="70">
        <f t="shared" si="11"/>
        <v>1.1543428757439829</v>
      </c>
      <c r="M43" s="92">
        <v>0</v>
      </c>
      <c r="N43" s="22">
        <f t="shared" si="12"/>
        <v>-0.5156571242560171</v>
      </c>
      <c r="O43" s="56">
        <f>IF(D43&gt;0,AVERAGE(D$18:$D43),0)</f>
        <v>12454430908.384615</v>
      </c>
    </row>
    <row r="44" spans="2:15" ht="12.75">
      <c r="B44" s="23">
        <f t="shared" si="13"/>
        <v>27</v>
      </c>
      <c r="C44" s="108">
        <v>41301</v>
      </c>
      <c r="D44" s="129">
        <v>12745063637</v>
      </c>
      <c r="E44" s="56">
        <f>IF(D44&gt;0,AVERAGE(D$18:$D44),0)</f>
        <v>12465195083.518518</v>
      </c>
      <c r="F44" s="59">
        <f t="shared" si="5"/>
        <v>332.68454865817296</v>
      </c>
      <c r="G44" s="24">
        <f t="shared" si="6"/>
        <v>11.035903225806452</v>
      </c>
      <c r="H44" s="58">
        <f t="shared" si="7"/>
        <v>50.16129032258065</v>
      </c>
      <c r="I44" s="60">
        <f t="shared" si="8"/>
        <v>0</v>
      </c>
      <c r="J44" s="24">
        <f t="shared" si="9"/>
        <v>393.8817422065601</v>
      </c>
      <c r="K44" s="23">
        <f t="shared" si="10"/>
        <v>0.0031598522090308125</v>
      </c>
      <c r="L44" s="70">
        <f t="shared" si="11"/>
        <v>1.1533460562962465</v>
      </c>
      <c r="M44" s="92">
        <v>0</v>
      </c>
      <c r="N44" s="22">
        <f t="shared" si="12"/>
        <v>-0.5166539437037534</v>
      </c>
      <c r="O44" s="56">
        <f>IF(D44&gt;0,AVERAGE(D$18:$D44),0)</f>
        <v>12465195083.518518</v>
      </c>
    </row>
    <row r="45" spans="2:15" ht="12.75">
      <c r="B45" s="23">
        <f t="shared" si="13"/>
        <v>28</v>
      </c>
      <c r="C45" s="108">
        <v>41302</v>
      </c>
      <c r="D45" s="129">
        <v>12732849510</v>
      </c>
      <c r="E45" s="56">
        <f>IF(D45&gt;0,AVERAGE(D$18:$D45),0)</f>
        <v>12474754170.178572</v>
      </c>
      <c r="F45" s="59">
        <f t="shared" si="5"/>
        <v>332.68454865817296</v>
      </c>
      <c r="G45" s="24">
        <f t="shared" si="6"/>
        <v>11.035903225806452</v>
      </c>
      <c r="H45" s="58">
        <f t="shared" si="7"/>
        <v>50.16129032258065</v>
      </c>
      <c r="I45" s="60">
        <f t="shared" si="8"/>
        <v>0</v>
      </c>
      <c r="J45" s="24">
        <f t="shared" si="9"/>
        <v>393.8817422065601</v>
      </c>
      <c r="K45" s="23">
        <f t="shared" si="10"/>
        <v>0.0031574308946957135</v>
      </c>
      <c r="L45" s="70">
        <f t="shared" si="11"/>
        <v>1.1524622765639354</v>
      </c>
      <c r="M45" s="92">
        <v>0</v>
      </c>
      <c r="N45" s="22">
        <f t="shared" si="12"/>
        <v>-0.5175377234360645</v>
      </c>
      <c r="O45" s="56">
        <f>IF(D45&gt;0,AVERAGE(D$18:$D45),0)</f>
        <v>12474754170.178572</v>
      </c>
    </row>
    <row r="46" spans="2:15" ht="12.75">
      <c r="B46" s="23">
        <f t="shared" si="13"/>
        <v>29</v>
      </c>
      <c r="C46" s="108">
        <v>41303</v>
      </c>
      <c r="D46" s="129">
        <v>12726312644</v>
      </c>
      <c r="E46" s="56">
        <f>IF(D46&gt;0,AVERAGE(D$18:$D46),0)</f>
        <v>12483428600.310345</v>
      </c>
      <c r="F46" s="59">
        <f t="shared" si="5"/>
        <v>332.68454865817296</v>
      </c>
      <c r="G46" s="24">
        <f t="shared" si="6"/>
        <v>11.035903225806452</v>
      </c>
      <c r="H46" s="58">
        <f t="shared" si="7"/>
        <v>50.16129032258065</v>
      </c>
      <c r="I46" s="60">
        <f t="shared" si="8"/>
        <v>0</v>
      </c>
      <c r="J46" s="24">
        <f t="shared" si="9"/>
        <v>393.8817422065601</v>
      </c>
      <c r="K46" s="23">
        <f t="shared" si="10"/>
        <v>0.0031552368729594687</v>
      </c>
      <c r="L46" s="70">
        <f t="shared" si="11"/>
        <v>1.151661458630206</v>
      </c>
      <c r="M46" s="92">
        <v>0</v>
      </c>
      <c r="N46" s="22">
        <f t="shared" si="12"/>
        <v>-0.5183385413697938</v>
      </c>
      <c r="O46" s="56">
        <f>IF(D46&gt;0,AVERAGE(D$18:$D46),0)</f>
        <v>12483428600.310345</v>
      </c>
    </row>
    <row r="47" spans="2:15" ht="12.75">
      <c r="B47" s="23">
        <f t="shared" si="13"/>
        <v>30</v>
      </c>
      <c r="C47" s="108">
        <v>41304</v>
      </c>
      <c r="D47" s="129">
        <v>12726748279</v>
      </c>
      <c r="E47" s="56">
        <f>IF(D47&gt;0,AVERAGE(D$18:$D47),0)</f>
        <v>12491539256.266666</v>
      </c>
      <c r="F47" s="59">
        <f t="shared" si="5"/>
        <v>332.68454865817296</v>
      </c>
      <c r="G47" s="24">
        <f t="shared" si="6"/>
        <v>11.035903225806452</v>
      </c>
      <c r="H47" s="58">
        <f t="shared" si="7"/>
        <v>50.16129032258065</v>
      </c>
      <c r="I47" s="60">
        <f t="shared" si="8"/>
        <v>0</v>
      </c>
      <c r="J47" s="24">
        <f t="shared" si="9"/>
        <v>393.8817422065601</v>
      </c>
      <c r="K47" s="23">
        <f t="shared" si="10"/>
        <v>0.003153188203038791</v>
      </c>
      <c r="L47" s="70">
        <f t="shared" si="11"/>
        <v>1.1509136941091587</v>
      </c>
      <c r="M47" s="92">
        <v>0</v>
      </c>
      <c r="N47" s="22">
        <f t="shared" si="12"/>
        <v>-0.5190863058908413</v>
      </c>
      <c r="O47" s="56">
        <f>IF(D47&gt;0,AVERAGE(D$18:$D47),0)</f>
        <v>12491539256.266666</v>
      </c>
    </row>
    <row r="48" spans="2:15" ht="12.75">
      <c r="B48" s="23">
        <f t="shared" si="13"/>
        <v>31</v>
      </c>
      <c r="C48" s="108">
        <v>41305</v>
      </c>
      <c r="D48" s="129">
        <v>12716802557</v>
      </c>
      <c r="E48" s="56">
        <f>IF(D48&gt;0,AVERAGE(D$18:$D48),0)</f>
        <v>12498805814.35484</v>
      </c>
      <c r="F48" s="59">
        <f t="shared" si="5"/>
        <v>332.68454865817296</v>
      </c>
      <c r="G48" s="24">
        <f t="shared" si="6"/>
        <v>11.035903225806452</v>
      </c>
      <c r="H48" s="58">
        <f t="shared" si="7"/>
        <v>50.16129032258065</v>
      </c>
      <c r="I48" s="60">
        <f t="shared" si="8"/>
        <v>0</v>
      </c>
      <c r="J48" s="24">
        <f t="shared" si="9"/>
        <v>393.8817422065601</v>
      </c>
      <c r="K48" s="23">
        <f t="shared" si="10"/>
        <v>0.0031513550018849655</v>
      </c>
      <c r="L48" s="70">
        <f t="shared" si="11"/>
        <v>1.1502445756880124</v>
      </c>
      <c r="M48" s="92">
        <v>0</v>
      </c>
      <c r="N48" s="22">
        <f t="shared" si="12"/>
        <v>-0.5197554243119875</v>
      </c>
      <c r="O48" s="56">
        <f>IF(D48&gt;0,AVERAGE(D$18:$D48),0)</f>
        <v>12498805814.35484</v>
      </c>
    </row>
    <row r="49" spans="2:15" ht="12.75">
      <c r="B49" s="23">
        <f t="shared" si="13"/>
        <v>32</v>
      </c>
      <c r="C49" s="108">
        <v>41306</v>
      </c>
      <c r="D49" s="129">
        <v>12646994390</v>
      </c>
      <c r="E49" s="56">
        <f>IF(D49&gt;0,AVERAGE(D$18:$D49),0)</f>
        <v>12503436707.34375</v>
      </c>
      <c r="F49" s="59">
        <f>+$K$4/28</f>
        <v>374.66623649459785</v>
      </c>
      <c r="G49" s="24">
        <f>+$G$4/28</f>
        <v>12.214285714285714</v>
      </c>
      <c r="H49" s="58">
        <f>+$H$4/28+M49</f>
        <v>67</v>
      </c>
      <c r="I49" s="60">
        <f>+$I$4/28</f>
        <v>0</v>
      </c>
      <c r="J49" s="24">
        <f t="shared" si="9"/>
        <v>453.8805222088836</v>
      </c>
      <c r="K49" s="23">
        <f t="shared" si="10"/>
        <v>0.0036300461451714474</v>
      </c>
      <c r="L49" s="70">
        <f t="shared" si="11"/>
        <v>1.3249668429875783</v>
      </c>
      <c r="M49" s="92">
        <v>0</v>
      </c>
      <c r="N49" s="22">
        <f t="shared" si="12"/>
        <v>-0.34503315701242165</v>
      </c>
      <c r="O49" s="56">
        <f>IF(D49&gt;0,AVERAGE(D$18:$D49),0)</f>
        <v>12503436707.34375</v>
      </c>
    </row>
    <row r="50" spans="2:15" ht="12.75">
      <c r="B50" s="23">
        <f t="shared" si="13"/>
        <v>33</v>
      </c>
      <c r="C50" s="108">
        <v>41307</v>
      </c>
      <c r="D50" s="129">
        <v>12648667181</v>
      </c>
      <c r="E50" s="56">
        <f>IF(D50&gt;0,AVERAGE(D$18:$D50),0)</f>
        <v>12507837630.787878</v>
      </c>
      <c r="F50" s="59">
        <f aca="true" t="shared" si="14" ref="F50:F76">+$K$4/28</f>
        <v>374.66623649459785</v>
      </c>
      <c r="G50" s="24">
        <f aca="true" t="shared" si="15" ref="G50:G76">+$G$4/28</f>
        <v>12.214285714285714</v>
      </c>
      <c r="H50" s="58">
        <f aca="true" t="shared" si="16" ref="H50:H76">+$H$4/28+M50</f>
        <v>67</v>
      </c>
      <c r="I50" s="60">
        <f aca="true" t="shared" si="17" ref="I50:I76">+$I$4/28</f>
        <v>0</v>
      </c>
      <c r="J50" s="24">
        <f t="shared" si="9"/>
        <v>453.8805222088836</v>
      </c>
      <c r="K50" s="23">
        <f t="shared" si="10"/>
        <v>0.0036287689016018454</v>
      </c>
      <c r="L50" s="70">
        <f t="shared" si="11"/>
        <v>1.3245006490846736</v>
      </c>
      <c r="M50" s="92">
        <v>0</v>
      </c>
      <c r="N50" s="22">
        <f t="shared" si="12"/>
        <v>-0.34549935091532635</v>
      </c>
      <c r="O50" s="56">
        <f>IF(D50&gt;0,AVERAGE(D$18:$D50),0)</f>
        <v>12507837630.787878</v>
      </c>
    </row>
    <row r="51" spans="2:15" ht="12.75">
      <c r="B51" s="23">
        <f t="shared" si="13"/>
        <v>34</v>
      </c>
      <c r="C51" s="108">
        <v>41308</v>
      </c>
      <c r="D51" s="129">
        <v>12650402196</v>
      </c>
      <c r="E51" s="56">
        <f>IF(D51&gt;0,AVERAGE(D$18:$D51),0)</f>
        <v>12512030706.235294</v>
      </c>
      <c r="F51" s="59">
        <f t="shared" si="14"/>
        <v>374.66623649459785</v>
      </c>
      <c r="G51" s="24">
        <f t="shared" si="15"/>
        <v>12.214285714285714</v>
      </c>
      <c r="H51" s="58">
        <f t="shared" si="16"/>
        <v>67</v>
      </c>
      <c r="I51" s="60">
        <f t="shared" si="17"/>
        <v>0</v>
      </c>
      <c r="J51" s="24">
        <f t="shared" si="9"/>
        <v>453.8805222088836</v>
      </c>
      <c r="K51" s="23">
        <f t="shared" si="10"/>
        <v>0.003627552815888591</v>
      </c>
      <c r="L51" s="70">
        <f t="shared" si="11"/>
        <v>1.3240567777993357</v>
      </c>
      <c r="M51" s="92">
        <v>0</v>
      </c>
      <c r="N51" s="22">
        <f t="shared" si="12"/>
        <v>-0.3459432222006642</v>
      </c>
      <c r="O51" s="56">
        <f>IF(D51&gt;0,AVERAGE(D$18:$D51),0)</f>
        <v>12512030706.235294</v>
      </c>
    </row>
    <row r="52" spans="2:15" ht="12.75">
      <c r="B52" s="23">
        <f t="shared" si="13"/>
        <v>35</v>
      </c>
      <c r="C52" s="108">
        <v>41309</v>
      </c>
      <c r="D52" s="129">
        <v>12644143249</v>
      </c>
      <c r="E52" s="56">
        <f>IF(D52&gt;0,AVERAGE(D$18:$D52),0)</f>
        <v>12515805350.314285</v>
      </c>
      <c r="F52" s="59">
        <f t="shared" si="14"/>
        <v>374.66623649459785</v>
      </c>
      <c r="G52" s="24">
        <f t="shared" si="15"/>
        <v>12.214285714285714</v>
      </c>
      <c r="H52" s="58">
        <f t="shared" si="16"/>
        <v>67</v>
      </c>
      <c r="I52" s="60">
        <f t="shared" si="17"/>
        <v>0</v>
      </c>
      <c r="J52" s="24">
        <f t="shared" si="9"/>
        <v>453.8805222088836</v>
      </c>
      <c r="K52" s="23">
        <f t="shared" si="10"/>
        <v>0.003626458781555644</v>
      </c>
      <c r="L52" s="70">
        <f t="shared" si="11"/>
        <v>1.32365745526781</v>
      </c>
      <c r="M52" s="92">
        <v>0</v>
      </c>
      <c r="N52" s="22">
        <f t="shared" si="12"/>
        <v>-0.34634254473218995</v>
      </c>
      <c r="O52" s="56">
        <f>IF(D52&gt;0,AVERAGE(D$18:$D52),0)</f>
        <v>12515805350.314285</v>
      </c>
    </row>
    <row r="53" spans="2:15" ht="12.75">
      <c r="B53" s="23">
        <f t="shared" si="13"/>
        <v>36</v>
      </c>
      <c r="C53" s="108">
        <v>41310</v>
      </c>
      <c r="D53" s="129">
        <v>12631606892</v>
      </c>
      <c r="E53" s="56">
        <f>IF(D53&gt;0,AVERAGE(D$18:$D53),0)</f>
        <v>12519022059.805555</v>
      </c>
      <c r="F53" s="59">
        <f t="shared" si="14"/>
        <v>374.66623649459785</v>
      </c>
      <c r="G53" s="24">
        <f t="shared" si="15"/>
        <v>12.214285714285714</v>
      </c>
      <c r="H53" s="58">
        <f t="shared" si="16"/>
        <v>67</v>
      </c>
      <c r="I53" s="60">
        <f t="shared" si="17"/>
        <v>0</v>
      </c>
      <c r="J53" s="24">
        <f t="shared" si="9"/>
        <v>453.8805222088836</v>
      </c>
      <c r="K53" s="23">
        <f t="shared" si="10"/>
        <v>0.003625526978390301</v>
      </c>
      <c r="L53" s="70">
        <f t="shared" si="11"/>
        <v>1.32331734711246</v>
      </c>
      <c r="M53" s="92">
        <v>0</v>
      </c>
      <c r="N53" s="22">
        <f t="shared" si="12"/>
        <v>-0.34668265288753997</v>
      </c>
      <c r="O53" s="56">
        <f>IF(D53&gt;0,AVERAGE(D$18:$D53),0)</f>
        <v>12519022059.805555</v>
      </c>
    </row>
    <row r="54" spans="2:15" ht="12.75">
      <c r="B54" s="23">
        <f t="shared" si="13"/>
        <v>37</v>
      </c>
      <c r="C54" s="108">
        <v>41311</v>
      </c>
      <c r="D54" s="129">
        <v>12873163751</v>
      </c>
      <c r="E54" s="56">
        <f>IF(D54&gt;0,AVERAGE(D$18:$D54),0)</f>
        <v>12528593456.864864</v>
      </c>
      <c r="F54" s="59">
        <f t="shared" si="14"/>
        <v>374.66623649459785</v>
      </c>
      <c r="G54" s="24">
        <f t="shared" si="15"/>
        <v>12.214285714285714</v>
      </c>
      <c r="H54" s="58">
        <f t="shared" si="16"/>
        <v>67</v>
      </c>
      <c r="I54" s="60">
        <f t="shared" si="17"/>
        <v>0</v>
      </c>
      <c r="J54" s="24">
        <f t="shared" si="9"/>
        <v>453.8805222088836</v>
      </c>
      <c r="K54" s="23">
        <f t="shared" si="10"/>
        <v>0.0036227572055200358</v>
      </c>
      <c r="L54" s="70">
        <f t="shared" si="11"/>
        <v>1.3223063800148132</v>
      </c>
      <c r="M54" s="92">
        <v>0</v>
      </c>
      <c r="N54" s="22">
        <f t="shared" si="12"/>
        <v>-0.3476936199851868</v>
      </c>
      <c r="O54" s="56">
        <f>IF(D54&gt;0,AVERAGE(D$18:$D54),0)</f>
        <v>12528593456.864864</v>
      </c>
    </row>
    <row r="55" spans="2:15" ht="12.75">
      <c r="B55" s="23">
        <f t="shared" si="13"/>
        <v>38</v>
      </c>
      <c r="C55" s="108">
        <v>41312</v>
      </c>
      <c r="D55" s="129">
        <v>12873038180</v>
      </c>
      <c r="E55" s="56">
        <f>IF(D55&gt;0,AVERAGE(D$18:$D55),0)</f>
        <v>12537657791.68421</v>
      </c>
      <c r="F55" s="59">
        <f t="shared" si="14"/>
        <v>374.66623649459785</v>
      </c>
      <c r="G55" s="24">
        <f t="shared" si="15"/>
        <v>12.214285714285714</v>
      </c>
      <c r="H55" s="58">
        <f t="shared" si="16"/>
        <v>67</v>
      </c>
      <c r="I55" s="60">
        <f t="shared" si="17"/>
        <v>0</v>
      </c>
      <c r="J55" s="24">
        <f t="shared" si="9"/>
        <v>453.8805222088836</v>
      </c>
      <c r="K55" s="23">
        <f t="shared" si="10"/>
        <v>0.003620138065260695</v>
      </c>
      <c r="L55" s="70">
        <f t="shared" si="11"/>
        <v>1.3213503938201536</v>
      </c>
      <c r="M55" s="92">
        <v>0</v>
      </c>
      <c r="N55" s="22">
        <f t="shared" si="12"/>
        <v>-0.3486496061798463</v>
      </c>
      <c r="O55" s="56">
        <f>IF(D55&gt;0,AVERAGE(D$18:$D55),0)</f>
        <v>12537657791.68421</v>
      </c>
    </row>
    <row r="56" spans="2:15" ht="12.75">
      <c r="B56" s="23">
        <f t="shared" si="13"/>
        <v>39</v>
      </c>
      <c r="C56" s="108">
        <v>41313</v>
      </c>
      <c r="D56" s="129">
        <v>12882559223</v>
      </c>
      <c r="E56" s="56">
        <f>IF(D56&gt;0,AVERAGE(D$18:$D56),0)</f>
        <v>12546501418.128204</v>
      </c>
      <c r="F56" s="59">
        <f t="shared" si="14"/>
        <v>374.66623649459785</v>
      </c>
      <c r="G56" s="24">
        <f t="shared" si="15"/>
        <v>12.214285714285714</v>
      </c>
      <c r="H56" s="58">
        <f t="shared" si="16"/>
        <v>67</v>
      </c>
      <c r="I56" s="60">
        <f t="shared" si="17"/>
        <v>0</v>
      </c>
      <c r="J56" s="24">
        <f t="shared" si="9"/>
        <v>453.8805222088836</v>
      </c>
      <c r="K56" s="23">
        <f t="shared" si="10"/>
        <v>0.003617586346047673</v>
      </c>
      <c r="L56" s="70">
        <f t="shared" si="11"/>
        <v>1.3204190163074008</v>
      </c>
      <c r="M56" s="92">
        <v>0</v>
      </c>
      <c r="N56" s="22">
        <f t="shared" si="12"/>
        <v>-0.34958098369259916</v>
      </c>
      <c r="O56" s="56">
        <f>IF(D56&gt;0,AVERAGE(D$18:$D56),0)</f>
        <v>12546501418.128204</v>
      </c>
    </row>
    <row r="57" spans="2:15" ht="12.75">
      <c r="B57" s="23">
        <f t="shared" si="13"/>
        <v>40</v>
      </c>
      <c r="C57" s="108">
        <v>41314</v>
      </c>
      <c r="D57" s="129">
        <v>12884184521</v>
      </c>
      <c r="E57" s="56">
        <f>IF(D57&gt;0,AVERAGE(D$18:$D57),0)</f>
        <v>12554943495.7</v>
      </c>
      <c r="F57" s="59">
        <f t="shared" si="14"/>
        <v>374.66623649459785</v>
      </c>
      <c r="G57" s="24">
        <f t="shared" si="15"/>
        <v>12.214285714285714</v>
      </c>
      <c r="H57" s="58">
        <f t="shared" si="16"/>
        <v>67</v>
      </c>
      <c r="I57" s="60">
        <f t="shared" si="17"/>
        <v>0</v>
      </c>
      <c r="J57" s="24">
        <f t="shared" si="9"/>
        <v>453.8805222088836</v>
      </c>
      <c r="K57" s="23">
        <f t="shared" si="10"/>
        <v>0.0036151538425030364</v>
      </c>
      <c r="L57" s="70">
        <f t="shared" si="11"/>
        <v>1.3195311525136082</v>
      </c>
      <c r="M57" s="92">
        <v>0</v>
      </c>
      <c r="N57" s="22">
        <f t="shared" si="12"/>
        <v>-0.35046884748639173</v>
      </c>
      <c r="O57" s="56">
        <f>IF(D57&gt;0,AVERAGE(D$18:$D57),0)</f>
        <v>12554943495.7</v>
      </c>
    </row>
    <row r="58" spans="2:15" ht="12.75">
      <c r="B58" s="23">
        <f t="shared" si="13"/>
        <v>41</v>
      </c>
      <c r="C58" s="108">
        <v>41315</v>
      </c>
      <c r="D58" s="129">
        <v>12886271639</v>
      </c>
      <c r="E58" s="56">
        <f>IF(D58&gt;0,AVERAGE(D$18:$D58),0)</f>
        <v>12563024669.926828</v>
      </c>
      <c r="F58" s="59">
        <f t="shared" si="14"/>
        <v>374.66623649459785</v>
      </c>
      <c r="G58" s="24">
        <f t="shared" si="15"/>
        <v>12.214285714285714</v>
      </c>
      <c r="H58" s="58">
        <f t="shared" si="16"/>
        <v>67</v>
      </c>
      <c r="I58" s="60">
        <f t="shared" si="17"/>
        <v>0</v>
      </c>
      <c r="J58" s="24">
        <f t="shared" si="9"/>
        <v>453.8805222088836</v>
      </c>
      <c r="K58" s="23">
        <f t="shared" si="10"/>
        <v>0.003612828392316826</v>
      </c>
      <c r="L58" s="70">
        <f t="shared" si="11"/>
        <v>1.3186823631956415</v>
      </c>
      <c r="M58" s="92">
        <v>0</v>
      </c>
      <c r="N58" s="22">
        <f t="shared" si="12"/>
        <v>-0.35131763680435846</v>
      </c>
      <c r="O58" s="56">
        <f>IF(D58&gt;0,AVERAGE(D$18:$D58),0)</f>
        <v>12563024669.926828</v>
      </c>
    </row>
    <row r="59" spans="2:15" ht="12.75">
      <c r="B59" s="23">
        <f t="shared" si="13"/>
        <v>42</v>
      </c>
      <c r="C59" s="108">
        <v>41316</v>
      </c>
      <c r="D59" s="129">
        <v>12890057550</v>
      </c>
      <c r="E59" s="56">
        <f>IF(D59&gt;0,AVERAGE(D$18:$D59),0)</f>
        <v>12570811167.071428</v>
      </c>
      <c r="F59" s="59">
        <f t="shared" si="14"/>
        <v>374.66623649459785</v>
      </c>
      <c r="G59" s="24">
        <f t="shared" si="15"/>
        <v>12.214285714285714</v>
      </c>
      <c r="H59" s="58">
        <f t="shared" si="16"/>
        <v>67</v>
      </c>
      <c r="I59" s="60">
        <f t="shared" si="17"/>
        <v>0</v>
      </c>
      <c r="J59" s="24">
        <f t="shared" si="9"/>
        <v>453.8805222088836</v>
      </c>
      <c r="K59" s="23">
        <f t="shared" si="10"/>
        <v>0.0036105905671210735</v>
      </c>
      <c r="L59" s="70">
        <f t="shared" si="11"/>
        <v>1.317865556999192</v>
      </c>
      <c r="M59" s="92">
        <v>0</v>
      </c>
      <c r="N59" s="22">
        <f t="shared" si="12"/>
        <v>-0.352134443000808</v>
      </c>
      <c r="O59" s="56">
        <f>IF(D59&gt;0,AVERAGE(D$18:$D59),0)</f>
        <v>12570811167.071428</v>
      </c>
    </row>
    <row r="60" spans="2:15" ht="12.75">
      <c r="B60" s="23">
        <f t="shared" si="13"/>
        <v>43</v>
      </c>
      <c r="C60" s="108">
        <v>41317</v>
      </c>
      <c r="D60" s="129">
        <v>12893039886</v>
      </c>
      <c r="E60" s="56">
        <f>IF(D60&gt;0,AVERAGE(D$18:$D60),0)</f>
        <v>12578304858.209303</v>
      </c>
      <c r="F60" s="59">
        <f t="shared" si="14"/>
        <v>374.66623649459785</v>
      </c>
      <c r="G60" s="24">
        <f t="shared" si="15"/>
        <v>12.214285714285714</v>
      </c>
      <c r="H60" s="58">
        <f t="shared" si="16"/>
        <v>67</v>
      </c>
      <c r="I60" s="60">
        <f t="shared" si="17"/>
        <v>0</v>
      </c>
      <c r="J60" s="24">
        <f t="shared" si="9"/>
        <v>453.8805222088836</v>
      </c>
      <c r="K60" s="23">
        <f t="shared" si="10"/>
        <v>0.00360843951013523</v>
      </c>
      <c r="L60" s="70">
        <f t="shared" si="11"/>
        <v>1.317080421199359</v>
      </c>
      <c r="M60" s="92">
        <v>0</v>
      </c>
      <c r="N60" s="22">
        <f t="shared" si="12"/>
        <v>-0.35291957880064095</v>
      </c>
      <c r="O60" s="56">
        <f>IF(D60&gt;0,AVERAGE(D$18:$D60),0)</f>
        <v>12578304858.209303</v>
      </c>
    </row>
    <row r="61" spans="2:15" ht="12.75">
      <c r="B61" s="23">
        <f t="shared" si="13"/>
        <v>44</v>
      </c>
      <c r="C61" s="108">
        <v>41318</v>
      </c>
      <c r="D61" s="129">
        <v>12898462210</v>
      </c>
      <c r="E61" s="56">
        <f>IF(D61&gt;0,AVERAGE(D$18:$D61),0)</f>
        <v>12585581161.65909</v>
      </c>
      <c r="F61" s="59">
        <f t="shared" si="14"/>
        <v>374.66623649459785</v>
      </c>
      <c r="G61" s="24">
        <f t="shared" si="15"/>
        <v>12.214285714285714</v>
      </c>
      <c r="H61" s="58">
        <f t="shared" si="16"/>
        <v>67</v>
      </c>
      <c r="I61" s="60">
        <f t="shared" si="17"/>
        <v>0</v>
      </c>
      <c r="J61" s="24">
        <f t="shared" si="9"/>
        <v>453.8805222088836</v>
      </c>
      <c r="K61" s="23">
        <f t="shared" si="10"/>
        <v>0.0036063533052537317</v>
      </c>
      <c r="L61" s="70">
        <f t="shared" si="11"/>
        <v>1.316318956417612</v>
      </c>
      <c r="M61" s="92">
        <v>0</v>
      </c>
      <c r="N61" s="22">
        <f t="shared" si="12"/>
        <v>-0.35368104358238783</v>
      </c>
      <c r="O61" s="56">
        <f>IF(D61&gt;0,AVERAGE(D$18:$D61),0)</f>
        <v>12585581161.65909</v>
      </c>
    </row>
    <row r="62" spans="2:15" ht="12.75">
      <c r="B62" s="23">
        <f t="shared" si="13"/>
        <v>45</v>
      </c>
      <c r="C62" s="108">
        <v>41319</v>
      </c>
      <c r="D62" s="129">
        <v>12903430667</v>
      </c>
      <c r="E62" s="56">
        <f>IF(D62&gt;0,AVERAGE(D$18:$D62),0)</f>
        <v>12592644484</v>
      </c>
      <c r="F62" s="59">
        <f t="shared" si="14"/>
        <v>374.66623649459785</v>
      </c>
      <c r="G62" s="24">
        <f t="shared" si="15"/>
        <v>12.214285714285714</v>
      </c>
      <c r="H62" s="58">
        <f t="shared" si="16"/>
        <v>67</v>
      </c>
      <c r="I62" s="60">
        <f t="shared" si="17"/>
        <v>0</v>
      </c>
      <c r="J62" s="24">
        <f t="shared" si="9"/>
        <v>453.8805222088836</v>
      </c>
      <c r="K62" s="23">
        <f t="shared" si="10"/>
        <v>0.0036043304707408875</v>
      </c>
      <c r="L62" s="70">
        <f t="shared" si="11"/>
        <v>1.315580621820424</v>
      </c>
      <c r="M62" s="92">
        <v>0</v>
      </c>
      <c r="N62" s="22">
        <f t="shared" si="12"/>
        <v>-0.3544193781795759</v>
      </c>
      <c r="O62" s="56">
        <f>IF(D62&gt;0,AVERAGE(D$18:$D62),0)</f>
        <v>12592644484</v>
      </c>
    </row>
    <row r="63" spans="2:15" ht="12.75">
      <c r="B63" s="23">
        <f t="shared" si="13"/>
        <v>46</v>
      </c>
      <c r="C63" s="108">
        <v>41320</v>
      </c>
      <c r="D63" s="129">
        <v>12912178883</v>
      </c>
      <c r="E63" s="56">
        <f>IF(D63&gt;0,AVERAGE(D$18:$D63),0)</f>
        <v>12599590883.97826</v>
      </c>
      <c r="F63" s="59">
        <f t="shared" si="14"/>
        <v>374.66623649459785</v>
      </c>
      <c r="G63" s="24">
        <f t="shared" si="15"/>
        <v>12.214285714285714</v>
      </c>
      <c r="H63" s="58">
        <f t="shared" si="16"/>
        <v>67</v>
      </c>
      <c r="I63" s="60">
        <f t="shared" si="17"/>
        <v>0</v>
      </c>
      <c r="J63" s="24">
        <f t="shared" si="9"/>
        <v>453.8805222088836</v>
      </c>
      <c r="K63" s="23">
        <f t="shared" si="10"/>
        <v>0.003602343333116011</v>
      </c>
      <c r="L63" s="70">
        <f t="shared" si="11"/>
        <v>1.314855316587344</v>
      </c>
      <c r="M63" s="92">
        <v>0</v>
      </c>
      <c r="N63" s="22">
        <f t="shared" si="12"/>
        <v>-0.3551446834126559</v>
      </c>
      <c r="O63" s="56">
        <f>IF(D63&gt;0,AVERAGE(D$18:$D63),0)</f>
        <v>12599590883.97826</v>
      </c>
    </row>
    <row r="64" spans="2:15" ht="12.75">
      <c r="B64" s="23">
        <f t="shared" si="13"/>
        <v>47</v>
      </c>
      <c r="C64" s="108">
        <v>41321</v>
      </c>
      <c r="D64" s="129">
        <v>12914317660</v>
      </c>
      <c r="E64" s="56">
        <f>IF(D64&gt;0,AVERAGE(D$18:$D64),0)</f>
        <v>12606287198.361702</v>
      </c>
      <c r="F64" s="59">
        <f t="shared" si="14"/>
        <v>374.66623649459785</v>
      </c>
      <c r="G64" s="24">
        <f t="shared" si="15"/>
        <v>12.214285714285714</v>
      </c>
      <c r="H64" s="58">
        <f t="shared" si="16"/>
        <v>67</v>
      </c>
      <c r="I64" s="60">
        <f t="shared" si="17"/>
        <v>0</v>
      </c>
      <c r="J64" s="24">
        <f t="shared" si="9"/>
        <v>453.8805222088836</v>
      </c>
      <c r="K64" s="23">
        <f t="shared" si="10"/>
        <v>0.003600429809879862</v>
      </c>
      <c r="L64" s="70">
        <f t="shared" si="11"/>
        <v>1.3141568806061497</v>
      </c>
      <c r="M64" s="92">
        <v>0</v>
      </c>
      <c r="N64" s="22">
        <f t="shared" si="12"/>
        <v>-0.35584311939385027</v>
      </c>
      <c r="O64" s="56">
        <f>IF(D64&gt;0,AVERAGE(D$18:$D64),0)</f>
        <v>12606287198.361702</v>
      </c>
    </row>
    <row r="65" spans="2:15" ht="12.75">
      <c r="B65" s="23">
        <f t="shared" si="13"/>
        <v>48</v>
      </c>
      <c r="C65" s="108">
        <v>41322</v>
      </c>
      <c r="D65" s="129">
        <v>12916397805</v>
      </c>
      <c r="E65" s="56">
        <f>IF(D65&gt;0,AVERAGE(D$18:$D65),0)</f>
        <v>12612747836</v>
      </c>
      <c r="F65" s="59">
        <f t="shared" si="14"/>
        <v>374.66623649459785</v>
      </c>
      <c r="G65" s="24">
        <f t="shared" si="15"/>
        <v>12.214285714285714</v>
      </c>
      <c r="H65" s="58">
        <f t="shared" si="16"/>
        <v>67</v>
      </c>
      <c r="I65" s="60">
        <f t="shared" si="17"/>
        <v>0</v>
      </c>
      <c r="J65" s="24">
        <f t="shared" si="9"/>
        <v>453.8805222088836</v>
      </c>
      <c r="K65" s="23">
        <f t="shared" si="10"/>
        <v>0.0035985855589167714</v>
      </c>
      <c r="L65" s="70">
        <f t="shared" si="11"/>
        <v>1.3134837290046215</v>
      </c>
      <c r="M65" s="92">
        <v>0</v>
      </c>
      <c r="N65" s="22">
        <f t="shared" si="12"/>
        <v>-0.3565162709953784</v>
      </c>
      <c r="O65" s="56">
        <f>IF(D65&gt;0,AVERAGE(D$18:$D65),0)</f>
        <v>12612747836</v>
      </c>
    </row>
    <row r="66" spans="2:15" ht="12.75">
      <c r="B66" s="23">
        <f t="shared" si="13"/>
        <v>49</v>
      </c>
      <c r="C66" s="108">
        <v>41323</v>
      </c>
      <c r="D66" s="129">
        <v>12925696961</v>
      </c>
      <c r="E66" s="56">
        <f>IF(D66&gt;0,AVERAGE(D$18:$D66),0)</f>
        <v>12619134552.836735</v>
      </c>
      <c r="F66" s="59">
        <f t="shared" si="14"/>
        <v>374.66623649459785</v>
      </c>
      <c r="G66" s="24">
        <f t="shared" si="15"/>
        <v>12.214285714285714</v>
      </c>
      <c r="H66" s="58">
        <f t="shared" si="16"/>
        <v>67</v>
      </c>
      <c r="I66" s="60">
        <f t="shared" si="17"/>
        <v>0</v>
      </c>
      <c r="J66" s="24">
        <f t="shared" si="9"/>
        <v>453.8805222088836</v>
      </c>
      <c r="K66" s="23">
        <f t="shared" si="10"/>
        <v>0.0035967642654769296</v>
      </c>
      <c r="L66" s="70">
        <f t="shared" si="11"/>
        <v>1.3128189568990793</v>
      </c>
      <c r="M66" s="92">
        <v>0</v>
      </c>
      <c r="N66" s="22">
        <f t="shared" si="12"/>
        <v>-0.3571810431009206</v>
      </c>
      <c r="O66" s="56">
        <f>IF(D66&gt;0,AVERAGE(D$18:$D66),0)</f>
        <v>12619134552.836735</v>
      </c>
    </row>
    <row r="67" spans="2:15" ht="12.75">
      <c r="B67" s="23">
        <f t="shared" si="13"/>
        <v>50</v>
      </c>
      <c r="C67" s="108">
        <v>41324</v>
      </c>
      <c r="D67" s="129">
        <v>12933296916</v>
      </c>
      <c r="E67" s="56">
        <f>IF(D67&gt;0,AVERAGE(D$18:$D67),0)</f>
        <v>12625417800.1</v>
      </c>
      <c r="F67" s="59">
        <f t="shared" si="14"/>
        <v>374.66623649459785</v>
      </c>
      <c r="G67" s="24">
        <f t="shared" si="15"/>
        <v>12.214285714285714</v>
      </c>
      <c r="H67" s="58">
        <f t="shared" si="16"/>
        <v>67</v>
      </c>
      <c r="I67" s="60">
        <f t="shared" si="17"/>
        <v>0</v>
      </c>
      <c r="J67" s="24">
        <f t="shared" si="9"/>
        <v>453.8805222088836</v>
      </c>
      <c r="K67" s="23">
        <f t="shared" si="10"/>
        <v>0.003594974276457517</v>
      </c>
      <c r="L67" s="70">
        <f t="shared" si="11"/>
        <v>1.3121656109069937</v>
      </c>
      <c r="M67" s="92">
        <v>0</v>
      </c>
      <c r="N67" s="22">
        <f t="shared" si="12"/>
        <v>-0.35783438909300624</v>
      </c>
      <c r="O67" s="56">
        <f>IF(D67&gt;0,AVERAGE(D$18:$D67),0)</f>
        <v>12625417800.1</v>
      </c>
    </row>
    <row r="68" spans="2:15" ht="12.75">
      <c r="B68" s="23">
        <f t="shared" si="13"/>
        <v>51</v>
      </c>
      <c r="C68" s="108">
        <v>41325</v>
      </c>
      <c r="D68" s="129">
        <v>12946971680</v>
      </c>
      <c r="E68" s="56">
        <f>IF(D68&gt;0,AVERAGE(D$18:$D68),0)</f>
        <v>12631722778.137255</v>
      </c>
      <c r="F68" s="59">
        <f t="shared" si="14"/>
        <v>374.66623649459785</v>
      </c>
      <c r="G68" s="24">
        <f t="shared" si="15"/>
        <v>12.214285714285714</v>
      </c>
      <c r="H68" s="58">
        <f t="shared" si="16"/>
        <v>67</v>
      </c>
      <c r="I68" s="60">
        <f t="shared" si="17"/>
        <v>0</v>
      </c>
      <c r="J68" s="24">
        <f t="shared" si="9"/>
        <v>453.8805222088836</v>
      </c>
      <c r="K68" s="23">
        <f t="shared" si="10"/>
        <v>0.00359317988670913</v>
      </c>
      <c r="L68" s="70">
        <f t="shared" si="11"/>
        <v>1.3115106586488323</v>
      </c>
      <c r="M68" s="92">
        <v>0</v>
      </c>
      <c r="N68" s="22">
        <f t="shared" si="12"/>
        <v>-0.3584893413511676</v>
      </c>
      <c r="O68" s="56">
        <f>IF(D68&gt;0,AVERAGE(D$18:$D68),0)</f>
        <v>12631722778.137255</v>
      </c>
    </row>
    <row r="69" spans="2:15" ht="12.75">
      <c r="B69" s="23">
        <f t="shared" si="13"/>
        <v>52</v>
      </c>
      <c r="C69" s="108">
        <v>41326</v>
      </c>
      <c r="D69" s="129">
        <v>12946292692</v>
      </c>
      <c r="E69" s="56">
        <f>IF(D69&gt;0,AVERAGE(D$18:$D69),0)</f>
        <v>12637772199.557692</v>
      </c>
      <c r="F69" s="59">
        <f t="shared" si="14"/>
        <v>374.66623649459785</v>
      </c>
      <c r="G69" s="24">
        <f t="shared" si="15"/>
        <v>12.214285714285714</v>
      </c>
      <c r="H69" s="58">
        <f t="shared" si="16"/>
        <v>67</v>
      </c>
      <c r="I69" s="60">
        <f t="shared" si="17"/>
        <v>0</v>
      </c>
      <c r="J69" s="24">
        <f t="shared" si="9"/>
        <v>453.8805222088836</v>
      </c>
      <c r="K69" s="23">
        <f t="shared" si="10"/>
        <v>0.0035914599111445357</v>
      </c>
      <c r="L69" s="70">
        <f t="shared" si="11"/>
        <v>1.3108828675677555</v>
      </c>
      <c r="M69" s="92">
        <v>0</v>
      </c>
      <c r="N69" s="22">
        <f t="shared" si="12"/>
        <v>-0.3591171324322444</v>
      </c>
      <c r="O69" s="56">
        <f>IF(D69&gt;0,AVERAGE(D$18:$D69),0)</f>
        <v>12637772199.557692</v>
      </c>
    </row>
    <row r="70" spans="2:15" ht="12.75">
      <c r="B70" s="23">
        <f t="shared" si="13"/>
        <v>53</v>
      </c>
      <c r="C70" s="108">
        <v>41327</v>
      </c>
      <c r="D70" s="129">
        <v>12953720695</v>
      </c>
      <c r="E70" s="56">
        <f>IF(D70&gt;0,AVERAGE(D$18:$D70),0)</f>
        <v>12643733491.924528</v>
      </c>
      <c r="F70" s="59">
        <f t="shared" si="14"/>
        <v>374.66623649459785</v>
      </c>
      <c r="G70" s="24">
        <f t="shared" si="15"/>
        <v>12.214285714285714</v>
      </c>
      <c r="H70" s="58">
        <f t="shared" si="16"/>
        <v>67</v>
      </c>
      <c r="I70" s="60">
        <f t="shared" si="17"/>
        <v>0</v>
      </c>
      <c r="J70" s="24">
        <f t="shared" si="9"/>
        <v>453.8805222088836</v>
      </c>
      <c r="K70" s="23">
        <f t="shared" si="10"/>
        <v>0.003589766602552752</v>
      </c>
      <c r="L70" s="70">
        <f t="shared" si="11"/>
        <v>1.3102648099317544</v>
      </c>
      <c r="M70" s="92">
        <v>0</v>
      </c>
      <c r="N70" s="22">
        <f t="shared" si="12"/>
        <v>-0.3597351900682455</v>
      </c>
      <c r="O70" s="56">
        <f>IF(D70&gt;0,AVERAGE(D$18:$D70),0)</f>
        <v>12643733491.924528</v>
      </c>
    </row>
    <row r="71" spans="2:15" ht="12.75">
      <c r="B71" s="23">
        <f t="shared" si="13"/>
        <v>54</v>
      </c>
      <c r="C71" s="108">
        <v>41328</v>
      </c>
      <c r="D71" s="129">
        <v>12955882184</v>
      </c>
      <c r="E71" s="56">
        <f>IF(D71&gt;0,AVERAGE(D$18:$D71),0)</f>
        <v>12649514023.25926</v>
      </c>
      <c r="F71" s="59">
        <f t="shared" si="14"/>
        <v>374.66623649459785</v>
      </c>
      <c r="G71" s="24">
        <f t="shared" si="15"/>
        <v>12.214285714285714</v>
      </c>
      <c r="H71" s="58">
        <f t="shared" si="16"/>
        <v>67</v>
      </c>
      <c r="I71" s="60">
        <f t="shared" si="17"/>
        <v>0</v>
      </c>
      <c r="J71" s="24">
        <f t="shared" si="9"/>
        <v>453.8805222088836</v>
      </c>
      <c r="K71" s="23">
        <f t="shared" si="10"/>
        <v>0.003588126163379178</v>
      </c>
      <c r="L71" s="70">
        <f t="shared" si="11"/>
        <v>1.3096660496333998</v>
      </c>
      <c r="M71" s="92">
        <v>0</v>
      </c>
      <c r="N71" s="22">
        <f t="shared" si="12"/>
        <v>-0.3603339503666001</v>
      </c>
      <c r="O71" s="56">
        <f>IF(D71&gt;0,AVERAGE(D$18:$D71),0)</f>
        <v>12649514023.25926</v>
      </c>
    </row>
    <row r="72" spans="2:15" ht="12.75">
      <c r="B72" s="23">
        <f t="shared" si="13"/>
        <v>55</v>
      </c>
      <c r="C72" s="108">
        <v>41329</v>
      </c>
      <c r="D72" s="129">
        <v>12957990809</v>
      </c>
      <c r="E72" s="56">
        <f>IF(D72&gt;0,AVERAGE(D$18:$D72),0)</f>
        <v>12655122692.09091</v>
      </c>
      <c r="F72" s="59">
        <f t="shared" si="14"/>
        <v>374.66623649459785</v>
      </c>
      <c r="G72" s="24">
        <f t="shared" si="15"/>
        <v>12.214285714285714</v>
      </c>
      <c r="H72" s="58">
        <f t="shared" si="16"/>
        <v>67</v>
      </c>
      <c r="I72" s="60">
        <f t="shared" si="17"/>
        <v>0</v>
      </c>
      <c r="J72" s="24">
        <f t="shared" si="9"/>
        <v>453.8805222088836</v>
      </c>
      <c r="K72" s="23">
        <f t="shared" si="10"/>
        <v>0.0035865359289842837</v>
      </c>
      <c r="L72" s="70">
        <f t="shared" si="11"/>
        <v>1.3090856140792635</v>
      </c>
      <c r="M72" s="92">
        <v>0</v>
      </c>
      <c r="N72" s="22">
        <f t="shared" si="12"/>
        <v>-0.36091438592073644</v>
      </c>
      <c r="O72" s="56">
        <f>IF(D72&gt;0,AVERAGE(D$18:$D72),0)</f>
        <v>12655122692.09091</v>
      </c>
    </row>
    <row r="73" spans="2:15" ht="12.75">
      <c r="B73" s="23">
        <f t="shared" si="13"/>
        <v>56</v>
      </c>
      <c r="C73" s="108">
        <v>41330</v>
      </c>
      <c r="D73" s="129">
        <v>12959338681</v>
      </c>
      <c r="E73" s="56">
        <f>IF(D73&gt;0,AVERAGE(D$18:$D73),0)</f>
        <v>12660555120.464285</v>
      </c>
      <c r="F73" s="59">
        <f t="shared" si="14"/>
        <v>374.66623649459785</v>
      </c>
      <c r="G73" s="24">
        <f t="shared" si="15"/>
        <v>12.214285714285714</v>
      </c>
      <c r="H73" s="58">
        <f t="shared" si="16"/>
        <v>67</v>
      </c>
      <c r="I73" s="60">
        <f t="shared" si="17"/>
        <v>0</v>
      </c>
      <c r="J73" s="24">
        <f t="shared" si="9"/>
        <v>453.8805222088836</v>
      </c>
      <c r="K73" s="23">
        <f t="shared" si="10"/>
        <v>0.003584997007558062</v>
      </c>
      <c r="L73" s="70">
        <f t="shared" si="11"/>
        <v>1.3085239077586928</v>
      </c>
      <c r="M73" s="92">
        <v>0</v>
      </c>
      <c r="N73" s="22">
        <f t="shared" si="12"/>
        <v>-0.36147609224130717</v>
      </c>
      <c r="O73" s="56">
        <f>IF(D73&gt;0,AVERAGE(D$18:$D73),0)</f>
        <v>12660555120.464285</v>
      </c>
    </row>
    <row r="74" spans="2:15" ht="12.75">
      <c r="B74" s="23">
        <f t="shared" si="13"/>
        <v>57</v>
      </c>
      <c r="C74" s="108">
        <v>41331</v>
      </c>
      <c r="D74" s="129">
        <v>12958660994</v>
      </c>
      <c r="E74" s="56">
        <f>IF(D74&gt;0,AVERAGE(D$18:$D74),0)</f>
        <v>12665785048.070175</v>
      </c>
      <c r="F74" s="59">
        <f t="shared" si="14"/>
        <v>374.66623649459785</v>
      </c>
      <c r="G74" s="24">
        <f t="shared" si="15"/>
        <v>12.214285714285714</v>
      </c>
      <c r="H74" s="58">
        <f t="shared" si="16"/>
        <v>67</v>
      </c>
      <c r="I74" s="60">
        <f t="shared" si="17"/>
        <v>0</v>
      </c>
      <c r="J74" s="24">
        <f t="shared" si="9"/>
        <v>453.8805222088836</v>
      </c>
      <c r="K74" s="23">
        <f t="shared" si="10"/>
        <v>0.003583516698619792</v>
      </c>
      <c r="L74" s="70">
        <f t="shared" si="11"/>
        <v>1.307983594996224</v>
      </c>
      <c r="M74" s="92">
        <v>0</v>
      </c>
      <c r="N74" s="22">
        <f t="shared" si="12"/>
        <v>-0.36201640500377597</v>
      </c>
      <c r="O74" s="56">
        <f>IF(D74&gt;0,AVERAGE(D$18:$D74),0)</f>
        <v>12665785048.070175</v>
      </c>
    </row>
    <row r="75" spans="2:15" ht="12.75">
      <c r="B75" s="23">
        <f t="shared" si="13"/>
        <v>58</v>
      </c>
      <c r="C75" s="108">
        <v>41332</v>
      </c>
      <c r="D75" s="129">
        <v>13121643467</v>
      </c>
      <c r="E75" s="56">
        <f>IF(D75&gt;0,AVERAGE(D$18:$D75),0)</f>
        <v>12673644675.98276</v>
      </c>
      <c r="F75" s="59">
        <f t="shared" si="14"/>
        <v>374.66623649459785</v>
      </c>
      <c r="G75" s="24">
        <f t="shared" si="15"/>
        <v>12.214285714285714</v>
      </c>
      <c r="H75" s="58">
        <f t="shared" si="16"/>
        <v>73.58074997497606</v>
      </c>
      <c r="I75" s="60">
        <f t="shared" si="17"/>
        <v>0</v>
      </c>
      <c r="J75" s="24">
        <f t="shared" si="9"/>
        <v>460.46127218385965</v>
      </c>
      <c r="K75" s="23">
        <f t="shared" si="10"/>
        <v>0.003633219045950204</v>
      </c>
      <c r="L75" s="70">
        <f t="shared" si="11"/>
        <v>1.3261249517718245</v>
      </c>
      <c r="M75" s="92">
        <v>6.580749974976056</v>
      </c>
      <c r="N75" s="22">
        <f t="shared" si="12"/>
        <v>-0.3438750482281754</v>
      </c>
      <c r="O75" s="56">
        <f>IF(D75&gt;0,AVERAGE(D$18:$D75),0)</f>
        <v>12673644675.98276</v>
      </c>
    </row>
    <row r="76" spans="2:15" ht="12.75">
      <c r="B76" s="23">
        <f t="shared" si="13"/>
        <v>59</v>
      </c>
      <c r="C76" s="108">
        <v>41333</v>
      </c>
      <c r="D76" s="129">
        <v>13180632342</v>
      </c>
      <c r="E76" s="56">
        <f>IF(D76&gt;0,AVERAGE(D$18:$D76),0)</f>
        <v>12682237687.271187</v>
      </c>
      <c r="F76" s="59">
        <f t="shared" si="14"/>
        <v>374.66623649459785</v>
      </c>
      <c r="G76" s="24">
        <f t="shared" si="15"/>
        <v>12.214285714285714</v>
      </c>
      <c r="H76" s="58">
        <f t="shared" si="16"/>
        <v>70.35387342518014</v>
      </c>
      <c r="I76" s="60">
        <f t="shared" si="17"/>
        <v>0</v>
      </c>
      <c r="J76" s="24">
        <f t="shared" si="9"/>
        <v>457.23439563406373</v>
      </c>
      <c r="K76" s="23">
        <f t="shared" si="10"/>
        <v>0.003605313249198738</v>
      </c>
      <c r="L76" s="70">
        <f t="shared" si="11"/>
        <v>1.3159393359575395</v>
      </c>
      <c r="M76" s="92">
        <v>3.3538734251801454</v>
      </c>
      <c r="N76" s="22">
        <f t="shared" si="12"/>
        <v>-0.3540606640424604</v>
      </c>
      <c r="O76" s="56">
        <f>IF(D76&gt;0,AVERAGE(D$18:$D76),0)</f>
        <v>12682237687.271187</v>
      </c>
    </row>
    <row r="77" spans="2:15" ht="12.75">
      <c r="B77" s="23">
        <f t="shared" si="13"/>
        <v>60</v>
      </c>
      <c r="C77" s="108">
        <v>41334</v>
      </c>
      <c r="D77" s="129">
        <v>13133689939</v>
      </c>
      <c r="E77" s="56">
        <f>IF(D77&gt;0,AVERAGE(D$18:$D77),0)</f>
        <v>12689761891.466667</v>
      </c>
      <c r="F77" s="59">
        <f>+$K$5/31</f>
        <v>353.04329086473297</v>
      </c>
      <c r="G77" s="24">
        <f>+$G$5/31</f>
        <v>11.064741935483871</v>
      </c>
      <c r="H77" s="58">
        <f>+$H$5/31+M77</f>
        <v>44.44910453916788</v>
      </c>
      <c r="I77" s="60">
        <f>+$I$5/31</f>
        <v>0</v>
      </c>
      <c r="J77" s="24">
        <f t="shared" si="9"/>
        <v>408.5571373393847</v>
      </c>
      <c r="K77" s="23">
        <f t="shared" si="10"/>
        <v>0.0032195807993381045</v>
      </c>
      <c r="L77" s="70">
        <f t="shared" si="11"/>
        <v>1.175146991758408</v>
      </c>
      <c r="M77" s="92">
        <v>1.7937174423936766</v>
      </c>
      <c r="N77" s="22">
        <f t="shared" si="12"/>
        <v>-0.49485300824159184</v>
      </c>
      <c r="O77" s="56">
        <f>IF(D77&gt;0,AVERAGE(D$18:$D77),0)</f>
        <v>12689761891.466667</v>
      </c>
    </row>
    <row r="78" spans="2:15" ht="12.75">
      <c r="B78" s="23">
        <f t="shared" si="13"/>
        <v>61</v>
      </c>
      <c r="C78" s="108">
        <v>41335</v>
      </c>
      <c r="D78" s="129">
        <v>13135751411</v>
      </c>
      <c r="E78" s="56">
        <f>IF(D78&gt;0,AVERAGE(D$18:$D78),0)</f>
        <v>12697073195.065575</v>
      </c>
      <c r="F78" s="59">
        <f aca="true" t="shared" si="18" ref="F78:F107">+$K$5/31</f>
        <v>353.04329086473297</v>
      </c>
      <c r="G78" s="24">
        <f aca="true" t="shared" si="19" ref="G78:G107">+$G$5/31</f>
        <v>11.064741935483871</v>
      </c>
      <c r="H78" s="58">
        <f aca="true" t="shared" si="20" ref="H78:H107">+$H$5/31+M78</f>
        <v>42.6553870967742</v>
      </c>
      <c r="I78" s="60">
        <f aca="true" t="shared" si="21" ref="I78:I107">+$I$5/31</f>
        <v>0</v>
      </c>
      <c r="J78" s="24">
        <f t="shared" si="9"/>
        <v>406.763419896991</v>
      </c>
      <c r="K78" s="23">
        <f t="shared" si="10"/>
        <v>0.0032035998662673718</v>
      </c>
      <c r="L78" s="70">
        <f t="shared" si="11"/>
        <v>1.1693139511875907</v>
      </c>
      <c r="M78" s="92">
        <v>0</v>
      </c>
      <c r="N78" s="22">
        <f t="shared" si="12"/>
        <v>-0.5006860488124092</v>
      </c>
      <c r="O78" s="56">
        <f>IF(D78&gt;0,AVERAGE(D$18:$D78),0)</f>
        <v>12697073195.065575</v>
      </c>
    </row>
    <row r="79" spans="2:15" ht="12.75">
      <c r="B79" s="23">
        <f t="shared" si="13"/>
        <v>62</v>
      </c>
      <c r="C79" s="108">
        <v>41336</v>
      </c>
      <c r="D79" s="129">
        <v>13129803615</v>
      </c>
      <c r="E79" s="56">
        <f>IF(D79&gt;0,AVERAGE(D$18:$D79),0)</f>
        <v>12704052717.967741</v>
      </c>
      <c r="F79" s="59">
        <f t="shared" si="18"/>
        <v>353.04329086473297</v>
      </c>
      <c r="G79" s="24">
        <f t="shared" si="19"/>
        <v>11.064741935483871</v>
      </c>
      <c r="H79" s="58">
        <f t="shared" si="20"/>
        <v>42.6553870967742</v>
      </c>
      <c r="I79" s="60">
        <f t="shared" si="21"/>
        <v>0</v>
      </c>
      <c r="J79" s="24">
        <f t="shared" si="9"/>
        <v>406.763419896991</v>
      </c>
      <c r="K79" s="23">
        <f t="shared" si="10"/>
        <v>0.0032018398295977843</v>
      </c>
      <c r="L79" s="70">
        <f t="shared" si="11"/>
        <v>1.1686715378031913</v>
      </c>
      <c r="M79" s="92">
        <v>0</v>
      </c>
      <c r="N79" s="22">
        <f t="shared" si="12"/>
        <v>-0.5013284621968086</v>
      </c>
      <c r="O79" s="56">
        <f>IF(D79&gt;0,AVERAGE(D$18:$D79),0)</f>
        <v>12704052717.967741</v>
      </c>
    </row>
    <row r="80" spans="2:15" ht="12.75">
      <c r="B80" s="23">
        <f t="shared" si="13"/>
        <v>63</v>
      </c>
      <c r="C80" s="108">
        <v>41337</v>
      </c>
      <c r="D80" s="129">
        <v>12956465077</v>
      </c>
      <c r="E80" s="56">
        <f>IF(D80&gt;0,AVERAGE(D$18:$D80),0)</f>
        <v>12708059263.349207</v>
      </c>
      <c r="F80" s="59">
        <f t="shared" si="18"/>
        <v>353.04329086473297</v>
      </c>
      <c r="G80" s="24">
        <f t="shared" si="19"/>
        <v>11.064741935483871</v>
      </c>
      <c r="H80" s="58">
        <f t="shared" si="20"/>
        <v>42.6553870967742</v>
      </c>
      <c r="I80" s="60">
        <f t="shared" si="21"/>
        <v>0</v>
      </c>
      <c r="J80" s="24">
        <f t="shared" si="9"/>
        <v>406.763419896991</v>
      </c>
      <c r="K80" s="23">
        <f t="shared" si="10"/>
        <v>0.0032008303665227683</v>
      </c>
      <c r="L80" s="70">
        <f t="shared" si="11"/>
        <v>1.1683030837808104</v>
      </c>
      <c r="M80" s="92">
        <v>0</v>
      </c>
      <c r="N80" s="22">
        <f t="shared" si="12"/>
        <v>-0.5016969162191895</v>
      </c>
      <c r="O80" s="56">
        <f>IF(D80&gt;0,AVERAGE(D$18:$D80),0)</f>
        <v>12708059263.349207</v>
      </c>
    </row>
    <row r="81" spans="2:15" ht="12.75">
      <c r="B81" s="23">
        <f t="shared" si="13"/>
        <v>64</v>
      </c>
      <c r="C81" s="108">
        <v>41338</v>
      </c>
      <c r="D81" s="129">
        <v>12855882130</v>
      </c>
      <c r="E81" s="56">
        <f>IF(D81&gt;0,AVERAGE(D$18:$D81),0)</f>
        <v>12710368995.640625</v>
      </c>
      <c r="F81" s="59">
        <f t="shared" si="18"/>
        <v>353.04329086473297</v>
      </c>
      <c r="G81" s="24">
        <f t="shared" si="19"/>
        <v>11.064741935483871</v>
      </c>
      <c r="H81" s="58">
        <f t="shared" si="20"/>
        <v>42.6553870967742</v>
      </c>
      <c r="I81" s="60">
        <f t="shared" si="21"/>
        <v>0</v>
      </c>
      <c r="J81" s="24">
        <f t="shared" si="9"/>
        <v>406.763419896991</v>
      </c>
      <c r="K81" s="23">
        <f t="shared" si="10"/>
        <v>0.0032002487106117996</v>
      </c>
      <c r="L81" s="70">
        <f t="shared" si="11"/>
        <v>1.1680907793733069</v>
      </c>
      <c r="M81" s="92">
        <v>0</v>
      </c>
      <c r="N81" s="22">
        <f t="shared" si="12"/>
        <v>-0.5019092206266931</v>
      </c>
      <c r="O81" s="56">
        <f>IF(D81&gt;0,AVERAGE(D$18:$D81),0)</f>
        <v>12710368995.640625</v>
      </c>
    </row>
    <row r="82" spans="2:15" ht="12.75">
      <c r="B82" s="23">
        <f t="shared" si="13"/>
        <v>65</v>
      </c>
      <c r="C82" s="108">
        <v>41339</v>
      </c>
      <c r="D82" s="129">
        <v>12960860621</v>
      </c>
      <c r="E82" s="56">
        <f>IF(D82&gt;0,AVERAGE(D$18:$D82),0)</f>
        <v>12714222712.953846</v>
      </c>
      <c r="F82" s="59">
        <f t="shared" si="18"/>
        <v>353.04329086473297</v>
      </c>
      <c r="G82" s="24">
        <f t="shared" si="19"/>
        <v>11.064741935483871</v>
      </c>
      <c r="H82" s="58">
        <f t="shared" si="20"/>
        <v>42.6553870967742</v>
      </c>
      <c r="I82" s="60">
        <f t="shared" si="21"/>
        <v>0</v>
      </c>
      <c r="J82" s="24">
        <f t="shared" si="9"/>
        <v>406.763419896991</v>
      </c>
      <c r="K82" s="23">
        <f aca="true" t="shared" si="22" ref="K82:K144">+J82/(E82/1000)*100</f>
        <v>0.0031992787060632607</v>
      </c>
      <c r="L82" s="70">
        <f t="shared" si="11"/>
        <v>1.1677367277130901</v>
      </c>
      <c r="M82" s="92">
        <v>0</v>
      </c>
      <c r="N82" s="22">
        <f t="shared" si="12"/>
        <v>-0.5022632722869098</v>
      </c>
      <c r="O82" s="56">
        <f>IF(D82&gt;0,AVERAGE(D$18:$D82),0)</f>
        <v>12714222712.953846</v>
      </c>
    </row>
    <row r="83" spans="2:15" ht="12.75">
      <c r="B83" s="23">
        <f t="shared" si="13"/>
        <v>66</v>
      </c>
      <c r="C83" s="108">
        <v>41340</v>
      </c>
      <c r="D83" s="129">
        <v>12961574137</v>
      </c>
      <c r="E83" s="56">
        <f>IF(D83&gt;0,AVERAGE(D$18:$D83),0)</f>
        <v>12717970461.80303</v>
      </c>
      <c r="F83" s="59">
        <f t="shared" si="18"/>
        <v>353.04329086473297</v>
      </c>
      <c r="G83" s="24">
        <f t="shared" si="19"/>
        <v>11.064741935483871</v>
      </c>
      <c r="H83" s="58">
        <f t="shared" si="20"/>
        <v>42.6553870967742</v>
      </c>
      <c r="I83" s="60">
        <f t="shared" si="21"/>
        <v>0</v>
      </c>
      <c r="J83" s="24">
        <f aca="true" t="shared" si="23" ref="J83:J106">SUM(F83:I83)</f>
        <v>406.763419896991</v>
      </c>
      <c r="K83" s="23">
        <f t="shared" si="22"/>
        <v>0.0031983359382588474</v>
      </c>
      <c r="L83" s="70">
        <f aca="true" t="shared" si="24" ref="L83:L145">+K83*365</f>
        <v>1.1673926174644793</v>
      </c>
      <c r="M83" s="92">
        <v>0</v>
      </c>
      <c r="N83" s="22">
        <f aca="true" t="shared" si="25" ref="N83:N146">+L83-$C$8</f>
        <v>-0.5026073825355206</v>
      </c>
      <c r="O83" s="56">
        <f>IF(D83&gt;0,AVERAGE(D$18:$D83),0)</f>
        <v>12717970461.80303</v>
      </c>
    </row>
    <row r="84" spans="2:15" ht="12.75">
      <c r="B84" s="23">
        <f t="shared" si="13"/>
        <v>67</v>
      </c>
      <c r="C84" s="108">
        <v>41341</v>
      </c>
      <c r="D84" s="129">
        <v>12872093738</v>
      </c>
      <c r="E84" s="56">
        <f>IF(D84&gt;0,AVERAGE(D$18:$D84),0)</f>
        <v>12720270809.208956</v>
      </c>
      <c r="F84" s="59">
        <f t="shared" si="18"/>
        <v>353.04329086473297</v>
      </c>
      <c r="G84" s="24">
        <f t="shared" si="19"/>
        <v>11.064741935483871</v>
      </c>
      <c r="H84" s="58">
        <f t="shared" si="20"/>
        <v>42.6553870967742</v>
      </c>
      <c r="I84" s="60">
        <f t="shared" si="21"/>
        <v>0</v>
      </c>
      <c r="J84" s="24">
        <f t="shared" si="23"/>
        <v>406.763419896991</v>
      </c>
      <c r="K84" s="23">
        <f t="shared" si="22"/>
        <v>0.003197757547759997</v>
      </c>
      <c r="L84" s="70">
        <f t="shared" si="24"/>
        <v>1.1671815049323988</v>
      </c>
      <c r="M84" s="92">
        <v>0</v>
      </c>
      <c r="N84" s="22">
        <f t="shared" si="25"/>
        <v>-0.5028184950676011</v>
      </c>
      <c r="O84" s="56">
        <f>IF(D84&gt;0,AVERAGE(D$18:$D84),0)</f>
        <v>12720270809.208956</v>
      </c>
    </row>
    <row r="85" spans="2:15" ht="12.75">
      <c r="B85" s="23">
        <f t="shared" si="13"/>
        <v>68</v>
      </c>
      <c r="C85" s="108">
        <v>41342</v>
      </c>
      <c r="D85" s="129">
        <v>12874170460</v>
      </c>
      <c r="E85" s="56">
        <f>IF(D85&gt;0,AVERAGE(D$18:$D85),0)</f>
        <v>12722534039.367647</v>
      </c>
      <c r="F85" s="59">
        <f t="shared" si="18"/>
        <v>353.04329086473297</v>
      </c>
      <c r="G85" s="24">
        <f t="shared" si="19"/>
        <v>11.064741935483871</v>
      </c>
      <c r="H85" s="58">
        <f t="shared" si="20"/>
        <v>42.6553870967742</v>
      </c>
      <c r="I85" s="60">
        <f t="shared" si="21"/>
        <v>0</v>
      </c>
      <c r="J85" s="24">
        <f t="shared" si="23"/>
        <v>406.763419896991</v>
      </c>
      <c r="K85" s="23">
        <f t="shared" si="22"/>
        <v>0.0031971886940002133</v>
      </c>
      <c r="L85" s="70">
        <f t="shared" si="24"/>
        <v>1.1669738733100778</v>
      </c>
      <c r="M85" s="92">
        <v>0</v>
      </c>
      <c r="N85" s="22">
        <f t="shared" si="25"/>
        <v>-0.5030261266899221</v>
      </c>
      <c r="O85" s="56">
        <f>IF(D85&gt;0,AVERAGE(D$18:$D85),0)</f>
        <v>12722534039.367647</v>
      </c>
    </row>
    <row r="86" spans="2:15" ht="12.75">
      <c r="B86" s="23">
        <f t="shared" si="13"/>
        <v>69</v>
      </c>
      <c r="C86" s="108">
        <v>41343</v>
      </c>
      <c r="D86" s="129">
        <v>12875910166</v>
      </c>
      <c r="E86" s="56">
        <f>IF(D86&gt;0,AVERAGE(D$18:$D86),0)</f>
        <v>12724756881.782608</v>
      </c>
      <c r="F86" s="59">
        <f t="shared" si="18"/>
        <v>353.04329086473297</v>
      </c>
      <c r="G86" s="24">
        <f t="shared" si="19"/>
        <v>11.064741935483871</v>
      </c>
      <c r="H86" s="58">
        <f t="shared" si="20"/>
        <v>42.6553870967742</v>
      </c>
      <c r="I86" s="60">
        <f t="shared" si="21"/>
        <v>0</v>
      </c>
      <c r="J86" s="24">
        <f t="shared" si="23"/>
        <v>406.763419896991</v>
      </c>
      <c r="K86" s="23">
        <f t="shared" si="22"/>
        <v>0.0031966301885054766</v>
      </c>
      <c r="L86" s="70">
        <f t="shared" si="24"/>
        <v>1.166770018804499</v>
      </c>
      <c r="M86" s="92">
        <v>0</v>
      </c>
      <c r="N86" s="22">
        <f t="shared" si="25"/>
        <v>-0.503229981195501</v>
      </c>
      <c r="O86" s="56">
        <f>IF(D86&gt;0,AVERAGE(D$18:$D86),0)</f>
        <v>12724756881.782608</v>
      </c>
    </row>
    <row r="87" spans="2:15" ht="12.75">
      <c r="B87" s="23">
        <f t="shared" si="13"/>
        <v>70</v>
      </c>
      <c r="C87" s="108">
        <v>41344</v>
      </c>
      <c r="D87" s="129">
        <v>12990438859</v>
      </c>
      <c r="E87" s="56">
        <f>IF(D87&gt;0,AVERAGE(D$18:$D87),0)</f>
        <v>12728552338.6</v>
      </c>
      <c r="F87" s="59">
        <f t="shared" si="18"/>
        <v>353.04329086473297</v>
      </c>
      <c r="G87" s="24">
        <f t="shared" si="19"/>
        <v>11.064741935483871</v>
      </c>
      <c r="H87" s="58">
        <f t="shared" si="20"/>
        <v>42.6553870967742</v>
      </c>
      <c r="I87" s="60">
        <f t="shared" si="21"/>
        <v>0</v>
      </c>
      <c r="J87" s="24">
        <f t="shared" si="23"/>
        <v>406.763419896991</v>
      </c>
      <c r="K87" s="23">
        <f t="shared" si="22"/>
        <v>0.0031956770029806115</v>
      </c>
      <c r="L87" s="70">
        <f t="shared" si="24"/>
        <v>1.1664221060879232</v>
      </c>
      <c r="M87" s="92">
        <v>0</v>
      </c>
      <c r="N87" s="22">
        <f t="shared" si="25"/>
        <v>-0.5035778939120767</v>
      </c>
      <c r="O87" s="56">
        <f>IF(D87&gt;0,AVERAGE(D$18:$D87),0)</f>
        <v>12728552338.6</v>
      </c>
    </row>
    <row r="88" spans="2:15" ht="12.75">
      <c r="B88" s="23">
        <f t="shared" si="13"/>
        <v>71</v>
      </c>
      <c r="C88" s="108">
        <v>41345</v>
      </c>
      <c r="D88" s="129">
        <v>12992762895</v>
      </c>
      <c r="E88" s="56">
        <f>IF(D88&gt;0,AVERAGE(D$18:$D88),0)</f>
        <v>12732273614.042253</v>
      </c>
      <c r="F88" s="59">
        <f t="shared" si="18"/>
        <v>353.04329086473297</v>
      </c>
      <c r="G88" s="24">
        <f t="shared" si="19"/>
        <v>11.064741935483871</v>
      </c>
      <c r="H88" s="58">
        <f t="shared" si="20"/>
        <v>43.256541470486</v>
      </c>
      <c r="I88" s="60">
        <f t="shared" si="21"/>
        <v>0</v>
      </c>
      <c r="J88" s="24">
        <f t="shared" si="23"/>
        <v>407.36457427070286</v>
      </c>
      <c r="K88" s="23">
        <f t="shared" si="22"/>
        <v>0.0031994644995802313</v>
      </c>
      <c r="L88" s="70">
        <f t="shared" si="24"/>
        <v>1.1678045423467844</v>
      </c>
      <c r="M88" s="92">
        <v>0.6011543737117985</v>
      </c>
      <c r="N88" s="22">
        <f t="shared" si="25"/>
        <v>-0.5021954576532155</v>
      </c>
      <c r="O88" s="56">
        <f>IF(D88&gt;0,AVERAGE(D$18:$D88),0)</f>
        <v>12732273614.042253</v>
      </c>
    </row>
    <row r="89" spans="2:15" ht="12.75">
      <c r="B89" s="23">
        <f t="shared" si="13"/>
        <v>72</v>
      </c>
      <c r="C89" s="108">
        <v>41346</v>
      </c>
      <c r="D89" s="129">
        <v>12999137973</v>
      </c>
      <c r="E89" s="56">
        <f>IF(D89&gt;0,AVERAGE(D$18:$D89),0)</f>
        <v>12735980063.472221</v>
      </c>
      <c r="F89" s="59">
        <f t="shared" si="18"/>
        <v>353.04329086473297</v>
      </c>
      <c r="G89" s="24">
        <f t="shared" si="19"/>
        <v>11.064741935483871</v>
      </c>
      <c r="H89" s="58">
        <f t="shared" si="20"/>
        <v>44.018290506414</v>
      </c>
      <c r="I89" s="60">
        <f t="shared" si="21"/>
        <v>0</v>
      </c>
      <c r="J89" s="24">
        <f t="shared" si="23"/>
        <v>408.12632330663087</v>
      </c>
      <c r="K89" s="23">
        <f t="shared" si="22"/>
        <v>0.003204514464318053</v>
      </c>
      <c r="L89" s="70">
        <f t="shared" si="24"/>
        <v>1.1696477794760893</v>
      </c>
      <c r="M89" s="92">
        <v>1.3629034096398</v>
      </c>
      <c r="N89" s="22">
        <f t="shared" si="25"/>
        <v>-0.5003522205239106</v>
      </c>
      <c r="O89" s="56">
        <f>IF(D89&gt;0,AVERAGE(D$18:$D89),0)</f>
        <v>12735980063.472221</v>
      </c>
    </row>
    <row r="90" spans="2:15" ht="12.75">
      <c r="B90" s="23">
        <f t="shared" si="13"/>
        <v>73</v>
      </c>
      <c r="C90" s="108">
        <v>41347</v>
      </c>
      <c r="D90" s="129">
        <v>13002535200</v>
      </c>
      <c r="E90" s="56">
        <f>IF(D90&gt;0,AVERAGE(D$18:$D90),0)</f>
        <v>12739631503.69863</v>
      </c>
      <c r="F90" s="59">
        <f t="shared" si="18"/>
        <v>353.04329086473297</v>
      </c>
      <c r="G90" s="24">
        <f t="shared" si="19"/>
        <v>11.064741935483871</v>
      </c>
      <c r="H90" s="58">
        <f t="shared" si="20"/>
        <v>44.28460482233378</v>
      </c>
      <c r="I90" s="60">
        <f t="shared" si="21"/>
        <v>0</v>
      </c>
      <c r="J90" s="24">
        <f t="shared" si="23"/>
        <v>408.39263762255064</v>
      </c>
      <c r="K90" s="23">
        <f t="shared" si="22"/>
        <v>0.003205686424320705</v>
      </c>
      <c r="L90" s="70">
        <f t="shared" si="24"/>
        <v>1.1700755448770572</v>
      </c>
      <c r="M90" s="92">
        <v>1.6292177255595863</v>
      </c>
      <c r="N90" s="22">
        <f t="shared" si="25"/>
        <v>-0.4999244551229427</v>
      </c>
      <c r="O90" s="56">
        <f>IF(D90&gt;0,AVERAGE(D$18:$D90),0)</f>
        <v>12739631503.69863</v>
      </c>
    </row>
    <row r="91" spans="2:15" ht="12.75">
      <c r="B91" s="23">
        <f t="shared" si="13"/>
        <v>74</v>
      </c>
      <c r="C91" s="108">
        <v>41348</v>
      </c>
      <c r="D91" s="129">
        <v>13235195514</v>
      </c>
      <c r="E91" s="56">
        <f>IF(D91&gt;0,AVERAGE(D$18:$D91),0)</f>
        <v>12746328314.64865</v>
      </c>
      <c r="F91" s="59">
        <f t="shared" si="18"/>
        <v>353.04329086473297</v>
      </c>
      <c r="G91" s="24">
        <f t="shared" si="19"/>
        <v>11.064741935483871</v>
      </c>
      <c r="H91" s="58">
        <f t="shared" si="20"/>
        <v>44.693407329676184</v>
      </c>
      <c r="I91" s="60">
        <f t="shared" si="21"/>
        <v>0</v>
      </c>
      <c r="J91" s="24">
        <f t="shared" si="23"/>
        <v>408.801440129893</v>
      </c>
      <c r="K91" s="23">
        <f t="shared" si="22"/>
        <v>0.003207209402099585</v>
      </c>
      <c r="L91" s="70">
        <f t="shared" si="24"/>
        <v>1.1706314317663484</v>
      </c>
      <c r="M91" s="92">
        <v>2.0380202329019856</v>
      </c>
      <c r="N91" s="22">
        <f t="shared" si="25"/>
        <v>-0.4993685682336515</v>
      </c>
      <c r="O91" s="56">
        <f>IF(D91&gt;0,AVERAGE(D$18:$D91),0)</f>
        <v>12746328314.64865</v>
      </c>
    </row>
    <row r="92" spans="2:15" ht="12.75">
      <c r="B92" s="23">
        <f t="shared" si="13"/>
        <v>75</v>
      </c>
      <c r="C92" s="108">
        <v>41349</v>
      </c>
      <c r="D92" s="129">
        <v>13236895188</v>
      </c>
      <c r="E92" s="56">
        <f>IF(D92&gt;0,AVERAGE(D$18:$D92),0)</f>
        <v>12752869206.293333</v>
      </c>
      <c r="F92" s="59">
        <f t="shared" si="18"/>
        <v>353.04329086473297</v>
      </c>
      <c r="G92" s="24">
        <f t="shared" si="19"/>
        <v>11.064741935483871</v>
      </c>
      <c r="H92" s="58">
        <f t="shared" si="20"/>
        <v>44.693706781765734</v>
      </c>
      <c r="I92" s="60">
        <f t="shared" si="21"/>
        <v>0</v>
      </c>
      <c r="J92" s="24">
        <f t="shared" si="23"/>
        <v>408.8017395819826</v>
      </c>
      <c r="K92" s="23">
        <f t="shared" si="22"/>
        <v>0.003205566786337349</v>
      </c>
      <c r="L92" s="70">
        <f t="shared" si="24"/>
        <v>1.1700318770131324</v>
      </c>
      <c r="M92" s="92">
        <v>2.0383196849915346</v>
      </c>
      <c r="N92" s="22">
        <f t="shared" si="25"/>
        <v>-0.49996812298686755</v>
      </c>
      <c r="O92" s="56">
        <f>IF(D92&gt;0,AVERAGE(D$18:$D92),0)</f>
        <v>12752869206.293333</v>
      </c>
    </row>
    <row r="93" spans="2:15" ht="12.75">
      <c r="B93" s="23">
        <f t="shared" si="13"/>
        <v>76</v>
      </c>
      <c r="C93" s="108">
        <v>41350</v>
      </c>
      <c r="D93" s="129">
        <v>13238642188</v>
      </c>
      <c r="E93" s="56">
        <f>IF(D93&gt;0,AVERAGE(D$18:$D93),0)</f>
        <v>12759260956.052631</v>
      </c>
      <c r="F93" s="59">
        <f t="shared" si="18"/>
        <v>353.04329086473297</v>
      </c>
      <c r="G93" s="24">
        <f t="shared" si="19"/>
        <v>11.064741935483871</v>
      </c>
      <c r="H93" s="58">
        <f t="shared" si="20"/>
        <v>46.40005109671321</v>
      </c>
      <c r="I93" s="60">
        <f t="shared" si="21"/>
        <v>0</v>
      </c>
      <c r="J93" s="24">
        <f t="shared" si="23"/>
        <v>410.5080838969301</v>
      </c>
      <c r="K93" s="23">
        <f t="shared" si="22"/>
        <v>0.0032173343370816214</v>
      </c>
      <c r="L93" s="70">
        <f t="shared" si="24"/>
        <v>1.174327033034792</v>
      </c>
      <c r="M93" s="92">
        <v>3.744663999939017</v>
      </c>
      <c r="N93" s="22">
        <f t="shared" si="25"/>
        <v>-0.495672966965208</v>
      </c>
      <c r="O93" s="56">
        <f>IF(D93&gt;0,AVERAGE(D$18:$D93),0)</f>
        <v>12759260956.052631</v>
      </c>
    </row>
    <row r="94" spans="2:15" ht="12.75">
      <c r="B94" s="23">
        <f t="shared" si="13"/>
        <v>77</v>
      </c>
      <c r="C94" s="108">
        <v>41351</v>
      </c>
      <c r="D94" s="129">
        <v>13245369174</v>
      </c>
      <c r="E94" s="56">
        <f>IF(D94&gt;0,AVERAGE(D$18:$D94),0)</f>
        <v>12765574049.792208</v>
      </c>
      <c r="F94" s="59">
        <f t="shared" si="18"/>
        <v>353.04329086473297</v>
      </c>
      <c r="G94" s="24">
        <f t="shared" si="19"/>
        <v>11.064741935483871</v>
      </c>
      <c r="H94" s="58">
        <f t="shared" si="20"/>
        <v>47.06697235413474</v>
      </c>
      <c r="I94" s="60">
        <f t="shared" si="21"/>
        <v>0</v>
      </c>
      <c r="J94" s="24">
        <f t="shared" si="23"/>
        <v>411.1750051543516</v>
      </c>
      <c r="K94" s="23">
        <f t="shared" si="22"/>
        <v>0.003220967608276453</v>
      </c>
      <c r="L94" s="70">
        <f t="shared" si="24"/>
        <v>1.1756531770209053</v>
      </c>
      <c r="M94" s="92">
        <v>4.411585257360541</v>
      </c>
      <c r="N94" s="22">
        <f t="shared" si="25"/>
        <v>-0.4943468229790946</v>
      </c>
      <c r="O94" s="56">
        <f>IF(D94&gt;0,AVERAGE(D$18:$D94),0)</f>
        <v>12765574049.792208</v>
      </c>
    </row>
    <row r="95" spans="2:15" ht="12.75">
      <c r="B95" s="23">
        <f t="shared" si="13"/>
        <v>78</v>
      </c>
      <c r="C95" s="108">
        <v>41352</v>
      </c>
      <c r="D95" s="129">
        <v>13244598613</v>
      </c>
      <c r="E95" s="56">
        <f>IF(D95&gt;0,AVERAGE(D$18:$D95),0)</f>
        <v>12771715390.346153</v>
      </c>
      <c r="F95" s="59">
        <f t="shared" si="18"/>
        <v>353.04329086473297</v>
      </c>
      <c r="G95" s="24">
        <f t="shared" si="19"/>
        <v>11.064741935483871</v>
      </c>
      <c r="H95" s="58">
        <f t="shared" si="20"/>
        <v>46.7462261329707</v>
      </c>
      <c r="I95" s="60">
        <f t="shared" si="21"/>
        <v>0</v>
      </c>
      <c r="J95" s="24">
        <f t="shared" si="23"/>
        <v>410.85425893318757</v>
      </c>
      <c r="K95" s="23">
        <f t="shared" si="22"/>
        <v>0.0032169074112295276</v>
      </c>
      <c r="L95" s="70">
        <f t="shared" si="24"/>
        <v>1.1741712050987776</v>
      </c>
      <c r="M95" s="92">
        <v>4.090839036196496</v>
      </c>
      <c r="N95" s="22">
        <f t="shared" si="25"/>
        <v>-0.49582879490122234</v>
      </c>
      <c r="O95" s="56">
        <f>IF(D95&gt;0,AVERAGE(D$18:$D95),0)</f>
        <v>12771715390.346153</v>
      </c>
    </row>
    <row r="96" spans="2:15" ht="12.75">
      <c r="B96" s="23">
        <f t="shared" si="13"/>
        <v>79</v>
      </c>
      <c r="C96" s="108">
        <v>41353</v>
      </c>
      <c r="D96" s="129">
        <v>13255942096</v>
      </c>
      <c r="E96" s="56">
        <f>IF(D96&gt;0,AVERAGE(D$18:$D96),0)</f>
        <v>12777844842.316456</v>
      </c>
      <c r="F96" s="59">
        <f t="shared" si="18"/>
        <v>353.04329086473297</v>
      </c>
      <c r="G96" s="24">
        <f t="shared" si="19"/>
        <v>11.064741935483871</v>
      </c>
      <c r="H96" s="58">
        <f t="shared" si="20"/>
        <v>42.6553870967742</v>
      </c>
      <c r="I96" s="60">
        <f t="shared" si="21"/>
        <v>0</v>
      </c>
      <c r="J96" s="24">
        <f t="shared" si="23"/>
        <v>406.763419896991</v>
      </c>
      <c r="K96" s="23">
        <f t="shared" si="22"/>
        <v>0.003183349186945129</v>
      </c>
      <c r="L96" s="70">
        <f t="shared" si="24"/>
        <v>1.1619224532349721</v>
      </c>
      <c r="M96" s="92">
        <v>0</v>
      </c>
      <c r="N96" s="22">
        <f t="shared" si="25"/>
        <v>-0.5080775467650278</v>
      </c>
      <c r="O96" s="56">
        <f>IF(D96&gt;0,AVERAGE(D$18:$D96),0)</f>
        <v>12777844842.316456</v>
      </c>
    </row>
    <row r="97" spans="2:15" ht="12.75">
      <c r="B97" s="23">
        <f t="shared" si="13"/>
        <v>80</v>
      </c>
      <c r="C97" s="108">
        <v>41354</v>
      </c>
      <c r="D97" s="129">
        <v>13218527303</v>
      </c>
      <c r="E97" s="56">
        <f>IF(D97&gt;0,AVERAGE(D$18:$D97),0)</f>
        <v>12783353373.075</v>
      </c>
      <c r="F97" s="59">
        <f t="shared" si="18"/>
        <v>353.04329086473297</v>
      </c>
      <c r="G97" s="24">
        <f t="shared" si="19"/>
        <v>11.064741935483871</v>
      </c>
      <c r="H97" s="58">
        <f t="shared" si="20"/>
        <v>45.20812255272315</v>
      </c>
      <c r="I97" s="60">
        <f t="shared" si="21"/>
        <v>0</v>
      </c>
      <c r="J97" s="24">
        <f t="shared" si="23"/>
        <v>409.31615535294</v>
      </c>
      <c r="K97" s="23">
        <f t="shared" si="22"/>
        <v>0.0032019466520816367</v>
      </c>
      <c r="L97" s="70">
        <f t="shared" si="24"/>
        <v>1.1687105280097974</v>
      </c>
      <c r="M97" s="92">
        <v>2.5527354559489512</v>
      </c>
      <c r="N97" s="22">
        <f t="shared" si="25"/>
        <v>-0.5012894719902026</v>
      </c>
      <c r="O97" s="56">
        <f>IF(D97&gt;0,AVERAGE(D$18:$D97),0)</f>
        <v>12783353373.075</v>
      </c>
    </row>
    <row r="98" spans="2:15" ht="12.75">
      <c r="B98" s="23">
        <f t="shared" si="13"/>
        <v>81</v>
      </c>
      <c r="C98" s="108">
        <v>41355</v>
      </c>
      <c r="D98" s="129">
        <v>13343516984</v>
      </c>
      <c r="E98" s="56">
        <f>IF(D98&gt;0,AVERAGE(D$18:$D98),0)</f>
        <v>12790268973.209877</v>
      </c>
      <c r="F98" s="59">
        <f t="shared" si="18"/>
        <v>353.04329086473297</v>
      </c>
      <c r="G98" s="24">
        <f t="shared" si="19"/>
        <v>11.064741935483871</v>
      </c>
      <c r="H98" s="58">
        <f t="shared" si="20"/>
        <v>44.4816967125069</v>
      </c>
      <c r="I98" s="60">
        <f t="shared" si="21"/>
        <v>0</v>
      </c>
      <c r="J98" s="24">
        <f t="shared" si="23"/>
        <v>408.58972951272375</v>
      </c>
      <c r="K98" s="23">
        <f t="shared" si="22"/>
        <v>0.003194535864480597</v>
      </c>
      <c r="L98" s="70">
        <f t="shared" si="24"/>
        <v>1.1660055905354179</v>
      </c>
      <c r="M98" s="92">
        <v>1.8263096157327077</v>
      </c>
      <c r="N98" s="22">
        <f t="shared" si="25"/>
        <v>-0.5039944094645821</v>
      </c>
      <c r="O98" s="56">
        <f>IF(D98&gt;0,AVERAGE(D$18:$D98),0)</f>
        <v>12790268973.209877</v>
      </c>
    </row>
    <row r="99" spans="2:15" ht="12.75">
      <c r="B99" s="23">
        <f t="shared" si="13"/>
        <v>82</v>
      </c>
      <c r="C99" s="108">
        <v>41356</v>
      </c>
      <c r="D99" s="129">
        <v>13345339862</v>
      </c>
      <c r="E99" s="56">
        <f>IF(D99&gt;0,AVERAGE(D$18:$D99),0)</f>
        <v>12797038130.390244</v>
      </c>
      <c r="F99" s="59">
        <f t="shared" si="18"/>
        <v>353.04329086473297</v>
      </c>
      <c r="G99" s="24">
        <f t="shared" si="19"/>
        <v>11.064741935483871</v>
      </c>
      <c r="H99" s="58">
        <f t="shared" si="20"/>
        <v>44.48197062969961</v>
      </c>
      <c r="I99" s="60">
        <f t="shared" si="21"/>
        <v>0</v>
      </c>
      <c r="J99" s="24">
        <f t="shared" si="23"/>
        <v>408.59000342991646</v>
      </c>
      <c r="K99" s="23">
        <f t="shared" si="22"/>
        <v>0.0031928482143036064</v>
      </c>
      <c r="L99" s="70">
        <f t="shared" si="24"/>
        <v>1.1653895982208164</v>
      </c>
      <c r="M99" s="92">
        <v>1.8265835329254116</v>
      </c>
      <c r="N99" s="22">
        <f t="shared" si="25"/>
        <v>-0.5046104017791835</v>
      </c>
      <c r="O99" s="56">
        <f>IF(D99&gt;0,AVERAGE(D$18:$D99),0)</f>
        <v>12797038130.390244</v>
      </c>
    </row>
    <row r="100" spans="2:15" ht="12.75">
      <c r="B100" s="23">
        <f t="shared" si="13"/>
        <v>83</v>
      </c>
      <c r="C100" s="108">
        <v>41357</v>
      </c>
      <c r="D100" s="129">
        <v>13347047790</v>
      </c>
      <c r="E100" s="56">
        <f>IF(D100&gt;0,AVERAGE(D$18:$D100),0)</f>
        <v>12803664752.795181</v>
      </c>
      <c r="F100" s="59">
        <f t="shared" si="18"/>
        <v>353.04329086473297</v>
      </c>
      <c r="G100" s="24">
        <f t="shared" si="19"/>
        <v>11.064741935483871</v>
      </c>
      <c r="H100" s="58">
        <f t="shared" si="20"/>
        <v>46.32504357405131</v>
      </c>
      <c r="I100" s="60">
        <f t="shared" si="21"/>
        <v>0</v>
      </c>
      <c r="J100" s="24">
        <f t="shared" si="23"/>
        <v>410.4330763742681</v>
      </c>
      <c r="K100" s="23">
        <f t="shared" si="22"/>
        <v>0.0032055906203313084</v>
      </c>
      <c r="L100" s="70">
        <f t="shared" si="24"/>
        <v>1.1700405764209276</v>
      </c>
      <c r="M100" s="92">
        <v>3.669656477277112</v>
      </c>
      <c r="N100" s="22">
        <f t="shared" si="25"/>
        <v>-0.4999594235790723</v>
      </c>
      <c r="O100" s="56">
        <f>IF(D100&gt;0,AVERAGE(D$18:$D100),0)</f>
        <v>12803664752.795181</v>
      </c>
    </row>
    <row r="101" spans="2:15" ht="12.75">
      <c r="B101" s="23">
        <f t="shared" si="13"/>
        <v>84</v>
      </c>
      <c r="C101" s="108">
        <v>41358</v>
      </c>
      <c r="D101" s="129">
        <v>13343871235</v>
      </c>
      <c r="E101" s="56">
        <f>IF(D101&gt;0,AVERAGE(D$18:$D101),0)</f>
        <v>12810095782.345238</v>
      </c>
      <c r="F101" s="59">
        <f t="shared" si="18"/>
        <v>353.04329086473297</v>
      </c>
      <c r="G101" s="24">
        <f t="shared" si="19"/>
        <v>11.064741935483871</v>
      </c>
      <c r="H101" s="58">
        <f t="shared" si="20"/>
        <v>48.0625420546574</v>
      </c>
      <c r="I101" s="60">
        <f t="shared" si="21"/>
        <v>0</v>
      </c>
      <c r="J101" s="24">
        <f t="shared" si="23"/>
        <v>412.17057485487425</v>
      </c>
      <c r="K101" s="23">
        <f t="shared" si="22"/>
        <v>0.0032175448322792725</v>
      </c>
      <c r="L101" s="70">
        <f t="shared" si="24"/>
        <v>1.1744038637819345</v>
      </c>
      <c r="M101" s="92">
        <v>5.4071549578832006</v>
      </c>
      <c r="N101" s="22">
        <f t="shared" si="25"/>
        <v>-0.4955961362180654</v>
      </c>
      <c r="O101" s="56">
        <f>IF(D101&gt;0,AVERAGE(D$18:$D101),0)</f>
        <v>12810095782.345238</v>
      </c>
    </row>
    <row r="102" spans="2:15" ht="12.75">
      <c r="B102" s="23">
        <f t="shared" si="13"/>
        <v>85</v>
      </c>
      <c r="C102" s="108">
        <v>41359</v>
      </c>
      <c r="D102" s="129">
        <v>13425144673</v>
      </c>
      <c r="E102" s="56">
        <f>IF(D102&gt;0,AVERAGE(D$18:$D102),0)</f>
        <v>12817331651.647058</v>
      </c>
      <c r="F102" s="59">
        <f t="shared" si="18"/>
        <v>353.04329086473297</v>
      </c>
      <c r="G102" s="24">
        <f t="shared" si="19"/>
        <v>11.064741935483871</v>
      </c>
      <c r="H102" s="58">
        <f t="shared" si="20"/>
        <v>48.304329129489034</v>
      </c>
      <c r="I102" s="60">
        <f t="shared" si="21"/>
        <v>0</v>
      </c>
      <c r="J102" s="24">
        <f t="shared" si="23"/>
        <v>412.41236192970587</v>
      </c>
      <c r="K102" s="23">
        <f t="shared" si="22"/>
        <v>0.003217614813584931</v>
      </c>
      <c r="L102" s="70">
        <f t="shared" si="24"/>
        <v>1.1744294069584997</v>
      </c>
      <c r="M102" s="92">
        <v>5.648942032714833</v>
      </c>
      <c r="N102" s="22">
        <f t="shared" si="25"/>
        <v>-0.4955705930415002</v>
      </c>
      <c r="O102" s="56">
        <f>IF(D102&gt;0,AVERAGE(D$18:$D102),0)</f>
        <v>12817331651.647058</v>
      </c>
    </row>
    <row r="103" spans="2:15" ht="12.75">
      <c r="B103" s="23">
        <f>+B102+1</f>
        <v>86</v>
      </c>
      <c r="C103" s="108">
        <v>41360</v>
      </c>
      <c r="D103" s="129">
        <v>13616707882</v>
      </c>
      <c r="E103" s="56">
        <f>IF(D103&gt;0,AVERAGE(D$18:$D103),0)</f>
        <v>12826626724.093023</v>
      </c>
      <c r="F103" s="59">
        <f t="shared" si="18"/>
        <v>353.04329086473297</v>
      </c>
      <c r="G103" s="24">
        <f t="shared" si="19"/>
        <v>11.064741935483871</v>
      </c>
      <c r="H103" s="58">
        <f t="shared" si="20"/>
        <v>42.6553870967742</v>
      </c>
      <c r="I103" s="60">
        <f t="shared" si="21"/>
        <v>0</v>
      </c>
      <c r="J103" s="24">
        <f t="shared" si="23"/>
        <v>406.763419896991</v>
      </c>
      <c r="K103" s="23">
        <f t="shared" si="22"/>
        <v>0.003171242358935595</v>
      </c>
      <c r="L103" s="70">
        <f t="shared" si="24"/>
        <v>1.1575034610114923</v>
      </c>
      <c r="M103" s="92">
        <v>0</v>
      </c>
      <c r="N103" s="22">
        <f t="shared" si="25"/>
        <v>-0.5124965389885077</v>
      </c>
      <c r="O103" s="56">
        <f>IF(D103&gt;0,AVERAGE(D$18:$D103),0)</f>
        <v>12826626724.093023</v>
      </c>
    </row>
    <row r="104" spans="2:15" ht="12.75">
      <c r="B104" s="23">
        <f>+B103+1</f>
        <v>87</v>
      </c>
      <c r="C104" s="108">
        <v>41361</v>
      </c>
      <c r="D104" s="129">
        <v>15058423830</v>
      </c>
      <c r="E104" s="56">
        <f>IF(D104&gt;0,AVERAGE(D$18:$D104),0)</f>
        <v>12852279564.390804</v>
      </c>
      <c r="F104" s="59">
        <f t="shared" si="18"/>
        <v>353.04329086473297</v>
      </c>
      <c r="G104" s="24">
        <f t="shared" si="19"/>
        <v>11.064741935483871</v>
      </c>
      <c r="H104" s="58">
        <f t="shared" si="20"/>
        <v>42.6553870967742</v>
      </c>
      <c r="I104" s="60">
        <f t="shared" si="21"/>
        <v>0</v>
      </c>
      <c r="J104" s="24">
        <f t="shared" si="23"/>
        <v>406.763419896991</v>
      </c>
      <c r="K104" s="23">
        <f t="shared" si="22"/>
        <v>0.0031649126356073903</v>
      </c>
      <c r="L104" s="70">
        <f t="shared" si="24"/>
        <v>1.1551931119966974</v>
      </c>
      <c r="M104" s="92">
        <v>0</v>
      </c>
      <c r="N104" s="22">
        <f t="shared" si="25"/>
        <v>-0.5148068880033025</v>
      </c>
      <c r="O104" s="56">
        <f>IF(D104&gt;0,AVERAGE(D$18:$D104),0)</f>
        <v>12852279564.390804</v>
      </c>
    </row>
    <row r="105" spans="2:15" ht="12.75">
      <c r="B105" s="23">
        <f aca="true" t="shared" si="26" ref="B105:B168">+B104+1</f>
        <v>88</v>
      </c>
      <c r="C105" s="108">
        <v>41362</v>
      </c>
      <c r="D105" s="129">
        <v>15060332187</v>
      </c>
      <c r="E105" s="56">
        <f>IF(D105&gt;0,AVERAGE(D$18:$D105),0)</f>
        <v>12877371071.46591</v>
      </c>
      <c r="F105" s="59">
        <f t="shared" si="18"/>
        <v>353.04329086473297</v>
      </c>
      <c r="G105" s="24">
        <f t="shared" si="19"/>
        <v>11.064741935483871</v>
      </c>
      <c r="H105" s="58">
        <f t="shared" si="20"/>
        <v>42.6553870967742</v>
      </c>
      <c r="I105" s="60">
        <f t="shared" si="21"/>
        <v>0</v>
      </c>
      <c r="J105" s="24">
        <f t="shared" si="23"/>
        <v>406.763419896991</v>
      </c>
      <c r="K105" s="23">
        <f t="shared" si="22"/>
        <v>0.0031587458157380463</v>
      </c>
      <c r="L105" s="70">
        <f t="shared" si="24"/>
        <v>1.1529422227443868</v>
      </c>
      <c r="M105" s="92">
        <v>0</v>
      </c>
      <c r="N105" s="22">
        <f t="shared" si="25"/>
        <v>-0.5170577772556131</v>
      </c>
      <c r="O105" s="56">
        <f>IF(D105&gt;0,AVERAGE(D$18:$D105),0)</f>
        <v>12877371071.46591</v>
      </c>
    </row>
    <row r="106" spans="2:15" ht="12.75">
      <c r="B106" s="23">
        <f t="shared" si="26"/>
        <v>89</v>
      </c>
      <c r="C106" s="108">
        <v>41363</v>
      </c>
      <c r="D106" s="129">
        <v>15062198577</v>
      </c>
      <c r="E106" s="56">
        <f>IF(D106&gt;0,AVERAGE(D$18:$D106),0)</f>
        <v>12901919695.123596</v>
      </c>
      <c r="F106" s="59">
        <f t="shared" si="18"/>
        <v>353.04329086473297</v>
      </c>
      <c r="G106" s="24">
        <f t="shared" si="19"/>
        <v>11.064741935483871</v>
      </c>
      <c r="H106" s="58">
        <f t="shared" si="20"/>
        <v>42.6553870967742</v>
      </c>
      <c r="I106" s="60">
        <f t="shared" si="21"/>
        <v>0</v>
      </c>
      <c r="J106" s="24">
        <f t="shared" si="23"/>
        <v>406.763419896991</v>
      </c>
      <c r="K106" s="23">
        <f t="shared" si="22"/>
        <v>0.003152735635540587</v>
      </c>
      <c r="L106" s="70">
        <f t="shared" si="24"/>
        <v>1.1507485069723142</v>
      </c>
      <c r="M106" s="92">
        <v>0</v>
      </c>
      <c r="N106" s="22">
        <f t="shared" si="25"/>
        <v>-0.5192514930276857</v>
      </c>
      <c r="O106" s="56">
        <f>IF(D106&gt;0,AVERAGE(D$18:$D106),0)</f>
        <v>12901919695.123596</v>
      </c>
    </row>
    <row r="107" spans="2:15" ht="12.75">
      <c r="B107" s="23">
        <f t="shared" si="26"/>
        <v>90</v>
      </c>
      <c r="C107" s="108">
        <v>41364</v>
      </c>
      <c r="D107" s="129">
        <v>15063683725</v>
      </c>
      <c r="E107" s="56">
        <f>IF(D107&gt;0,AVERAGE(D$18:$D107),0)</f>
        <v>12925939295.455555</v>
      </c>
      <c r="F107" s="59">
        <f t="shared" si="18"/>
        <v>353.04329086473297</v>
      </c>
      <c r="G107" s="24">
        <f t="shared" si="19"/>
        <v>11.064741935483871</v>
      </c>
      <c r="H107" s="58">
        <f t="shared" si="20"/>
        <v>42.6553870967742</v>
      </c>
      <c r="I107" s="60">
        <f t="shared" si="21"/>
        <v>0</v>
      </c>
      <c r="J107" s="24">
        <f aca="true" t="shared" si="27" ref="J107:J169">SUM(F107:I107)</f>
        <v>406.763419896991</v>
      </c>
      <c r="K107" s="23">
        <f t="shared" si="22"/>
        <v>0.0031468770709761817</v>
      </c>
      <c r="L107" s="70">
        <f t="shared" si="24"/>
        <v>1.1486101309063064</v>
      </c>
      <c r="M107" s="92">
        <v>0</v>
      </c>
      <c r="N107" s="22">
        <f t="shared" si="25"/>
        <v>-0.5213898690936936</v>
      </c>
      <c r="O107" s="56">
        <f>IF(D107&gt;0,AVERAGE(D$18:$D107),0)</f>
        <v>12925939295.455555</v>
      </c>
    </row>
    <row r="108" spans="2:15" ht="12.75">
      <c r="B108" s="23">
        <f t="shared" si="26"/>
        <v>91</v>
      </c>
      <c r="C108" s="108">
        <v>41365</v>
      </c>
      <c r="D108" s="129">
        <v>15054667234</v>
      </c>
      <c r="E108" s="112">
        <f>IF(D108&gt;0,AVERAGE(D$108:$D108),0)</f>
        <v>15054667234</v>
      </c>
      <c r="F108" s="59">
        <f>+$K$6/30</f>
        <v>415.7983193277311</v>
      </c>
      <c r="G108" s="24">
        <f>+$G$6/30</f>
        <v>11.466666666666667</v>
      </c>
      <c r="H108" s="58">
        <f>+$H$6/30+M108</f>
        <v>57.35412266986171</v>
      </c>
      <c r="I108" s="60">
        <f aca="true" t="shared" si="28" ref="I108:I137">+$I$6/30</f>
        <v>0</v>
      </c>
      <c r="J108" s="24">
        <f aca="true" t="shared" si="29" ref="J108:J136">SUM(F108:I108)</f>
        <v>484.61910866425944</v>
      </c>
      <c r="K108" s="23">
        <f t="shared" si="22"/>
        <v>0.003219062242503629</v>
      </c>
      <c r="L108" s="70">
        <f t="shared" si="24"/>
        <v>1.1749577185138247</v>
      </c>
      <c r="M108" s="92">
        <v>6.120789336528374</v>
      </c>
      <c r="N108" s="22">
        <f t="shared" si="25"/>
        <v>-0.49504228148617524</v>
      </c>
      <c r="O108" s="56">
        <f>IF(D108&gt;0,AVERAGE(D$108:$D108),0)</f>
        <v>15054667234</v>
      </c>
    </row>
    <row r="109" spans="2:15" ht="12.75">
      <c r="B109" s="23">
        <f t="shared" si="26"/>
        <v>92</v>
      </c>
      <c r="C109" s="108">
        <v>41366</v>
      </c>
      <c r="D109" s="129">
        <v>14947355270</v>
      </c>
      <c r="E109" s="112">
        <f>IF(D109&gt;0,AVERAGE(D$108:$D109),0)</f>
        <v>15001011252</v>
      </c>
      <c r="F109" s="59">
        <f aca="true" t="shared" si="30" ref="F109:F136">+$K$6/30</f>
        <v>415.7983193277311</v>
      </c>
      <c r="G109" s="24">
        <f aca="true" t="shared" si="31" ref="G109:G137">+$G$6/30</f>
        <v>11.466666666666667</v>
      </c>
      <c r="H109" s="58">
        <f aca="true" t="shared" si="32" ref="H109:H136">+$H$6/30+M109</f>
        <v>51.233333333333334</v>
      </c>
      <c r="I109" s="60">
        <f t="shared" si="28"/>
        <v>0</v>
      </c>
      <c r="J109" s="24">
        <f t="shared" si="29"/>
        <v>478.4983193277311</v>
      </c>
      <c r="K109" s="23">
        <f t="shared" si="22"/>
        <v>0.0031897737511791787</v>
      </c>
      <c r="L109" s="70">
        <f t="shared" si="24"/>
        <v>1.1642674191804</v>
      </c>
      <c r="M109" s="92">
        <v>0</v>
      </c>
      <c r="N109" s="22">
        <f t="shared" si="25"/>
        <v>-0.5057325808195998</v>
      </c>
      <c r="O109" s="56">
        <f>IF(D109&gt;0,AVERAGE(D$18:$D109),0)</f>
        <v>12971049555.380434</v>
      </c>
    </row>
    <row r="110" spans="2:15" ht="12.75">
      <c r="B110" s="23">
        <f t="shared" si="26"/>
        <v>93</v>
      </c>
      <c r="C110" s="108">
        <v>41367</v>
      </c>
      <c r="D110" s="129">
        <v>14945765657</v>
      </c>
      <c r="E110" s="112">
        <f>IF(D110&gt;0,AVERAGE(D$108:$D110),0)</f>
        <v>14982596053.666666</v>
      </c>
      <c r="F110" s="59">
        <f t="shared" si="30"/>
        <v>415.7983193277311</v>
      </c>
      <c r="G110" s="24">
        <f t="shared" si="31"/>
        <v>11.466666666666667</v>
      </c>
      <c r="H110" s="58">
        <f>+$H$6/30+M110</f>
        <v>51.233333333333334</v>
      </c>
      <c r="I110" s="60">
        <f t="shared" si="28"/>
        <v>0</v>
      </c>
      <c r="J110" s="24">
        <f t="shared" si="29"/>
        <v>478.4983193277311</v>
      </c>
      <c r="K110" s="23">
        <f t="shared" si="22"/>
        <v>0.003193694321156239</v>
      </c>
      <c r="L110" s="70">
        <f t="shared" si="24"/>
        <v>1.1656984272220272</v>
      </c>
      <c r="M110" s="92">
        <v>0</v>
      </c>
      <c r="N110" s="22">
        <f t="shared" si="25"/>
        <v>-0.5043015727779727</v>
      </c>
      <c r="O110" s="56">
        <f>IF(D110&gt;0,AVERAGE(D$18:$D110),0)</f>
        <v>12992283061.849463</v>
      </c>
    </row>
    <row r="111" spans="2:15" ht="12.75">
      <c r="B111" s="23">
        <f t="shared" si="26"/>
        <v>94</v>
      </c>
      <c r="C111" s="108">
        <v>41368</v>
      </c>
      <c r="D111" s="129">
        <v>15039961813</v>
      </c>
      <c r="E111" s="112">
        <f>IF(D111&gt;0,AVERAGE(D$108:$D111),0)</f>
        <v>14996937493.5</v>
      </c>
      <c r="F111" s="59">
        <f t="shared" si="30"/>
        <v>415.7983193277311</v>
      </c>
      <c r="G111" s="24">
        <f t="shared" si="31"/>
        <v>11.466666666666667</v>
      </c>
      <c r="H111" s="58">
        <f t="shared" si="32"/>
        <v>51.233333333333334</v>
      </c>
      <c r="I111" s="60">
        <f t="shared" si="28"/>
        <v>0</v>
      </c>
      <c r="J111" s="24">
        <f t="shared" si="29"/>
        <v>478.4983193277311</v>
      </c>
      <c r="K111" s="23">
        <f t="shared" si="22"/>
        <v>0.0031906402192789208</v>
      </c>
      <c r="L111" s="70">
        <f t="shared" si="24"/>
        <v>1.1645836800368061</v>
      </c>
      <c r="M111" s="92">
        <v>0</v>
      </c>
      <c r="N111" s="22">
        <f t="shared" si="25"/>
        <v>-0.5054163199631938</v>
      </c>
      <c r="O111" s="56">
        <f>IF(D111&gt;0,AVERAGE(D$18:$D111),0)</f>
        <v>13014066878.351065</v>
      </c>
    </row>
    <row r="112" spans="2:15" ht="12.75">
      <c r="B112" s="23">
        <f t="shared" si="26"/>
        <v>95</v>
      </c>
      <c r="C112" s="108">
        <v>41369</v>
      </c>
      <c r="D112" s="129">
        <v>15320020916</v>
      </c>
      <c r="E112" s="112">
        <f>IF(D112&gt;0,AVERAGE(D$108:$D112),0)</f>
        <v>15061554178</v>
      </c>
      <c r="F112" s="59">
        <f t="shared" si="30"/>
        <v>415.7983193277311</v>
      </c>
      <c r="G112" s="24">
        <f t="shared" si="31"/>
        <v>11.466666666666667</v>
      </c>
      <c r="H112" s="58">
        <f t="shared" si="32"/>
        <v>51.233333333333334</v>
      </c>
      <c r="I112" s="60">
        <f t="shared" si="28"/>
        <v>0</v>
      </c>
      <c r="J112" s="24">
        <f t="shared" si="29"/>
        <v>478.4983193277311</v>
      </c>
      <c r="K112" s="23">
        <f t="shared" si="22"/>
        <v>0.003176951818336653</v>
      </c>
      <c r="L112" s="70">
        <f t="shared" si="24"/>
        <v>1.1595874136928783</v>
      </c>
      <c r="M112" s="92">
        <v>0</v>
      </c>
      <c r="N112" s="22">
        <f t="shared" si="25"/>
        <v>-0.5104125863071216</v>
      </c>
      <c r="O112" s="56">
        <f>IF(D112&gt;0,AVERAGE(D$18:$D112),0)</f>
        <v>13038340078.747368</v>
      </c>
    </row>
    <row r="113" spans="2:15" ht="12.75">
      <c r="B113" s="23">
        <f t="shared" si="26"/>
        <v>96</v>
      </c>
      <c r="C113" s="108">
        <v>41370</v>
      </c>
      <c r="D113" s="129">
        <v>15322104528</v>
      </c>
      <c r="E113" s="112">
        <f>IF(D113&gt;0,AVERAGE(D$108:$D113),0)</f>
        <v>15104979236.333334</v>
      </c>
      <c r="F113" s="59">
        <f t="shared" si="30"/>
        <v>415.7983193277311</v>
      </c>
      <c r="G113" s="24">
        <f t="shared" si="31"/>
        <v>11.466666666666667</v>
      </c>
      <c r="H113" s="58">
        <f t="shared" si="32"/>
        <v>51.233333333333334</v>
      </c>
      <c r="I113" s="60">
        <f t="shared" si="28"/>
        <v>0</v>
      </c>
      <c r="J113" s="24">
        <f t="shared" si="29"/>
        <v>478.4983193277311</v>
      </c>
      <c r="K113" s="23">
        <f t="shared" si="22"/>
        <v>0.0031678184513935447</v>
      </c>
      <c r="L113" s="70">
        <f t="shared" si="24"/>
        <v>1.156253734758644</v>
      </c>
      <c r="M113" s="92">
        <v>0</v>
      </c>
      <c r="N113" s="22">
        <f t="shared" si="25"/>
        <v>-0.513746265241356</v>
      </c>
      <c r="O113" s="56">
        <f>IF(D113&gt;0,AVERAGE(D$18:$D113),0)</f>
        <v>13062129291.760416</v>
      </c>
    </row>
    <row r="114" spans="2:15" ht="12.75">
      <c r="B114" s="23">
        <f t="shared" si="26"/>
        <v>97</v>
      </c>
      <c r="C114" s="108">
        <v>41371</v>
      </c>
      <c r="D114" s="129">
        <v>15324115437</v>
      </c>
      <c r="E114" s="112">
        <f>IF(D114&gt;0,AVERAGE(D$108:$D114),0)</f>
        <v>15136284407.857143</v>
      </c>
      <c r="F114" s="59">
        <f t="shared" si="30"/>
        <v>415.7983193277311</v>
      </c>
      <c r="G114" s="24">
        <f t="shared" si="31"/>
        <v>11.466666666666667</v>
      </c>
      <c r="H114" s="58">
        <f t="shared" si="32"/>
        <v>51.233333333333334</v>
      </c>
      <c r="I114" s="60">
        <f t="shared" si="28"/>
        <v>0</v>
      </c>
      <c r="J114" s="24">
        <f t="shared" si="29"/>
        <v>478.4983193277311</v>
      </c>
      <c r="K114" s="23">
        <f t="shared" si="22"/>
        <v>0.003161266704788831</v>
      </c>
      <c r="L114" s="70">
        <f t="shared" si="24"/>
        <v>1.1538623472479232</v>
      </c>
      <c r="M114" s="92">
        <v>0</v>
      </c>
      <c r="N114" s="22">
        <f t="shared" si="25"/>
        <v>-0.5161376527520767</v>
      </c>
      <c r="O114" s="56">
        <f>IF(D114&gt;0,AVERAGE(D$18:$D114),0)</f>
        <v>13085448736.556702</v>
      </c>
    </row>
    <row r="115" spans="2:15" ht="12.75">
      <c r="B115" s="23">
        <f t="shared" si="26"/>
        <v>98</v>
      </c>
      <c r="C115" s="108">
        <v>41372</v>
      </c>
      <c r="D115" s="129">
        <v>15077344051</v>
      </c>
      <c r="E115" s="112">
        <f>IF(D115&gt;0,AVERAGE(D$108:$D115),0)</f>
        <v>15128916863.25</v>
      </c>
      <c r="F115" s="59">
        <f t="shared" si="30"/>
        <v>415.7983193277311</v>
      </c>
      <c r="G115" s="24">
        <f t="shared" si="31"/>
        <v>11.466666666666667</v>
      </c>
      <c r="H115" s="58">
        <f t="shared" si="32"/>
        <v>51.233333333333334</v>
      </c>
      <c r="I115" s="60">
        <f t="shared" si="28"/>
        <v>0</v>
      </c>
      <c r="J115" s="24">
        <f t="shared" si="29"/>
        <v>478.4983193277311</v>
      </c>
      <c r="K115" s="23">
        <f t="shared" si="22"/>
        <v>0.003162806191962508</v>
      </c>
      <c r="L115" s="70">
        <f t="shared" si="24"/>
        <v>1.1544242600663155</v>
      </c>
      <c r="M115" s="92">
        <v>0</v>
      </c>
      <c r="N115" s="22">
        <f t="shared" si="25"/>
        <v>-0.5155757399336844</v>
      </c>
      <c r="O115" s="56">
        <f>IF(D115&gt;0,AVERAGE(D$18:$D115),0)</f>
        <v>13105774198.94898</v>
      </c>
    </row>
    <row r="116" spans="2:15" ht="12.75">
      <c r="B116" s="23">
        <f t="shared" si="26"/>
        <v>99</v>
      </c>
      <c r="C116" s="108">
        <v>41373</v>
      </c>
      <c r="D116" s="129">
        <v>15751223274</v>
      </c>
      <c r="E116" s="112">
        <f>IF(D116&gt;0,AVERAGE(D$108:$D116),0)</f>
        <v>15198062020</v>
      </c>
      <c r="F116" s="59">
        <f t="shared" si="30"/>
        <v>415.7983193277311</v>
      </c>
      <c r="G116" s="24">
        <f t="shared" si="31"/>
        <v>11.466666666666667</v>
      </c>
      <c r="H116" s="58">
        <f t="shared" si="32"/>
        <v>51.233333333333334</v>
      </c>
      <c r="I116" s="60">
        <f t="shared" si="28"/>
        <v>0</v>
      </c>
      <c r="J116" s="24">
        <f t="shared" si="29"/>
        <v>478.4983193277311</v>
      </c>
      <c r="K116" s="23">
        <f t="shared" si="22"/>
        <v>0.003148416677718829</v>
      </c>
      <c r="L116" s="70">
        <f t="shared" si="24"/>
        <v>1.1491720873673728</v>
      </c>
      <c r="M116" s="92">
        <v>0</v>
      </c>
      <c r="N116" s="22">
        <f t="shared" si="25"/>
        <v>-0.5208279126326272</v>
      </c>
      <c r="O116" s="56">
        <f>IF(D116&gt;0,AVERAGE(D$18:$D116),0)</f>
        <v>13132495906.777779</v>
      </c>
    </row>
    <row r="117" spans="2:15" ht="12.75">
      <c r="B117" s="23">
        <f t="shared" si="26"/>
        <v>100</v>
      </c>
      <c r="C117" s="108">
        <v>41374</v>
      </c>
      <c r="D117" s="129">
        <v>15045725526</v>
      </c>
      <c r="E117" s="112">
        <f>IF(D117&gt;0,AVERAGE(D$108:$D117),0)</f>
        <v>15182828370.6</v>
      </c>
      <c r="F117" s="59">
        <f t="shared" si="30"/>
        <v>415.7983193277311</v>
      </c>
      <c r="G117" s="24">
        <f t="shared" si="31"/>
        <v>11.466666666666667</v>
      </c>
      <c r="H117" s="58">
        <f t="shared" si="32"/>
        <v>51.233333333333334</v>
      </c>
      <c r="I117" s="60">
        <f t="shared" si="28"/>
        <v>0</v>
      </c>
      <c r="J117" s="24">
        <f t="shared" si="29"/>
        <v>478.4983193277311</v>
      </c>
      <c r="K117" s="23">
        <f t="shared" si="22"/>
        <v>0.003151575632997962</v>
      </c>
      <c r="L117" s="70">
        <f t="shared" si="24"/>
        <v>1.150325106044256</v>
      </c>
      <c r="M117" s="92">
        <v>0</v>
      </c>
      <c r="N117" s="22">
        <f t="shared" si="25"/>
        <v>-0.5196748939557438</v>
      </c>
      <c r="O117" s="56">
        <f>IF(D117&gt;0,AVERAGE(D$18:$D117),0)</f>
        <v>13151628202.97</v>
      </c>
    </row>
    <row r="118" spans="2:15" ht="12.75">
      <c r="B118" s="23">
        <f t="shared" si="26"/>
        <v>101</v>
      </c>
      <c r="C118" s="108">
        <v>41375</v>
      </c>
      <c r="D118" s="129">
        <v>15058525252</v>
      </c>
      <c r="E118" s="112">
        <f>IF(D118&gt;0,AVERAGE(D$108:$D118),0)</f>
        <v>15171528087.09091</v>
      </c>
      <c r="F118" s="59">
        <f t="shared" si="30"/>
        <v>415.7983193277311</v>
      </c>
      <c r="G118" s="24">
        <f t="shared" si="31"/>
        <v>11.466666666666667</v>
      </c>
      <c r="H118" s="58">
        <f t="shared" si="32"/>
        <v>51.233333333333334</v>
      </c>
      <c r="I118" s="60">
        <f t="shared" si="28"/>
        <v>0</v>
      </c>
      <c r="J118" s="24">
        <f t="shared" si="29"/>
        <v>478.4983193277311</v>
      </c>
      <c r="K118" s="23">
        <f t="shared" si="22"/>
        <v>0.003153923036499361</v>
      </c>
      <c r="L118" s="70">
        <f t="shared" si="24"/>
        <v>1.1511819083222667</v>
      </c>
      <c r="M118" s="92">
        <v>0</v>
      </c>
      <c r="N118" s="22">
        <f t="shared" si="25"/>
        <v>-0.5188180916777332</v>
      </c>
      <c r="O118" s="56">
        <f>IF(D118&gt;0,AVERAGE(D$18:$D118),0)</f>
        <v>13170508371.772278</v>
      </c>
    </row>
    <row r="119" spans="2:15" ht="12.75">
      <c r="B119" s="23">
        <f t="shared" si="26"/>
        <v>102</v>
      </c>
      <c r="C119" s="108">
        <v>41376</v>
      </c>
      <c r="D119" s="129">
        <v>16949468300</v>
      </c>
      <c r="E119" s="112">
        <f>IF(D119&gt;0,AVERAGE(D$108:$D119),0)</f>
        <v>15319689771.5</v>
      </c>
      <c r="F119" s="59">
        <f t="shared" si="30"/>
        <v>415.7983193277311</v>
      </c>
      <c r="G119" s="24">
        <f t="shared" si="31"/>
        <v>11.466666666666667</v>
      </c>
      <c r="H119" s="58">
        <f t="shared" si="32"/>
        <v>51.233333333333334</v>
      </c>
      <c r="I119" s="60">
        <f t="shared" si="28"/>
        <v>0</v>
      </c>
      <c r="J119" s="24">
        <f t="shared" si="29"/>
        <v>478.4983193277311</v>
      </c>
      <c r="K119" s="23">
        <f t="shared" si="22"/>
        <v>0.0031234204247262624</v>
      </c>
      <c r="L119" s="70">
        <f t="shared" si="24"/>
        <v>1.1400484550250858</v>
      </c>
      <c r="M119" s="92">
        <v>0</v>
      </c>
      <c r="N119" s="22">
        <f t="shared" si="25"/>
        <v>-0.5299515449749141</v>
      </c>
      <c r="O119" s="56">
        <f>IF(D119&gt;0,AVERAGE(D$18:$D119),0)</f>
        <v>13207556998.519608</v>
      </c>
    </row>
    <row r="120" spans="2:15" ht="12.75">
      <c r="B120" s="23">
        <f t="shared" si="26"/>
        <v>103</v>
      </c>
      <c r="C120" s="108">
        <v>41377</v>
      </c>
      <c r="D120" s="129">
        <v>16952416367</v>
      </c>
      <c r="E120" s="112">
        <f>IF(D120&gt;0,AVERAGE(D$108:$D120),0)</f>
        <v>15445284125</v>
      </c>
      <c r="F120" s="59">
        <f t="shared" si="30"/>
        <v>415.7983193277311</v>
      </c>
      <c r="G120" s="24">
        <f t="shared" si="31"/>
        <v>11.466666666666667</v>
      </c>
      <c r="H120" s="58">
        <f t="shared" si="32"/>
        <v>51.233333333333334</v>
      </c>
      <c r="I120" s="60">
        <f t="shared" si="28"/>
        <v>0</v>
      </c>
      <c r="J120" s="24">
        <f t="shared" si="29"/>
        <v>478.4983193277311</v>
      </c>
      <c r="K120" s="23">
        <f t="shared" si="22"/>
        <v>0.003098022124133188</v>
      </c>
      <c r="L120" s="70">
        <f t="shared" si="24"/>
        <v>1.1307780753086136</v>
      </c>
      <c r="M120" s="92">
        <v>0</v>
      </c>
      <c r="N120" s="22">
        <f t="shared" si="25"/>
        <v>-0.5392219246913863</v>
      </c>
      <c r="O120" s="56">
        <f>IF(D120&gt;0,AVERAGE(D$18:$D120),0)</f>
        <v>13243914856.466019</v>
      </c>
    </row>
    <row r="121" spans="2:15" ht="12.75">
      <c r="B121" s="23">
        <f t="shared" si="26"/>
        <v>104</v>
      </c>
      <c r="C121" s="108">
        <v>41378</v>
      </c>
      <c r="D121" s="129">
        <v>16955276707</v>
      </c>
      <c r="E121" s="112">
        <f>IF(D121&gt;0,AVERAGE(D$108:$D121),0)</f>
        <v>15553140738</v>
      </c>
      <c r="F121" s="59">
        <f t="shared" si="30"/>
        <v>415.7983193277311</v>
      </c>
      <c r="G121" s="24">
        <f t="shared" si="31"/>
        <v>11.466666666666667</v>
      </c>
      <c r="H121" s="58">
        <f t="shared" si="32"/>
        <v>51.233333333333334</v>
      </c>
      <c r="I121" s="60">
        <f t="shared" si="28"/>
        <v>0</v>
      </c>
      <c r="J121" s="24">
        <f t="shared" si="29"/>
        <v>478.4983193277311</v>
      </c>
      <c r="K121" s="23">
        <f t="shared" si="22"/>
        <v>0.0030765382207250695</v>
      </c>
      <c r="L121" s="70">
        <f t="shared" si="24"/>
        <v>1.1229364505646504</v>
      </c>
      <c r="M121" s="92">
        <v>0</v>
      </c>
      <c r="N121" s="22">
        <f t="shared" si="25"/>
        <v>-0.5470635494353495</v>
      </c>
      <c r="O121" s="56">
        <f>IF(D121&gt;0,AVERAGE(D$18:$D121),0)</f>
        <v>13279601028.10577</v>
      </c>
    </row>
    <row r="122" spans="2:15" ht="12.75">
      <c r="B122" s="23">
        <f t="shared" si="26"/>
        <v>105</v>
      </c>
      <c r="C122" s="108">
        <v>41379</v>
      </c>
      <c r="D122" s="129">
        <v>16032737713</v>
      </c>
      <c r="E122" s="112">
        <f>IF(D122&gt;0,AVERAGE(D$108:$D122),0)</f>
        <v>15585113869.666666</v>
      </c>
      <c r="F122" s="59">
        <f t="shared" si="30"/>
        <v>415.7983193277311</v>
      </c>
      <c r="G122" s="24">
        <f t="shared" si="31"/>
        <v>11.466666666666667</v>
      </c>
      <c r="H122" s="58">
        <f t="shared" si="32"/>
        <v>51.233333333333334</v>
      </c>
      <c r="I122" s="60">
        <f t="shared" si="28"/>
        <v>0</v>
      </c>
      <c r="J122" s="24">
        <f t="shared" si="29"/>
        <v>478.4983193277311</v>
      </c>
      <c r="K122" s="23">
        <f t="shared" si="22"/>
        <v>0.0030702266491554686</v>
      </c>
      <c r="L122" s="70">
        <f t="shared" si="24"/>
        <v>1.120632726941746</v>
      </c>
      <c r="M122" s="92">
        <v>0</v>
      </c>
      <c r="N122" s="22">
        <f t="shared" si="25"/>
        <v>-0.549367273058254</v>
      </c>
      <c r="O122" s="56">
        <f>IF(D122&gt;0,AVERAGE(D$18:$D122),0)</f>
        <v>13305821377.485714</v>
      </c>
    </row>
    <row r="123" spans="2:15" ht="12.75">
      <c r="B123" s="23">
        <f t="shared" si="26"/>
        <v>106</v>
      </c>
      <c r="C123" s="108">
        <v>41380</v>
      </c>
      <c r="D123" s="129">
        <v>15579976982</v>
      </c>
      <c r="E123" s="112">
        <f>IF(D123&gt;0,AVERAGE(D$108:$D123),0)</f>
        <v>15584792814.1875</v>
      </c>
      <c r="F123" s="59">
        <f t="shared" si="30"/>
        <v>415.7983193277311</v>
      </c>
      <c r="G123" s="24">
        <f t="shared" si="31"/>
        <v>11.466666666666667</v>
      </c>
      <c r="H123" s="58">
        <f t="shared" si="32"/>
        <v>51.233333333333334</v>
      </c>
      <c r="I123" s="60">
        <f t="shared" si="28"/>
        <v>0</v>
      </c>
      <c r="J123" s="24">
        <f t="shared" si="29"/>
        <v>478.4983193277311</v>
      </c>
      <c r="K123" s="23">
        <f t="shared" si="22"/>
        <v>0.003070289897547651</v>
      </c>
      <c r="L123" s="70">
        <f t="shared" si="24"/>
        <v>1.1206558126048927</v>
      </c>
      <c r="M123" s="92">
        <v>0</v>
      </c>
      <c r="N123" s="22">
        <f t="shared" si="25"/>
        <v>-0.5493441873951073</v>
      </c>
      <c r="O123" s="56">
        <f>IF(D123&gt;0,AVERAGE(D$18:$D123),0)</f>
        <v>13327275675.64151</v>
      </c>
    </row>
    <row r="124" spans="2:15" ht="12.75">
      <c r="B124" s="23">
        <f t="shared" si="26"/>
        <v>107</v>
      </c>
      <c r="C124" s="108">
        <v>41381</v>
      </c>
      <c r="D124" s="129">
        <v>15261924324</v>
      </c>
      <c r="E124" s="112">
        <f>IF(D124&gt;0,AVERAGE(D$108:$D124),0)</f>
        <v>15565800550.058823</v>
      </c>
      <c r="F124" s="59">
        <f t="shared" si="30"/>
        <v>415.7983193277311</v>
      </c>
      <c r="G124" s="24">
        <f t="shared" si="31"/>
        <v>11.466666666666667</v>
      </c>
      <c r="H124" s="58">
        <f t="shared" si="32"/>
        <v>64.93201993182066</v>
      </c>
      <c r="I124" s="60">
        <f t="shared" si="28"/>
        <v>0</v>
      </c>
      <c r="J124" s="24">
        <f t="shared" si="29"/>
        <v>492.1970059262184</v>
      </c>
      <c r="K124" s="23">
        <f t="shared" si="22"/>
        <v>0.003162041067809766</v>
      </c>
      <c r="L124" s="70">
        <f t="shared" si="24"/>
        <v>1.1541449897505647</v>
      </c>
      <c r="M124" s="92">
        <v>13.698686598487326</v>
      </c>
      <c r="N124" s="22">
        <f t="shared" si="25"/>
        <v>-0.5158550102494353</v>
      </c>
      <c r="O124" s="56">
        <f>IF(D124&gt;0,AVERAGE(D$18:$D124),0)</f>
        <v>13345356504.13084</v>
      </c>
    </row>
    <row r="125" spans="2:15" ht="12.75">
      <c r="B125" s="23">
        <f t="shared" si="26"/>
        <v>108</v>
      </c>
      <c r="C125" s="108">
        <v>41382</v>
      </c>
      <c r="D125" s="129">
        <v>15246727435</v>
      </c>
      <c r="E125" s="112">
        <f>IF(D125&gt;0,AVERAGE(D$108:$D125),0)</f>
        <v>15548074265.88889</v>
      </c>
      <c r="F125" s="59">
        <f t="shared" si="30"/>
        <v>415.7983193277311</v>
      </c>
      <c r="G125" s="24">
        <f t="shared" si="31"/>
        <v>11.466666666666667</v>
      </c>
      <c r="H125" s="58">
        <f t="shared" si="32"/>
        <v>64.93575018440195</v>
      </c>
      <c r="I125" s="60">
        <f t="shared" si="28"/>
        <v>0</v>
      </c>
      <c r="J125" s="24">
        <f t="shared" si="29"/>
        <v>492.20073617879973</v>
      </c>
      <c r="K125" s="23">
        <f t="shared" si="22"/>
        <v>0.003165670087250901</v>
      </c>
      <c r="L125" s="70">
        <f t="shared" si="24"/>
        <v>1.155469581846579</v>
      </c>
      <c r="M125" s="92">
        <v>13.702416851068621</v>
      </c>
      <c r="N125" s="22">
        <f t="shared" si="25"/>
        <v>-0.5145304181534209</v>
      </c>
      <c r="O125" s="56">
        <f>IF(D125&gt;0,AVERAGE(D$18:$D125),0)</f>
        <v>13362961790.527779</v>
      </c>
    </row>
    <row r="126" spans="2:15" ht="12.75">
      <c r="B126" s="23">
        <f t="shared" si="26"/>
        <v>109</v>
      </c>
      <c r="C126" s="108">
        <v>41383</v>
      </c>
      <c r="D126" s="129">
        <v>15333630026</v>
      </c>
      <c r="E126" s="112">
        <f>IF(D126&gt;0,AVERAGE(D$108:$D126),0)</f>
        <v>15536787726.947369</v>
      </c>
      <c r="F126" s="59">
        <f t="shared" si="30"/>
        <v>415.7983193277311</v>
      </c>
      <c r="G126" s="24">
        <f t="shared" si="31"/>
        <v>11.466666666666667</v>
      </c>
      <c r="H126" s="58">
        <f t="shared" si="32"/>
        <v>53.87455179556706</v>
      </c>
      <c r="I126" s="60">
        <f t="shared" si="28"/>
        <v>0</v>
      </c>
      <c r="J126" s="24">
        <f t="shared" si="29"/>
        <v>481.13953778996483</v>
      </c>
      <c r="K126" s="23">
        <f t="shared" si="22"/>
        <v>0.0030967761563445006</v>
      </c>
      <c r="L126" s="70">
        <f t="shared" si="24"/>
        <v>1.1303232970657426</v>
      </c>
      <c r="M126" s="92">
        <v>2.6412184622337245</v>
      </c>
      <c r="N126" s="22">
        <f t="shared" si="25"/>
        <v>-0.5396767029342573</v>
      </c>
      <c r="O126" s="56">
        <f>IF(D126&gt;0,AVERAGE(D$18:$D126),0)</f>
        <v>13381041315.623854</v>
      </c>
    </row>
    <row r="127" spans="2:15" ht="12.75">
      <c r="B127" s="23">
        <f t="shared" si="26"/>
        <v>110</v>
      </c>
      <c r="C127" s="108">
        <v>41384</v>
      </c>
      <c r="D127" s="129">
        <v>15336251144</v>
      </c>
      <c r="E127" s="112">
        <f>IF(D127&gt;0,AVERAGE(D$108:$D127),0)</f>
        <v>15526760897.8</v>
      </c>
      <c r="F127" s="59">
        <f t="shared" si="30"/>
        <v>415.7983193277311</v>
      </c>
      <c r="G127" s="24">
        <f t="shared" si="31"/>
        <v>11.466666666666667</v>
      </c>
      <c r="H127" s="58">
        <f t="shared" si="32"/>
        <v>53.87493891400556</v>
      </c>
      <c r="I127" s="60">
        <f t="shared" si="28"/>
        <v>0</v>
      </c>
      <c r="J127" s="24">
        <f t="shared" si="29"/>
        <v>481.1399249084033</v>
      </c>
      <c r="K127" s="23">
        <f t="shared" si="22"/>
        <v>0.003098778477206901</v>
      </c>
      <c r="L127" s="70">
        <f t="shared" si="24"/>
        <v>1.1310541441805189</v>
      </c>
      <c r="M127" s="92">
        <v>2.6416055806722287</v>
      </c>
      <c r="N127" s="22">
        <f t="shared" si="25"/>
        <v>-0.5389458558194811</v>
      </c>
      <c r="O127" s="56">
        <f>IF(D127&gt;0,AVERAGE(D$18:$D127),0)</f>
        <v>13398815950.427273</v>
      </c>
    </row>
    <row r="128" spans="2:15" ht="12.75">
      <c r="B128" s="23">
        <f t="shared" si="26"/>
        <v>111</v>
      </c>
      <c r="C128" s="108">
        <v>41385</v>
      </c>
      <c r="D128" s="129">
        <v>15338872407</v>
      </c>
      <c r="E128" s="112">
        <f>IF(D128&gt;0,AVERAGE(D$108:$D128),0)</f>
        <v>15517813826.809525</v>
      </c>
      <c r="F128" s="59">
        <f t="shared" si="30"/>
        <v>415.7983193277311</v>
      </c>
      <c r="G128" s="24">
        <f t="shared" si="31"/>
        <v>11.466666666666667</v>
      </c>
      <c r="H128" s="58">
        <f t="shared" si="32"/>
        <v>56.29462691555033</v>
      </c>
      <c r="I128" s="60">
        <f t="shared" si="28"/>
        <v>0</v>
      </c>
      <c r="J128" s="24">
        <f t="shared" si="29"/>
        <v>483.5596129099481</v>
      </c>
      <c r="K128" s="23">
        <f t="shared" si="22"/>
        <v>0.003116158102596391</v>
      </c>
      <c r="L128" s="70">
        <f t="shared" si="24"/>
        <v>1.1373977074476826</v>
      </c>
      <c r="M128" s="92">
        <v>5.061293582216998</v>
      </c>
      <c r="N128" s="22">
        <f t="shared" si="25"/>
        <v>-0.5326022925523173</v>
      </c>
      <c r="O128" s="56">
        <f>IF(D128&gt;0,AVERAGE(D$18:$D128),0)</f>
        <v>13416293936.522522</v>
      </c>
    </row>
    <row r="129" spans="2:15" ht="12.75">
      <c r="B129" s="23">
        <f t="shared" si="26"/>
        <v>112</v>
      </c>
      <c r="C129" s="108">
        <v>41386</v>
      </c>
      <c r="D129" s="129">
        <v>15341205650</v>
      </c>
      <c r="E129" s="112">
        <f>IF(D129&gt;0,AVERAGE(D$108:$D129),0)</f>
        <v>15509786182.40909</v>
      </c>
      <c r="F129" s="59">
        <f t="shared" si="30"/>
        <v>415.7983193277311</v>
      </c>
      <c r="G129" s="24">
        <f t="shared" si="31"/>
        <v>11.466666666666667</v>
      </c>
      <c r="H129" s="58">
        <f t="shared" si="32"/>
        <v>68.59852439300803</v>
      </c>
      <c r="I129" s="60">
        <f t="shared" si="28"/>
        <v>0</v>
      </c>
      <c r="J129" s="24">
        <f t="shared" si="29"/>
        <v>495.86351038740577</v>
      </c>
      <c r="K129" s="23">
        <f t="shared" si="22"/>
        <v>0.003197100879119822</v>
      </c>
      <c r="L129" s="70">
        <f t="shared" si="24"/>
        <v>1.166941820878735</v>
      </c>
      <c r="M129" s="92">
        <v>17.365191059674693</v>
      </c>
      <c r="N129" s="22">
        <f t="shared" si="25"/>
        <v>-0.5030581791212649</v>
      </c>
      <c r="O129" s="56">
        <f>IF(D129&gt;0,AVERAGE(D$18:$D129),0)</f>
        <v>13433480648.25</v>
      </c>
    </row>
    <row r="130" spans="2:15" ht="12.75">
      <c r="B130" s="23">
        <f t="shared" si="26"/>
        <v>113</v>
      </c>
      <c r="C130" s="108">
        <v>41387</v>
      </c>
      <c r="D130" s="129">
        <v>15348910381</v>
      </c>
      <c r="E130" s="112">
        <f>IF(D130&gt;0,AVERAGE(D$108:$D130),0)</f>
        <v>15502791582.347826</v>
      </c>
      <c r="F130" s="59">
        <f t="shared" si="30"/>
        <v>415.7983193277311</v>
      </c>
      <c r="G130" s="24">
        <f t="shared" si="31"/>
        <v>11.466666666666667</v>
      </c>
      <c r="H130" s="58">
        <f t="shared" si="32"/>
        <v>59.10630841589213</v>
      </c>
      <c r="I130" s="60">
        <f t="shared" si="28"/>
        <v>0</v>
      </c>
      <c r="J130" s="24">
        <f t="shared" si="29"/>
        <v>486.3712944102899</v>
      </c>
      <c r="K130" s="23">
        <f t="shared" si="22"/>
        <v>0.0031373142819264505</v>
      </c>
      <c r="L130" s="70">
        <f t="shared" si="24"/>
        <v>1.1451197129031545</v>
      </c>
      <c r="M130" s="92">
        <v>7.8729750825587965</v>
      </c>
      <c r="N130" s="22">
        <f t="shared" si="25"/>
        <v>-0.5248802870968454</v>
      </c>
      <c r="O130" s="56">
        <f>IF(D130&gt;0,AVERAGE(D$18:$D130),0)</f>
        <v>13450431353.849558</v>
      </c>
    </row>
    <row r="131" spans="2:15" ht="12.75">
      <c r="B131" s="23">
        <f t="shared" si="26"/>
        <v>114</v>
      </c>
      <c r="C131" s="108">
        <v>41388</v>
      </c>
      <c r="D131" s="129">
        <v>15581716111</v>
      </c>
      <c r="E131" s="112">
        <f>IF(D131&gt;0,AVERAGE(D$108:$D131),0)</f>
        <v>15506080104.375</v>
      </c>
      <c r="F131" s="59">
        <f t="shared" si="30"/>
        <v>415.7983193277311</v>
      </c>
      <c r="G131" s="24">
        <f t="shared" si="31"/>
        <v>11.466666666666667</v>
      </c>
      <c r="H131" s="58">
        <f t="shared" si="32"/>
        <v>58.97889297104217</v>
      </c>
      <c r="I131" s="60">
        <f t="shared" si="28"/>
        <v>0</v>
      </c>
      <c r="J131" s="24">
        <f t="shared" si="29"/>
        <v>486.24387896543993</v>
      </c>
      <c r="K131" s="23">
        <f t="shared" si="22"/>
        <v>0.0031358272090200767</v>
      </c>
      <c r="L131" s="70">
        <f t="shared" si="24"/>
        <v>1.144576931292328</v>
      </c>
      <c r="M131" s="92">
        <v>7.7455596377088405</v>
      </c>
      <c r="N131" s="22">
        <f t="shared" si="25"/>
        <v>-0.525423068707672</v>
      </c>
      <c r="O131" s="56">
        <f>IF(D131&gt;0,AVERAGE(D$18:$D131),0)</f>
        <v>13469126834.175438</v>
      </c>
    </row>
    <row r="132" spans="2:15" ht="12.75">
      <c r="B132" s="23">
        <f t="shared" si="26"/>
        <v>115</v>
      </c>
      <c r="C132" s="108">
        <v>41389</v>
      </c>
      <c r="D132" s="129">
        <v>15355328670</v>
      </c>
      <c r="E132" s="112">
        <f>IF(D132&gt;0,AVERAGE(D$108:$D132),0)</f>
        <v>15500050047</v>
      </c>
      <c r="F132" s="59">
        <f t="shared" si="30"/>
        <v>415.7983193277311</v>
      </c>
      <c r="G132" s="24">
        <f t="shared" si="31"/>
        <v>11.466666666666667</v>
      </c>
      <c r="H132" s="58">
        <f t="shared" si="32"/>
        <v>58.32431371718748</v>
      </c>
      <c r="I132" s="60">
        <f t="shared" si="28"/>
        <v>0</v>
      </c>
      <c r="J132" s="24">
        <f t="shared" si="29"/>
        <v>485.5892997115852</v>
      </c>
      <c r="K132" s="23">
        <f t="shared" si="22"/>
        <v>0.0031328240763039985</v>
      </c>
      <c r="L132" s="70">
        <f t="shared" si="24"/>
        <v>1.1434807878509594</v>
      </c>
      <c r="M132" s="92">
        <v>7.090980383854143</v>
      </c>
      <c r="N132" s="22">
        <f t="shared" si="25"/>
        <v>-0.5265192121490405</v>
      </c>
      <c r="O132" s="56">
        <f>IF(D132&gt;0,AVERAGE(D$18:$D132),0)</f>
        <v>13485528589.269566</v>
      </c>
    </row>
    <row r="133" spans="2:15" ht="12.75">
      <c r="B133" s="23">
        <f t="shared" si="26"/>
        <v>116</v>
      </c>
      <c r="C133" s="108">
        <v>41390</v>
      </c>
      <c r="D133" s="129">
        <v>15356461189</v>
      </c>
      <c r="E133" s="112">
        <f>IF(D133&gt;0,AVERAGE(D$108:$D133),0)</f>
        <v>15494527398.615385</v>
      </c>
      <c r="F133" s="59">
        <f>+$K$6/30</f>
        <v>415.7983193277311</v>
      </c>
      <c r="G133" s="24">
        <f t="shared" si="31"/>
        <v>11.466666666666667</v>
      </c>
      <c r="H133" s="58">
        <f t="shared" si="32"/>
        <v>55.04842373182795</v>
      </c>
      <c r="I133" s="60">
        <f t="shared" si="28"/>
        <v>0</v>
      </c>
      <c r="J133" s="24">
        <f t="shared" si="29"/>
        <v>482.3134097262257</v>
      </c>
      <c r="K133" s="23">
        <f t="shared" si="22"/>
        <v>0.003112798456630087</v>
      </c>
      <c r="L133" s="70">
        <f t="shared" si="24"/>
        <v>1.1361714366699818</v>
      </c>
      <c r="M133" s="92">
        <v>3.8150903984946156</v>
      </c>
      <c r="N133" s="22">
        <f t="shared" si="25"/>
        <v>-0.5338285633300182</v>
      </c>
      <c r="O133" s="56">
        <f>IF(D133&gt;0,AVERAGE(D$18:$D133),0)</f>
        <v>13501657318.577587</v>
      </c>
    </row>
    <row r="134" spans="2:15" ht="12.75">
      <c r="B134" s="23">
        <f t="shared" si="26"/>
        <v>117</v>
      </c>
      <c r="C134" s="108">
        <v>41391</v>
      </c>
      <c r="D134" s="129">
        <v>15359114719</v>
      </c>
      <c r="E134" s="112">
        <f>IF(D134&gt;0,AVERAGE(D$108:$D134),0)</f>
        <v>15489512114.185184</v>
      </c>
      <c r="F134" s="59">
        <f t="shared" si="30"/>
        <v>415.7983193277311</v>
      </c>
      <c r="G134" s="24">
        <f t="shared" si="31"/>
        <v>11.466666666666667</v>
      </c>
      <c r="H134" s="58">
        <f t="shared" si="32"/>
        <v>55.0489780899468</v>
      </c>
      <c r="I134" s="60">
        <f t="shared" si="28"/>
        <v>0</v>
      </c>
      <c r="J134" s="24">
        <f t="shared" si="29"/>
        <v>482.31396408434455</v>
      </c>
      <c r="K134" s="23">
        <f t="shared" si="22"/>
        <v>0.0031138099155663197</v>
      </c>
      <c r="L134" s="70">
        <f t="shared" si="24"/>
        <v>1.1365406191817067</v>
      </c>
      <c r="M134" s="92">
        <v>3.815644756613465</v>
      </c>
      <c r="N134" s="22">
        <f t="shared" si="25"/>
        <v>-0.5334593808182932</v>
      </c>
      <c r="O134" s="56">
        <f>IF(D134&gt;0,AVERAGE(D$18:$D134),0)</f>
        <v>13517533022.8547</v>
      </c>
    </row>
    <row r="135" spans="2:15" ht="12.75">
      <c r="B135" s="23">
        <f t="shared" si="26"/>
        <v>118</v>
      </c>
      <c r="C135" s="108">
        <v>41392</v>
      </c>
      <c r="D135" s="129">
        <v>15361746161</v>
      </c>
      <c r="E135" s="112">
        <f>IF(D135&gt;0,AVERAGE(D$108:$D135),0)</f>
        <v>15484949044.428572</v>
      </c>
      <c r="F135" s="59">
        <f t="shared" si="30"/>
        <v>415.7983193277311</v>
      </c>
      <c r="G135" s="24">
        <f t="shared" si="31"/>
        <v>11.466666666666667</v>
      </c>
      <c r="H135" s="58">
        <f t="shared" si="32"/>
        <v>57.9057898763444</v>
      </c>
      <c r="I135" s="60">
        <f t="shared" si="28"/>
        <v>0</v>
      </c>
      <c r="J135" s="24">
        <f t="shared" si="29"/>
        <v>485.17077587074215</v>
      </c>
      <c r="K135" s="23">
        <f t="shared" si="22"/>
        <v>0.0031331764442925616</v>
      </c>
      <c r="L135" s="70">
        <f t="shared" si="24"/>
        <v>1.143609402166785</v>
      </c>
      <c r="M135" s="92">
        <v>6.672456543011062</v>
      </c>
      <c r="N135" s="22">
        <f t="shared" si="25"/>
        <v>-0.5263905978332148</v>
      </c>
      <c r="O135" s="56">
        <f>IF(D135&gt;0,AVERAGE(D$18:$D135),0)</f>
        <v>13533161947.754238</v>
      </c>
    </row>
    <row r="136" spans="2:15" ht="12.75">
      <c r="B136" s="23">
        <f t="shared" si="26"/>
        <v>119</v>
      </c>
      <c r="C136" s="108">
        <v>41393</v>
      </c>
      <c r="D136" s="129">
        <v>15570651356</v>
      </c>
      <c r="E136" s="112">
        <f>IF(D136&gt;0,AVERAGE(D$108:$D136),0)</f>
        <v>15487904296.551723</v>
      </c>
      <c r="F136" s="59">
        <f t="shared" si="30"/>
        <v>415.7983193277311</v>
      </c>
      <c r="G136" s="24">
        <f t="shared" si="31"/>
        <v>11.466666666666667</v>
      </c>
      <c r="H136" s="58">
        <f t="shared" si="32"/>
        <v>58.422950086540624</v>
      </c>
      <c r="I136" s="60">
        <f t="shared" si="28"/>
        <v>0</v>
      </c>
      <c r="J136" s="24">
        <f t="shared" si="29"/>
        <v>485.68793608093836</v>
      </c>
      <c r="K136" s="23">
        <f t="shared" si="22"/>
        <v>0.0031359177250925643</v>
      </c>
      <c r="L136" s="70">
        <f t="shared" si="24"/>
        <v>1.144609969658786</v>
      </c>
      <c r="M136" s="92">
        <v>7.189616753207289</v>
      </c>
      <c r="N136" s="22">
        <f t="shared" si="25"/>
        <v>-0.525390030341214</v>
      </c>
      <c r="O136" s="56">
        <f>IF(D136&gt;0,AVERAGE(D$18:$D136),0)</f>
        <v>13550283707.487394</v>
      </c>
    </row>
    <row r="137" spans="2:15" ht="12.75">
      <c r="B137" s="23">
        <f t="shared" si="26"/>
        <v>120</v>
      </c>
      <c r="C137" s="108">
        <v>41394</v>
      </c>
      <c r="D137" s="129">
        <v>15699415351</v>
      </c>
      <c r="E137" s="112">
        <f>IF(D137&gt;0,AVERAGE(D$108:$D137),0)</f>
        <v>15494954665.033333</v>
      </c>
      <c r="F137" s="59">
        <f>+$K$6/30</f>
        <v>415.7983193277311</v>
      </c>
      <c r="G137" s="24">
        <f t="shared" si="31"/>
        <v>11.466666666666667</v>
      </c>
      <c r="H137" s="58">
        <f>+$H$6/30+M137</f>
        <v>55.34248918439808</v>
      </c>
      <c r="I137" s="60">
        <f t="shared" si="28"/>
        <v>0</v>
      </c>
      <c r="J137" s="24">
        <f t="shared" si="27"/>
        <v>482.6074751787958</v>
      </c>
      <c r="K137" s="23">
        <f t="shared" si="22"/>
        <v>0.003114610436827358</v>
      </c>
      <c r="L137" s="70">
        <f t="shared" si="24"/>
        <v>1.1368328094419857</v>
      </c>
      <c r="M137" s="92">
        <v>4.109155851064748</v>
      </c>
      <c r="N137" s="22">
        <f t="shared" si="25"/>
        <v>-0.5331671905580142</v>
      </c>
      <c r="O137" s="56">
        <f>IF(D137&gt;0,AVERAGE(D$18:$D137),0)</f>
        <v>13568193137.85</v>
      </c>
    </row>
    <row r="138" spans="2:15" ht="12.75">
      <c r="B138" s="23">
        <f t="shared" si="26"/>
        <v>121</v>
      </c>
      <c r="C138" s="108">
        <v>41395</v>
      </c>
      <c r="D138" s="129">
        <v>15702190076</v>
      </c>
      <c r="E138" s="112">
        <f>IF(D138&gt;0,AVERAGE(D$108:$D138),0)</f>
        <v>15501639678.290323</v>
      </c>
      <c r="F138" s="59">
        <f aca="true" t="shared" si="33" ref="F138:F167">+$K$7/31</f>
        <v>413.3640552995392</v>
      </c>
      <c r="G138" s="24">
        <f>+$G$7/31</f>
        <v>11.064516129032258</v>
      </c>
      <c r="H138" s="58">
        <f aca="true" t="shared" si="34" ref="H138:H168">+$H$7/31+M138</f>
        <v>75.76779190898816</v>
      </c>
      <c r="I138" s="60">
        <f aca="true" t="shared" si="35" ref="I138:I168">+$I$7/31</f>
        <v>0</v>
      </c>
      <c r="J138" s="24">
        <f t="shared" si="27"/>
        <v>500.1963633375596</v>
      </c>
      <c r="K138" s="23">
        <f t="shared" si="22"/>
        <v>0.003226731969767513</v>
      </c>
      <c r="L138" s="70">
        <f t="shared" si="24"/>
        <v>1.1777571689651423</v>
      </c>
      <c r="M138" s="92">
        <v>7.380695134794606</v>
      </c>
      <c r="N138" s="22">
        <f t="shared" si="25"/>
        <v>-0.49224283103485766</v>
      </c>
      <c r="O138" s="56">
        <f>IF(D138&gt;0,AVERAGE(D$18:$D138),0)</f>
        <v>13585829476.181818</v>
      </c>
    </row>
    <row r="139" spans="2:15" ht="12.75">
      <c r="B139" s="23">
        <f t="shared" si="26"/>
        <v>122</v>
      </c>
      <c r="C139" s="108">
        <v>41396</v>
      </c>
      <c r="D139" s="129">
        <v>15781617442</v>
      </c>
      <c r="E139" s="112">
        <f>IF(D139&gt;0,AVERAGE(D$108:$D139),0)</f>
        <v>15510388983.40625</v>
      </c>
      <c r="F139" s="59">
        <f t="shared" si="33"/>
        <v>413.3640552995392</v>
      </c>
      <c r="G139" s="24">
        <f aca="true" t="shared" si="36" ref="G139:G168">+$G$7/31</f>
        <v>11.064516129032258</v>
      </c>
      <c r="H139" s="58">
        <f t="shared" si="34"/>
        <v>85.84776764196712</v>
      </c>
      <c r="I139" s="60">
        <f t="shared" si="35"/>
        <v>0</v>
      </c>
      <c r="J139" s="24">
        <f t="shared" si="27"/>
        <v>510.2763390705386</v>
      </c>
      <c r="K139" s="23">
        <f t="shared" si="22"/>
        <v>0.003289900334649611</v>
      </c>
      <c r="L139" s="70">
        <f t="shared" si="24"/>
        <v>1.200813622147108</v>
      </c>
      <c r="M139" s="92">
        <v>17.460670867773565</v>
      </c>
      <c r="N139" s="22">
        <f t="shared" si="25"/>
        <v>-0.46918637785289197</v>
      </c>
      <c r="O139" s="56">
        <f>IF(D139&gt;0,AVERAGE(D$18:$D139),0)</f>
        <v>13603827738.196722</v>
      </c>
    </row>
    <row r="140" spans="2:15" ht="12.75">
      <c r="B140" s="23">
        <f t="shared" si="26"/>
        <v>123</v>
      </c>
      <c r="C140" s="108">
        <v>41397</v>
      </c>
      <c r="D140" s="129">
        <v>15614131935</v>
      </c>
      <c r="E140" s="112">
        <f>IF(D140&gt;0,AVERAGE(D$108:$D140),0)</f>
        <v>15513532709.212122</v>
      </c>
      <c r="F140" s="59">
        <f t="shared" si="33"/>
        <v>413.3640552995392</v>
      </c>
      <c r="G140" s="24">
        <f t="shared" si="36"/>
        <v>11.064516129032258</v>
      </c>
      <c r="H140" s="58">
        <f t="shared" si="34"/>
        <v>77.50466035446576</v>
      </c>
      <c r="I140" s="60">
        <f t="shared" si="35"/>
        <v>0</v>
      </c>
      <c r="J140" s="24">
        <f t="shared" si="27"/>
        <v>501.9332317830372</v>
      </c>
      <c r="K140" s="23">
        <f t="shared" si="22"/>
        <v>0.003235454110880774</v>
      </c>
      <c r="L140" s="70">
        <f t="shared" si="24"/>
        <v>1.1809407504714826</v>
      </c>
      <c r="M140" s="92">
        <v>9.117563580272199</v>
      </c>
      <c r="N140" s="22">
        <f t="shared" si="25"/>
        <v>-0.4890592495285173</v>
      </c>
      <c r="O140" s="56">
        <f>IF(D140&gt;0,AVERAGE(D$18:$D140),0)</f>
        <v>13620171674.756098</v>
      </c>
    </row>
    <row r="141" spans="2:15" ht="12.75">
      <c r="B141" s="23">
        <f t="shared" si="26"/>
        <v>124</v>
      </c>
      <c r="C141" s="108">
        <v>41398</v>
      </c>
      <c r="D141" s="129">
        <v>15616580488</v>
      </c>
      <c r="E141" s="112">
        <f>IF(D141&gt;0,AVERAGE(D$108:$D141),0)</f>
        <v>15516563526.235294</v>
      </c>
      <c r="F141" s="59">
        <f t="shared" si="33"/>
        <v>413.3640552995392</v>
      </c>
      <c r="G141" s="24">
        <f t="shared" si="36"/>
        <v>11.064516129032258</v>
      </c>
      <c r="H141" s="58">
        <f t="shared" si="34"/>
        <v>77.50598269806484</v>
      </c>
      <c r="I141" s="60">
        <f t="shared" si="35"/>
        <v>0</v>
      </c>
      <c r="J141" s="24">
        <f t="shared" si="27"/>
        <v>501.93455412663627</v>
      </c>
      <c r="K141" s="23">
        <f t="shared" si="22"/>
        <v>0.0032348306587213654</v>
      </c>
      <c r="L141" s="70">
        <f t="shared" si="24"/>
        <v>1.1807131904332984</v>
      </c>
      <c r="M141" s="92">
        <v>9.118885923871288</v>
      </c>
      <c r="N141" s="22">
        <f t="shared" si="25"/>
        <v>-0.48928680956670156</v>
      </c>
      <c r="O141" s="56">
        <f>IF(D141&gt;0,AVERAGE(D$18:$D141),0)</f>
        <v>13636271745.830645</v>
      </c>
    </row>
    <row r="142" spans="2:15" ht="12.75">
      <c r="B142" s="23">
        <f t="shared" si="26"/>
        <v>125</v>
      </c>
      <c r="C142" s="108">
        <v>41399</v>
      </c>
      <c r="D142" s="129">
        <v>15604355058</v>
      </c>
      <c r="E142" s="112">
        <f>IF(D142&gt;0,AVERAGE(D$108:$D142),0)</f>
        <v>15519071855.714285</v>
      </c>
      <c r="F142" s="59">
        <f t="shared" si="33"/>
        <v>413.3640552995392</v>
      </c>
      <c r="G142" s="24">
        <f t="shared" si="36"/>
        <v>11.064516129032258</v>
      </c>
      <c r="H142" s="58">
        <f t="shared" si="34"/>
        <v>84.0839087392706</v>
      </c>
      <c r="I142" s="60">
        <f t="shared" si="35"/>
        <v>0</v>
      </c>
      <c r="J142" s="24">
        <f t="shared" si="27"/>
        <v>508.51248016784206</v>
      </c>
      <c r="K142" s="23">
        <f t="shared" si="22"/>
        <v>0.0032766938957151776</v>
      </c>
      <c r="L142" s="70">
        <f t="shared" si="24"/>
        <v>1.1959932719360398</v>
      </c>
      <c r="M142" s="92">
        <v>15.696811965077043</v>
      </c>
      <c r="N142" s="22">
        <f t="shared" si="25"/>
        <v>-0.47400672806396016</v>
      </c>
      <c r="O142" s="56">
        <f>IF(D142&gt;0,AVERAGE(D$18:$D142),0)</f>
        <v>13652016412.328</v>
      </c>
    </row>
    <row r="143" spans="2:15" ht="12.75">
      <c r="B143" s="23">
        <f t="shared" si="26"/>
        <v>126</v>
      </c>
      <c r="C143" s="108">
        <v>41400</v>
      </c>
      <c r="D143" s="129">
        <v>15607626371</v>
      </c>
      <c r="E143" s="112">
        <f>IF(D143&gt;0,AVERAGE(D$108:$D143),0)</f>
        <v>15521531703.36111</v>
      </c>
      <c r="F143" s="59">
        <f t="shared" si="33"/>
        <v>413.3640552995392</v>
      </c>
      <c r="G143" s="24">
        <f t="shared" si="36"/>
        <v>11.064516129032258</v>
      </c>
      <c r="H143" s="58">
        <f t="shared" si="34"/>
        <v>79.71917544003091</v>
      </c>
      <c r="I143" s="60">
        <f t="shared" si="35"/>
        <v>0</v>
      </c>
      <c r="J143" s="24">
        <f t="shared" si="27"/>
        <v>504.1477468686023</v>
      </c>
      <c r="K143" s="23">
        <f t="shared" si="22"/>
        <v>0.0032480540999663817</v>
      </c>
      <c r="L143" s="70">
        <f t="shared" si="24"/>
        <v>1.1855397464877293</v>
      </c>
      <c r="M143" s="92">
        <v>11.332078665837358</v>
      </c>
      <c r="N143" s="22">
        <f t="shared" si="25"/>
        <v>-0.4844602535122706</v>
      </c>
      <c r="O143" s="56">
        <f>IF(D143&gt;0,AVERAGE(D$18:$D143),0)</f>
        <v>13667537126.285715</v>
      </c>
    </row>
    <row r="144" spans="2:15" ht="12.75">
      <c r="B144" s="23">
        <f t="shared" si="26"/>
        <v>127</v>
      </c>
      <c r="C144" s="108">
        <v>41401</v>
      </c>
      <c r="D144" s="129">
        <v>15610890655</v>
      </c>
      <c r="E144" s="112">
        <f>IF(D144&gt;0,AVERAGE(D$108:$D144),0)</f>
        <v>15523946810.162163</v>
      </c>
      <c r="F144" s="59">
        <f t="shared" si="33"/>
        <v>413.3640552995392</v>
      </c>
      <c r="G144" s="24">
        <f t="shared" si="36"/>
        <v>11.064516129032258</v>
      </c>
      <c r="H144" s="58">
        <f t="shared" si="34"/>
        <v>81.58303459405779</v>
      </c>
      <c r="I144" s="60">
        <f t="shared" si="35"/>
        <v>0</v>
      </c>
      <c r="J144" s="24">
        <f t="shared" si="27"/>
        <v>506.0116060226292</v>
      </c>
      <c r="K144" s="23">
        <f t="shared" si="22"/>
        <v>0.003259555138976564</v>
      </c>
      <c r="L144" s="70">
        <f t="shared" si="24"/>
        <v>1.1897376257264458</v>
      </c>
      <c r="M144" s="92">
        <v>13.195937819864247</v>
      </c>
      <c r="N144" s="22">
        <f t="shared" si="25"/>
        <v>-0.4802623742735541</v>
      </c>
      <c r="O144" s="56">
        <f>IF(D144&gt;0,AVERAGE(D$18:$D144),0)</f>
        <v>13682839122.574802</v>
      </c>
    </row>
    <row r="145" spans="2:15" ht="12.75">
      <c r="B145" s="23">
        <f t="shared" si="26"/>
        <v>128</v>
      </c>
      <c r="C145" s="108">
        <v>41402</v>
      </c>
      <c r="D145" s="129">
        <v>15609756781</v>
      </c>
      <c r="E145" s="112">
        <f>IF(D145&gt;0,AVERAGE(D$108:$D145),0)</f>
        <v>15526204967.289474</v>
      </c>
      <c r="F145" s="59">
        <f t="shared" si="33"/>
        <v>413.3640552995392</v>
      </c>
      <c r="G145" s="24">
        <f t="shared" si="36"/>
        <v>11.064516129032258</v>
      </c>
      <c r="H145" s="58">
        <f t="shared" si="34"/>
        <v>82.19506301561731</v>
      </c>
      <c r="I145" s="60">
        <f t="shared" si="35"/>
        <v>0</v>
      </c>
      <c r="J145" s="24">
        <f t="shared" si="27"/>
        <v>506.6236344441887</v>
      </c>
      <c r="K145" s="23">
        <f aca="true" t="shared" si="37" ref="K145:K208">+J145/(E145/1000)*100</f>
        <v>0.003263022969950099</v>
      </c>
      <c r="L145" s="70">
        <f t="shared" si="24"/>
        <v>1.1910033840317862</v>
      </c>
      <c r="M145" s="92">
        <v>13.807966241423753</v>
      </c>
      <c r="N145" s="22">
        <f t="shared" si="25"/>
        <v>-0.47899661596821375</v>
      </c>
      <c r="O145" s="56">
        <f>IF(D145&gt;0,AVERAGE(D$18:$D145),0)</f>
        <v>13697893166.78125</v>
      </c>
    </row>
    <row r="146" spans="2:15" ht="12.75">
      <c r="B146" s="23">
        <f t="shared" si="26"/>
        <v>129</v>
      </c>
      <c r="C146" s="108">
        <v>41403</v>
      </c>
      <c r="D146" s="129">
        <v>15619109321</v>
      </c>
      <c r="E146" s="112">
        <f>IF(D146&gt;0,AVERAGE(D$108:$D146),0)</f>
        <v>15528587130.205128</v>
      </c>
      <c r="F146" s="59">
        <f t="shared" si="33"/>
        <v>413.3640552995392</v>
      </c>
      <c r="G146" s="24">
        <f t="shared" si="36"/>
        <v>11.064516129032258</v>
      </c>
      <c r="H146" s="58">
        <f t="shared" si="34"/>
        <v>76.75203444832935</v>
      </c>
      <c r="I146" s="60">
        <f t="shared" si="35"/>
        <v>0</v>
      </c>
      <c r="J146" s="24">
        <f t="shared" si="27"/>
        <v>501.1806058769008</v>
      </c>
      <c r="K146" s="23">
        <f t="shared" si="37"/>
        <v>0.0032274707394469846</v>
      </c>
      <c r="L146" s="70">
        <f aca="true" t="shared" si="38" ref="L146:L209">+K146*365</f>
        <v>1.1780268198981494</v>
      </c>
      <c r="M146" s="92">
        <v>8.364937674135797</v>
      </c>
      <c r="N146" s="22">
        <f t="shared" si="25"/>
        <v>-0.49197318010185054</v>
      </c>
      <c r="O146" s="56">
        <f>IF(D146&gt;0,AVERAGE(D$18:$D146),0)</f>
        <v>13712786315.263565</v>
      </c>
    </row>
    <row r="147" spans="2:15" ht="12.75">
      <c r="B147" s="23">
        <f t="shared" si="26"/>
        <v>130</v>
      </c>
      <c r="C147" s="108">
        <v>41404</v>
      </c>
      <c r="D147" s="129">
        <v>17382378570</v>
      </c>
      <c r="E147" s="112">
        <f>IF(D147&gt;0,AVERAGE(D$108:$D147),0)</f>
        <v>15574931916.2</v>
      </c>
      <c r="F147" s="59">
        <f t="shared" si="33"/>
        <v>413.3640552995392</v>
      </c>
      <c r="G147" s="24">
        <f t="shared" si="36"/>
        <v>11.064516129032258</v>
      </c>
      <c r="H147" s="58">
        <f t="shared" si="34"/>
        <v>76.21297098966984</v>
      </c>
      <c r="I147" s="60">
        <f t="shared" si="35"/>
        <v>0</v>
      </c>
      <c r="J147" s="24">
        <f t="shared" si="27"/>
        <v>500.6415424182413</v>
      </c>
      <c r="K147" s="23">
        <f t="shared" si="37"/>
        <v>0.0032144059769372573</v>
      </c>
      <c r="L147" s="70">
        <f t="shared" si="38"/>
        <v>1.1732581815820988</v>
      </c>
      <c r="M147" s="92">
        <v>7.825874215476288</v>
      </c>
      <c r="N147" s="22">
        <f aca="true" t="shared" si="39" ref="N147:N197">+L147-$C$8</f>
        <v>-0.4967418184179011</v>
      </c>
      <c r="O147" s="56">
        <f>IF(D147&gt;0,AVERAGE(D$18:$D147),0)</f>
        <v>13741013947.992308</v>
      </c>
    </row>
    <row r="148" spans="2:15" ht="12.75">
      <c r="B148" s="23">
        <f t="shared" si="26"/>
        <v>131</v>
      </c>
      <c r="C148" s="108">
        <v>41405</v>
      </c>
      <c r="D148" s="129">
        <v>17384400718</v>
      </c>
      <c r="E148" s="112">
        <f>IF(D148&gt;0,AVERAGE(D$108:$D148),0)</f>
        <v>15619065301.609756</v>
      </c>
      <c r="F148" s="59">
        <f t="shared" si="33"/>
        <v>413.3640552995392</v>
      </c>
      <c r="G148" s="24">
        <f t="shared" si="36"/>
        <v>11.064516129032258</v>
      </c>
      <c r="H148" s="58">
        <f t="shared" si="34"/>
        <v>76.21407046732432</v>
      </c>
      <c r="I148" s="60">
        <f t="shared" si="35"/>
        <v>0</v>
      </c>
      <c r="J148" s="24">
        <f t="shared" si="27"/>
        <v>500.64264189589574</v>
      </c>
      <c r="K148" s="23">
        <f t="shared" si="37"/>
        <v>0.003205330358944704</v>
      </c>
      <c r="L148" s="70">
        <f t="shared" si="38"/>
        <v>1.169945581014817</v>
      </c>
      <c r="M148" s="92">
        <v>7.826973693130761</v>
      </c>
      <c r="N148" s="22">
        <f t="shared" si="39"/>
        <v>-0.500054418985183</v>
      </c>
      <c r="O148" s="56">
        <f>IF(D148&gt;0,AVERAGE(D$18:$D148),0)</f>
        <v>13768826060.740458</v>
      </c>
    </row>
    <row r="149" spans="2:15" ht="12.75">
      <c r="B149" s="23">
        <f t="shared" si="26"/>
        <v>132</v>
      </c>
      <c r="C149" s="108">
        <v>41406</v>
      </c>
      <c r="D149" s="129">
        <v>17386425453</v>
      </c>
      <c r="E149" s="112">
        <f>IF(D149&gt;0,AVERAGE(D$108:$D149),0)</f>
        <v>15661145305.214285</v>
      </c>
      <c r="F149" s="59">
        <f t="shared" si="33"/>
        <v>413.3640552995392</v>
      </c>
      <c r="G149" s="24">
        <f t="shared" si="36"/>
        <v>11.064516129032258</v>
      </c>
      <c r="H149" s="58">
        <f t="shared" si="34"/>
        <v>85.14789031083735</v>
      </c>
      <c r="I149" s="60">
        <f t="shared" si="35"/>
        <v>0</v>
      </c>
      <c r="J149" s="24">
        <f t="shared" si="27"/>
        <v>509.5764617394088</v>
      </c>
      <c r="K149" s="23">
        <f t="shared" si="37"/>
        <v>0.00325376242802465</v>
      </c>
      <c r="L149" s="70">
        <f t="shared" si="38"/>
        <v>1.1876232862289973</v>
      </c>
      <c r="M149" s="92">
        <v>16.760793536643806</v>
      </c>
      <c r="N149" s="22">
        <f t="shared" si="39"/>
        <v>-0.48237671377100266</v>
      </c>
      <c r="O149" s="56">
        <f>IF(D149&gt;0,AVERAGE(D$18:$D149),0)</f>
        <v>13796232116.742424</v>
      </c>
    </row>
    <row r="150" spans="2:15" ht="12.75">
      <c r="B150" s="23">
        <f t="shared" si="26"/>
        <v>133</v>
      </c>
      <c r="C150" s="108">
        <v>41407</v>
      </c>
      <c r="D150" s="129">
        <v>16016670420</v>
      </c>
      <c r="E150" s="112">
        <f>IF(D150&gt;0,AVERAGE(D$108:$D150),0)</f>
        <v>15669413331.139534</v>
      </c>
      <c r="F150" s="59">
        <f t="shared" si="33"/>
        <v>413.3640552995392</v>
      </c>
      <c r="G150" s="24">
        <f t="shared" si="36"/>
        <v>11.064516129032258</v>
      </c>
      <c r="H150" s="58">
        <f t="shared" si="34"/>
        <v>70.24211539487595</v>
      </c>
      <c r="I150" s="60">
        <f t="shared" si="35"/>
        <v>0</v>
      </c>
      <c r="J150" s="24">
        <f t="shared" si="27"/>
        <v>494.6706868234474</v>
      </c>
      <c r="K150" s="23">
        <f t="shared" si="37"/>
        <v>0.0031569190011753504</v>
      </c>
      <c r="L150" s="70">
        <f t="shared" si="38"/>
        <v>1.1522754354290028</v>
      </c>
      <c r="M150" s="92">
        <v>1.8550186206824066</v>
      </c>
      <c r="N150" s="22">
        <f t="shared" si="39"/>
        <v>-0.5177245645709971</v>
      </c>
      <c r="O150" s="56">
        <f>IF(D150&gt;0,AVERAGE(D$18:$D150),0)</f>
        <v>13812927141.578947</v>
      </c>
    </row>
    <row r="151" spans="2:15" ht="12.75">
      <c r="B151" s="23">
        <f t="shared" si="26"/>
        <v>134</v>
      </c>
      <c r="C151" s="108">
        <v>41408</v>
      </c>
      <c r="D151" s="129">
        <v>16078981679</v>
      </c>
      <c r="E151" s="112">
        <f>IF(D151&gt;0,AVERAGE(D$108:$D151),0)</f>
        <v>15678721702.681818</v>
      </c>
      <c r="F151" s="59">
        <f t="shared" si="33"/>
        <v>413.3640552995392</v>
      </c>
      <c r="G151" s="24">
        <f t="shared" si="36"/>
        <v>11.064516129032258</v>
      </c>
      <c r="H151" s="58">
        <f t="shared" si="34"/>
        <v>70.065171439571</v>
      </c>
      <c r="I151" s="60">
        <f t="shared" si="35"/>
        <v>0</v>
      </c>
      <c r="J151" s="24">
        <f t="shared" si="27"/>
        <v>494.4937428681425</v>
      </c>
      <c r="K151" s="23">
        <f t="shared" si="37"/>
        <v>0.00315391619447879</v>
      </c>
      <c r="L151" s="70">
        <f t="shared" si="38"/>
        <v>1.1511794109847584</v>
      </c>
      <c r="M151" s="92">
        <v>1.678074665377456</v>
      </c>
      <c r="N151" s="22">
        <f t="shared" si="39"/>
        <v>-0.5188205890152415</v>
      </c>
      <c r="O151" s="56">
        <f>IF(D151&gt;0,AVERAGE(D$18:$D151),0)</f>
        <v>13829837996.335821</v>
      </c>
    </row>
    <row r="152" spans="2:15" ht="12.75">
      <c r="B152" s="23">
        <f t="shared" si="26"/>
        <v>135</v>
      </c>
      <c r="C152" s="108">
        <v>41409</v>
      </c>
      <c r="D152" s="129">
        <v>16126838816</v>
      </c>
      <c r="E152" s="112">
        <f>IF(D152&gt;0,AVERAGE(D$108:$D152),0)</f>
        <v>15688679860.755556</v>
      </c>
      <c r="F152" s="59">
        <f t="shared" si="33"/>
        <v>413.3640552995392</v>
      </c>
      <c r="G152" s="24">
        <f t="shared" si="36"/>
        <v>11.064516129032258</v>
      </c>
      <c r="H152" s="58">
        <f t="shared" si="34"/>
        <v>70.44668044287985</v>
      </c>
      <c r="I152" s="60">
        <f t="shared" si="35"/>
        <v>0</v>
      </c>
      <c r="J152" s="24">
        <f t="shared" si="27"/>
        <v>494.87525187145127</v>
      </c>
      <c r="K152" s="23">
        <f t="shared" si="37"/>
        <v>0.0031543460397159156</v>
      </c>
      <c r="L152" s="70">
        <f t="shared" si="38"/>
        <v>1.1513363044963092</v>
      </c>
      <c r="M152" s="92">
        <v>2.0595836686862956</v>
      </c>
      <c r="N152" s="22">
        <f t="shared" si="39"/>
        <v>-0.5186636955036907</v>
      </c>
      <c r="O152" s="56">
        <f>IF(D152&gt;0,AVERAGE(D$18:$D152),0)</f>
        <v>13846852817.222221</v>
      </c>
    </row>
    <row r="153" spans="2:15" ht="12.75">
      <c r="B153" s="23">
        <f t="shared" si="26"/>
        <v>136</v>
      </c>
      <c r="C153" s="108">
        <v>41410</v>
      </c>
      <c r="D153" s="129">
        <v>15727918241</v>
      </c>
      <c r="E153" s="112">
        <f>IF(D153&gt;0,AVERAGE(D$108:$D153),0)</f>
        <v>15689532869.02174</v>
      </c>
      <c r="F153" s="59">
        <f t="shared" si="33"/>
        <v>413.3640552995392</v>
      </c>
      <c r="G153" s="24">
        <f t="shared" si="36"/>
        <v>11.064516129032258</v>
      </c>
      <c r="H153" s="58">
        <f t="shared" si="34"/>
        <v>68.38709677419355</v>
      </c>
      <c r="I153" s="60">
        <f t="shared" si="35"/>
        <v>0</v>
      </c>
      <c r="J153" s="24">
        <f t="shared" si="27"/>
        <v>492.815668202765</v>
      </c>
      <c r="K153" s="23">
        <f t="shared" si="37"/>
        <v>0.0031410474251646254</v>
      </c>
      <c r="L153" s="70">
        <f t="shared" si="38"/>
        <v>1.1464823101850883</v>
      </c>
      <c r="M153" s="92">
        <v>0</v>
      </c>
      <c r="N153" s="22">
        <f t="shared" si="39"/>
        <v>-0.5235176898149116</v>
      </c>
      <c r="O153" s="56">
        <f>IF(D153&gt;0,AVERAGE(D$18:$D153),0)</f>
        <v>13860684180.632353</v>
      </c>
    </row>
    <row r="154" spans="2:15" ht="12.75">
      <c r="B154" s="23">
        <f t="shared" si="26"/>
        <v>137</v>
      </c>
      <c r="C154" s="108">
        <v>41411</v>
      </c>
      <c r="D154" s="129">
        <v>15964030991</v>
      </c>
      <c r="E154" s="112">
        <f>IF(D154&gt;0,AVERAGE(D$108:$D154),0)</f>
        <v>15695373254.595745</v>
      </c>
      <c r="F154" s="59">
        <f t="shared" si="33"/>
        <v>413.3640552995392</v>
      </c>
      <c r="G154" s="24">
        <f t="shared" si="36"/>
        <v>11.064516129032258</v>
      </c>
      <c r="H154" s="58">
        <f t="shared" si="34"/>
        <v>69.03924606888374</v>
      </c>
      <c r="I154" s="60">
        <f t="shared" si="35"/>
        <v>0</v>
      </c>
      <c r="J154" s="24">
        <f t="shared" si="27"/>
        <v>493.4678174974552</v>
      </c>
      <c r="K154" s="23">
        <f t="shared" si="37"/>
        <v>0.0031440336556058865</v>
      </c>
      <c r="L154" s="70">
        <f t="shared" si="38"/>
        <v>1.1475722842961487</v>
      </c>
      <c r="M154" s="92">
        <v>0.6521492946901936</v>
      </c>
      <c r="N154" s="22">
        <f t="shared" si="39"/>
        <v>-0.5224277157038513</v>
      </c>
      <c r="O154" s="56">
        <f>IF(D154&gt;0,AVERAGE(D$18:$D154),0)</f>
        <v>13876037077.058393</v>
      </c>
    </row>
    <row r="155" spans="2:15" ht="12.75">
      <c r="B155" s="23">
        <f t="shared" si="26"/>
        <v>138</v>
      </c>
      <c r="C155" s="108">
        <v>41412</v>
      </c>
      <c r="D155" s="129">
        <v>15965026793</v>
      </c>
      <c r="E155" s="112">
        <f>IF(D155&gt;0,AVERAGE(D$108:$D155),0)</f>
        <v>15700991036.645834</v>
      </c>
      <c r="F155" s="59">
        <f t="shared" si="33"/>
        <v>413.3640552995392</v>
      </c>
      <c r="G155" s="24">
        <f t="shared" si="36"/>
        <v>11.064516129032258</v>
      </c>
      <c r="H155" s="58">
        <f t="shared" si="34"/>
        <v>69.03933888158153</v>
      </c>
      <c r="I155" s="60">
        <f t="shared" si="35"/>
        <v>0</v>
      </c>
      <c r="J155" s="24">
        <f t="shared" si="27"/>
        <v>493.467910310153</v>
      </c>
      <c r="K155" s="23">
        <f t="shared" si="37"/>
        <v>0.0031429093180067916</v>
      </c>
      <c r="L155" s="70">
        <f t="shared" si="38"/>
        <v>1.147161901072479</v>
      </c>
      <c r="M155" s="92">
        <v>0.6522421073879698</v>
      </c>
      <c r="N155" s="22">
        <f t="shared" si="39"/>
        <v>-0.522838098927521</v>
      </c>
      <c r="O155" s="56">
        <f>IF(D155&gt;0,AVERAGE(D$18:$D155),0)</f>
        <v>13891174683.695652</v>
      </c>
    </row>
    <row r="156" spans="2:15" ht="12.75">
      <c r="B156" s="23">
        <f t="shared" si="26"/>
        <v>139</v>
      </c>
      <c r="C156" s="108">
        <v>41413</v>
      </c>
      <c r="D156" s="129">
        <v>15965915326</v>
      </c>
      <c r="E156" s="112">
        <f>IF(D156&gt;0,AVERAGE(D$108:$D156),0)</f>
        <v>15706397654.795918</v>
      </c>
      <c r="F156" s="59">
        <f t="shared" si="33"/>
        <v>413.3640552995392</v>
      </c>
      <c r="G156" s="24">
        <f t="shared" si="36"/>
        <v>11.064516129032258</v>
      </c>
      <c r="H156" s="58">
        <f t="shared" si="34"/>
        <v>69.4155878562525</v>
      </c>
      <c r="I156" s="60">
        <f t="shared" si="35"/>
        <v>0</v>
      </c>
      <c r="J156" s="24">
        <f t="shared" si="27"/>
        <v>493.84415928482395</v>
      </c>
      <c r="K156" s="23">
        <f t="shared" si="37"/>
        <v>0.00314422294748172</v>
      </c>
      <c r="L156" s="70">
        <f t="shared" si="38"/>
        <v>1.147641375830828</v>
      </c>
      <c r="M156" s="92">
        <v>1.028491082058951</v>
      </c>
      <c r="N156" s="22">
        <f t="shared" si="39"/>
        <v>-0.522358624169172</v>
      </c>
      <c r="O156" s="56">
        <f>IF(D156&gt;0,AVERAGE(D$18:$D156),0)</f>
        <v>13906100875.366907</v>
      </c>
    </row>
    <row r="157" spans="2:15" ht="12.75">
      <c r="B157" s="23">
        <f t="shared" si="26"/>
        <v>140</v>
      </c>
      <c r="C157" s="108">
        <v>41414</v>
      </c>
      <c r="D157" s="129">
        <v>15725667008</v>
      </c>
      <c r="E157" s="112">
        <f>IF(D157&gt;0,AVERAGE(D$108:$D157),0)</f>
        <v>15706783041.86</v>
      </c>
      <c r="F157" s="59">
        <f t="shared" si="33"/>
        <v>413.3640552995392</v>
      </c>
      <c r="G157" s="24">
        <f t="shared" si="36"/>
        <v>11.064516129032258</v>
      </c>
      <c r="H157" s="58">
        <f t="shared" si="34"/>
        <v>68.38709677419355</v>
      </c>
      <c r="I157" s="60">
        <f t="shared" si="35"/>
        <v>0</v>
      </c>
      <c r="J157" s="24">
        <f t="shared" si="27"/>
        <v>492.815668202765</v>
      </c>
      <c r="K157" s="23">
        <f t="shared" si="37"/>
        <v>0.0031375977301613357</v>
      </c>
      <c r="L157" s="70">
        <f t="shared" si="38"/>
        <v>1.1452231715088874</v>
      </c>
      <c r="M157" s="92">
        <v>0</v>
      </c>
      <c r="N157" s="22">
        <f t="shared" si="39"/>
        <v>-0.5247768284911125</v>
      </c>
      <c r="O157" s="56">
        <f>IF(D157&gt;0,AVERAGE(D$18:$D157),0)</f>
        <v>13919097776.314285</v>
      </c>
    </row>
    <row r="158" spans="2:15" ht="12.75">
      <c r="B158" s="23">
        <f t="shared" si="26"/>
        <v>141</v>
      </c>
      <c r="C158" s="108">
        <v>41415</v>
      </c>
      <c r="D158" s="129">
        <v>15726702708</v>
      </c>
      <c r="E158" s="112">
        <f>IF(D158&gt;0,AVERAGE(D$108:$D158),0)</f>
        <v>15707173623.549019</v>
      </c>
      <c r="F158" s="59">
        <f t="shared" si="33"/>
        <v>413.3640552995392</v>
      </c>
      <c r="G158" s="24">
        <f t="shared" si="36"/>
        <v>11.064516129032258</v>
      </c>
      <c r="H158" s="58">
        <f t="shared" si="34"/>
        <v>68.38709677419355</v>
      </c>
      <c r="I158" s="60">
        <f t="shared" si="35"/>
        <v>0</v>
      </c>
      <c r="J158" s="24">
        <f t="shared" si="27"/>
        <v>492.815668202765</v>
      </c>
      <c r="K158" s="23">
        <f t="shared" si="37"/>
        <v>0.0031375197092359756</v>
      </c>
      <c r="L158" s="70">
        <f t="shared" si="38"/>
        <v>1.145194693871131</v>
      </c>
      <c r="M158" s="92">
        <v>0</v>
      </c>
      <c r="N158" s="22">
        <f t="shared" si="39"/>
        <v>-0.5248053061288689</v>
      </c>
      <c r="O158" s="56">
        <f>IF(D158&gt;0,AVERAGE(D$18:$D158),0)</f>
        <v>13931917669.446808</v>
      </c>
    </row>
    <row r="159" spans="2:15" ht="12.75">
      <c r="B159" s="23">
        <f t="shared" si="26"/>
        <v>142</v>
      </c>
      <c r="C159" s="108">
        <v>41416</v>
      </c>
      <c r="D159" s="129">
        <v>15695080389</v>
      </c>
      <c r="E159" s="112">
        <f>IF(D159&gt;0,AVERAGE(D$108:$D159),0)</f>
        <v>15706941061.346153</v>
      </c>
      <c r="F159" s="59">
        <f t="shared" si="33"/>
        <v>413.3640552995392</v>
      </c>
      <c r="G159" s="24">
        <f t="shared" si="36"/>
        <v>11.064516129032258</v>
      </c>
      <c r="H159" s="58">
        <f t="shared" si="34"/>
        <v>69.41691874198794</v>
      </c>
      <c r="I159" s="60">
        <f t="shared" si="35"/>
        <v>0</v>
      </c>
      <c r="J159" s="24">
        <f t="shared" si="27"/>
        <v>493.8454901705594</v>
      </c>
      <c r="K159" s="23">
        <f t="shared" si="37"/>
        <v>0.003144122641332651</v>
      </c>
      <c r="L159" s="70">
        <f t="shared" si="38"/>
        <v>1.1476047640864178</v>
      </c>
      <c r="M159" s="92">
        <v>1.0298219677943894</v>
      </c>
      <c r="N159" s="22">
        <f t="shared" si="39"/>
        <v>-0.5223952359135822</v>
      </c>
      <c r="O159" s="56">
        <f>IF(D159&gt;0,AVERAGE(D$18:$D159),0)</f>
        <v>13944334308.316902</v>
      </c>
    </row>
    <row r="160" spans="2:15" ht="12.75">
      <c r="B160" s="23">
        <f t="shared" si="26"/>
        <v>143</v>
      </c>
      <c r="C160" s="108">
        <v>41417</v>
      </c>
      <c r="D160" s="129">
        <v>16830598284</v>
      </c>
      <c r="E160" s="112">
        <f>IF(D160&gt;0,AVERAGE(D$108:$D160),0)</f>
        <v>15728142141.018867</v>
      </c>
      <c r="F160" s="59">
        <f t="shared" si="33"/>
        <v>413.3640552995392</v>
      </c>
      <c r="G160" s="24">
        <f t="shared" si="36"/>
        <v>11.064516129032258</v>
      </c>
      <c r="H160" s="58">
        <f t="shared" si="34"/>
        <v>68.38709677419355</v>
      </c>
      <c r="I160" s="60">
        <f t="shared" si="35"/>
        <v>0</v>
      </c>
      <c r="J160" s="24">
        <f t="shared" si="27"/>
        <v>492.815668202765</v>
      </c>
      <c r="K160" s="23">
        <f t="shared" si="37"/>
        <v>0.0031333368161615585</v>
      </c>
      <c r="L160" s="70">
        <f t="shared" si="38"/>
        <v>1.143667937898969</v>
      </c>
      <c r="M160" s="92">
        <v>0</v>
      </c>
      <c r="N160" s="22">
        <f t="shared" si="39"/>
        <v>-0.526332062101031</v>
      </c>
      <c r="O160" s="56">
        <f>IF(D160&gt;0,AVERAGE(D$18:$D160),0)</f>
        <v>13964517972.482517</v>
      </c>
    </row>
    <row r="161" spans="2:15" ht="12.75">
      <c r="B161" s="23">
        <f t="shared" si="26"/>
        <v>144</v>
      </c>
      <c r="C161" s="108">
        <v>41418</v>
      </c>
      <c r="D161" s="129">
        <v>15697074793</v>
      </c>
      <c r="E161" s="112">
        <f>IF(D161&gt;0,AVERAGE(D$108:$D161),0)</f>
        <v>15727566819.75926</v>
      </c>
      <c r="F161" s="59">
        <f t="shared" si="33"/>
        <v>413.3640552995392</v>
      </c>
      <c r="G161" s="24">
        <f t="shared" si="36"/>
        <v>11.064516129032258</v>
      </c>
      <c r="H161" s="58">
        <f t="shared" si="34"/>
        <v>68.38709677419355</v>
      </c>
      <c r="I161" s="60">
        <f t="shared" si="35"/>
        <v>0</v>
      </c>
      <c r="J161" s="24">
        <f t="shared" si="27"/>
        <v>492.815668202765</v>
      </c>
      <c r="K161" s="23">
        <f t="shared" si="37"/>
        <v>0.0031334514349900464</v>
      </c>
      <c r="L161" s="70">
        <f t="shared" si="38"/>
        <v>1.1437097737713668</v>
      </c>
      <c r="M161" s="92">
        <v>0</v>
      </c>
      <c r="N161" s="22">
        <f t="shared" si="39"/>
        <v>-0.5262902262286331</v>
      </c>
      <c r="O161" s="56">
        <f>IF(D161&gt;0,AVERAGE(D$18:$D161),0)</f>
        <v>13976549617.069445</v>
      </c>
    </row>
    <row r="162" spans="2:15" ht="12.75">
      <c r="B162" s="23">
        <f t="shared" si="26"/>
        <v>145</v>
      </c>
      <c r="C162" s="108">
        <v>41419</v>
      </c>
      <c r="D162" s="129">
        <v>15697740243</v>
      </c>
      <c r="E162" s="112">
        <f>IF(D162&gt;0,AVERAGE(D$108:$D162),0)</f>
        <v>15727024518.363636</v>
      </c>
      <c r="F162" s="59">
        <f t="shared" si="33"/>
        <v>413.3640552995392</v>
      </c>
      <c r="G162" s="24">
        <f t="shared" si="36"/>
        <v>11.064516129032258</v>
      </c>
      <c r="H162" s="58">
        <f t="shared" si="34"/>
        <v>68.38709677419355</v>
      </c>
      <c r="I162" s="60">
        <f t="shared" si="35"/>
        <v>0</v>
      </c>
      <c r="J162" s="24">
        <f t="shared" si="27"/>
        <v>492.815668202765</v>
      </c>
      <c r="K162" s="23">
        <f t="shared" si="37"/>
        <v>0.003133559483088041</v>
      </c>
      <c r="L162" s="70">
        <f t="shared" si="38"/>
        <v>1.143749211327135</v>
      </c>
      <c r="M162" s="92">
        <v>0</v>
      </c>
      <c r="N162" s="22">
        <f t="shared" si="39"/>
        <v>-0.5262507886728649</v>
      </c>
      <c r="O162" s="56">
        <f>IF(D162&gt;0,AVERAGE(D$18:$D162),0)</f>
        <v>13988419897.248276</v>
      </c>
    </row>
    <row r="163" spans="2:15" ht="12.75">
      <c r="B163" s="23">
        <f t="shared" si="26"/>
        <v>146</v>
      </c>
      <c r="C163" s="108">
        <v>41420</v>
      </c>
      <c r="D163" s="129">
        <v>15698336640</v>
      </c>
      <c r="E163" s="112">
        <f>IF(D163&gt;0,AVERAGE(D$108:$D163),0)</f>
        <v>15726512234.821428</v>
      </c>
      <c r="F163" s="59">
        <f t="shared" si="33"/>
        <v>413.3640552995392</v>
      </c>
      <c r="G163" s="24">
        <f t="shared" si="36"/>
        <v>11.064516129032258</v>
      </c>
      <c r="H163" s="58">
        <f t="shared" si="34"/>
        <v>68.38709677419355</v>
      </c>
      <c r="I163" s="60">
        <f t="shared" si="35"/>
        <v>0</v>
      </c>
      <c r="J163" s="24">
        <f t="shared" si="27"/>
        <v>492.815668202765</v>
      </c>
      <c r="K163" s="23">
        <f t="shared" si="37"/>
        <v>0.0031336615572751044</v>
      </c>
      <c r="L163" s="70">
        <f t="shared" si="38"/>
        <v>1.143786468405413</v>
      </c>
      <c r="M163" s="92">
        <v>0</v>
      </c>
      <c r="N163" s="22">
        <f t="shared" si="39"/>
        <v>-0.5262135315945868</v>
      </c>
      <c r="O163" s="56">
        <f>IF(D163&gt;0,AVERAGE(D$18:$D163),0)</f>
        <v>14000131655.760275</v>
      </c>
    </row>
    <row r="164" spans="2:15" ht="12.75">
      <c r="B164" s="23">
        <f t="shared" si="26"/>
        <v>147</v>
      </c>
      <c r="C164" s="108">
        <v>41421</v>
      </c>
      <c r="D164" s="129">
        <v>15701346966</v>
      </c>
      <c r="E164" s="112">
        <f>IF(D164&gt;0,AVERAGE(D$108:$D164),0)</f>
        <v>15726070738.877193</v>
      </c>
      <c r="F164" s="59">
        <f t="shared" si="33"/>
        <v>413.3640552995392</v>
      </c>
      <c r="G164" s="24">
        <f t="shared" si="36"/>
        <v>11.064516129032258</v>
      </c>
      <c r="H164" s="58">
        <f t="shared" si="34"/>
        <v>68.38709677419355</v>
      </c>
      <c r="I164" s="60">
        <f t="shared" si="35"/>
        <v>0</v>
      </c>
      <c r="J164" s="24">
        <f t="shared" si="27"/>
        <v>492.815668202765</v>
      </c>
      <c r="K164" s="23">
        <f t="shared" si="37"/>
        <v>0.003133749532134884</v>
      </c>
      <c r="L164" s="70">
        <f t="shared" si="38"/>
        <v>1.1438185792292326</v>
      </c>
      <c r="M164" s="92">
        <v>0</v>
      </c>
      <c r="N164" s="22">
        <f t="shared" si="39"/>
        <v>-0.5261814207707673</v>
      </c>
      <c r="O164" s="56">
        <f>IF(D164&gt;0,AVERAGE(D$18:$D164),0)</f>
        <v>14011704549.02721</v>
      </c>
    </row>
    <row r="165" spans="2:15" ht="12.75">
      <c r="B165" s="23">
        <f t="shared" si="26"/>
        <v>148</v>
      </c>
      <c r="C165" s="108">
        <v>41422</v>
      </c>
      <c r="D165" s="129">
        <v>15707461813</v>
      </c>
      <c r="E165" s="112">
        <f>IF(D165&gt;0,AVERAGE(D$108:$D165),0)</f>
        <v>15725749895.327587</v>
      </c>
      <c r="F165" s="59">
        <f t="shared" si="33"/>
        <v>413.3640552995392</v>
      </c>
      <c r="G165" s="24">
        <f t="shared" si="36"/>
        <v>11.064516129032258</v>
      </c>
      <c r="H165" s="58">
        <f t="shared" si="34"/>
        <v>68.38709677419355</v>
      </c>
      <c r="I165" s="60">
        <f t="shared" si="35"/>
        <v>0</v>
      </c>
      <c r="J165" s="24">
        <f t="shared" si="27"/>
        <v>492.815668202765</v>
      </c>
      <c r="K165" s="23">
        <f t="shared" si="37"/>
        <v>0.0031338134682479574</v>
      </c>
      <c r="L165" s="70">
        <f t="shared" si="38"/>
        <v>1.1438419159105044</v>
      </c>
      <c r="M165" s="92">
        <v>0</v>
      </c>
      <c r="N165" s="22">
        <f t="shared" si="39"/>
        <v>-0.5261580840894955</v>
      </c>
      <c r="O165" s="56">
        <f>IF(D165&gt;0,AVERAGE(D$18:$D165),0)</f>
        <v>14023162368.378378</v>
      </c>
    </row>
    <row r="166" spans="2:15" ht="12.75">
      <c r="B166" s="23">
        <f t="shared" si="26"/>
        <v>149</v>
      </c>
      <c r="C166" s="108">
        <v>41423</v>
      </c>
      <c r="D166" s="129">
        <v>15694096369</v>
      </c>
      <c r="E166" s="112">
        <f>IF(D166&gt;0,AVERAGE(D$108:$D166),0)</f>
        <v>15725213394.881355</v>
      </c>
      <c r="F166" s="59">
        <f t="shared" si="33"/>
        <v>413.3640552995392</v>
      </c>
      <c r="G166" s="24">
        <f t="shared" si="36"/>
        <v>11.064516129032258</v>
      </c>
      <c r="H166" s="58">
        <f t="shared" si="34"/>
        <v>68.38709677419355</v>
      </c>
      <c r="I166" s="60">
        <f t="shared" si="35"/>
        <v>0</v>
      </c>
      <c r="J166" s="24">
        <f t="shared" si="27"/>
        <v>492.815668202765</v>
      </c>
      <c r="K166" s="23">
        <f t="shared" si="37"/>
        <v>0.003133920385227836</v>
      </c>
      <c r="L166" s="70">
        <f t="shared" si="38"/>
        <v>1.14388094060816</v>
      </c>
      <c r="M166" s="92">
        <v>0</v>
      </c>
      <c r="N166" s="22">
        <f t="shared" si="39"/>
        <v>-0.5261190593918399</v>
      </c>
      <c r="O166" s="56">
        <f>IF(D166&gt;0,AVERAGE(D$18:$D166),0)</f>
        <v>14034376690.530201</v>
      </c>
    </row>
    <row r="167" spans="2:15" ht="12.75">
      <c r="B167" s="23">
        <f t="shared" si="26"/>
        <v>150</v>
      </c>
      <c r="C167" s="108">
        <v>41424</v>
      </c>
      <c r="D167" s="129">
        <v>15935146402</v>
      </c>
      <c r="E167" s="112">
        <f>IF(D167&gt;0,AVERAGE(D$108:$D167),0)</f>
        <v>15728712278.333334</v>
      </c>
      <c r="F167" s="59">
        <f t="shared" si="33"/>
        <v>413.3640552995392</v>
      </c>
      <c r="G167" s="24">
        <f t="shared" si="36"/>
        <v>11.064516129032258</v>
      </c>
      <c r="H167" s="58">
        <f t="shared" si="34"/>
        <v>70.84930421847443</v>
      </c>
      <c r="I167" s="60">
        <f t="shared" si="35"/>
        <v>0</v>
      </c>
      <c r="J167" s="24">
        <f t="shared" si="27"/>
        <v>495.2778756470459</v>
      </c>
      <c r="K167" s="23">
        <f t="shared" si="37"/>
        <v>0.0031488774597860925</v>
      </c>
      <c r="L167" s="70">
        <f t="shared" si="38"/>
        <v>1.1493402728219237</v>
      </c>
      <c r="M167" s="92">
        <v>2.462207444280875</v>
      </c>
      <c r="N167" s="22">
        <f t="shared" si="39"/>
        <v>-0.5206597271780762</v>
      </c>
      <c r="O167" s="56">
        <f>IF(D167&gt;0,AVERAGE(D$18:$D167),0)</f>
        <v>14047048488.606667</v>
      </c>
    </row>
    <row r="168" spans="2:15" ht="12.75">
      <c r="B168" s="23">
        <f t="shared" si="26"/>
        <v>151</v>
      </c>
      <c r="C168" s="108">
        <v>41425</v>
      </c>
      <c r="D168" s="129">
        <v>15727445586</v>
      </c>
      <c r="E168" s="112">
        <f>IF(D168&gt;0,AVERAGE(D$108:$D168),0)</f>
        <v>15728691512.885246</v>
      </c>
      <c r="F168" s="59">
        <f>+$K$7/31</f>
        <v>413.3640552995392</v>
      </c>
      <c r="G168" s="24">
        <f t="shared" si="36"/>
        <v>11.064516129032258</v>
      </c>
      <c r="H168" s="58">
        <f t="shared" si="34"/>
        <v>68.38709677419355</v>
      </c>
      <c r="I168" s="60">
        <f t="shared" si="35"/>
        <v>0</v>
      </c>
      <c r="J168" s="24">
        <f t="shared" si="27"/>
        <v>492.815668202765</v>
      </c>
      <c r="K168" s="23">
        <f t="shared" si="37"/>
        <v>0.0031332273749475024</v>
      </c>
      <c r="L168" s="70">
        <f t="shared" si="38"/>
        <v>1.1436279918558383</v>
      </c>
      <c r="M168" s="92">
        <v>0</v>
      </c>
      <c r="N168" s="22">
        <f t="shared" si="39"/>
        <v>-0.5263720081441616</v>
      </c>
      <c r="O168" s="56">
        <f>IF(D168&gt;0,AVERAGE(D$18:$D168),0)</f>
        <v>14058176946.205297</v>
      </c>
    </row>
    <row r="169" spans="2:15" ht="12.75">
      <c r="B169" s="23">
        <f aca="true" t="shared" si="40" ref="B169:B232">+B168+1</f>
        <v>152</v>
      </c>
      <c r="C169" s="108">
        <v>41426</v>
      </c>
      <c r="D169" s="129">
        <v>15728223406</v>
      </c>
      <c r="E169" s="112">
        <f>IF(D169&gt;0,AVERAGE(D$108:$D169),0)</f>
        <v>15728683962.774193</v>
      </c>
      <c r="F169" s="59">
        <f aca="true" t="shared" si="41" ref="F169:F198">+$K$8/30</f>
        <v>416.8067226890756</v>
      </c>
      <c r="G169" s="24">
        <f>+$G$8/30</f>
        <v>11.433333333333334</v>
      </c>
      <c r="H169" s="58">
        <f>+$H$8/30+M169</f>
        <v>77.8</v>
      </c>
      <c r="I169" s="60">
        <f aca="true" t="shared" si="42" ref="I169:I198">+$I$8/30</f>
        <v>0</v>
      </c>
      <c r="J169" s="24">
        <f t="shared" si="27"/>
        <v>506.040056022409</v>
      </c>
      <c r="K169" s="23">
        <f t="shared" si="37"/>
        <v>0.0032173070373851843</v>
      </c>
      <c r="L169" s="70">
        <f t="shared" si="38"/>
        <v>1.1743170686455924</v>
      </c>
      <c r="M169" s="92">
        <v>0</v>
      </c>
      <c r="N169" s="22">
        <f t="shared" si="39"/>
        <v>-0.49568293135440755</v>
      </c>
      <c r="O169" s="56">
        <f>IF(D169&gt;0,AVERAGE(D$18:$D169),0)</f>
        <v>14069164093.967106</v>
      </c>
    </row>
    <row r="170" spans="2:15" ht="12.75">
      <c r="B170" s="23">
        <f t="shared" si="40"/>
        <v>153</v>
      </c>
      <c r="C170" s="108">
        <v>41427</v>
      </c>
      <c r="D170" s="129">
        <v>15729056244</v>
      </c>
      <c r="E170" s="112">
        <f>IF(D170&gt;0,AVERAGE(D$108:$D170),0)</f>
        <v>15728689872</v>
      </c>
      <c r="F170" s="59">
        <f t="shared" si="41"/>
        <v>416.8067226890756</v>
      </c>
      <c r="G170" s="24">
        <f aca="true" t="shared" si="43" ref="G170:G198">+$G$8/30</f>
        <v>11.433333333333334</v>
      </c>
      <c r="H170" s="58">
        <f aca="true" t="shared" si="44" ref="H170:H198">+$H$8/30+M170</f>
        <v>77.8</v>
      </c>
      <c r="I170" s="60">
        <f t="shared" si="42"/>
        <v>0</v>
      </c>
      <c r="J170" s="24">
        <f aca="true" t="shared" si="45" ref="J170:J197">SUM(F170:I170)</f>
        <v>506.040056022409</v>
      </c>
      <c r="K170" s="23">
        <f t="shared" si="37"/>
        <v>0.003217305828651721</v>
      </c>
      <c r="L170" s="70">
        <f t="shared" si="38"/>
        <v>1.1743166274578782</v>
      </c>
      <c r="M170" s="92">
        <v>0</v>
      </c>
      <c r="N170" s="22">
        <f t="shared" si="39"/>
        <v>-0.4956833725421217</v>
      </c>
      <c r="O170" s="56">
        <f>IF(D170&gt;0,AVERAGE(D$18:$D170),0)</f>
        <v>14080013062.267973</v>
      </c>
    </row>
    <row r="171" spans="2:15" ht="12.75">
      <c r="B171" s="23">
        <f t="shared" si="40"/>
        <v>154</v>
      </c>
      <c r="C171" s="108">
        <v>41428</v>
      </c>
      <c r="D171" s="129">
        <v>15768672757</v>
      </c>
      <c r="E171" s="112">
        <f>IF(D171&gt;0,AVERAGE(D$108:$D171),0)</f>
        <v>15729314604.578125</v>
      </c>
      <c r="F171" s="59">
        <f t="shared" si="41"/>
        <v>416.8067226890756</v>
      </c>
      <c r="G171" s="24">
        <f t="shared" si="43"/>
        <v>11.433333333333334</v>
      </c>
      <c r="H171" s="58">
        <f t="shared" si="44"/>
        <v>77.8</v>
      </c>
      <c r="I171" s="60">
        <f t="shared" si="42"/>
        <v>0</v>
      </c>
      <c r="J171" s="24">
        <f t="shared" si="45"/>
        <v>506.040056022409</v>
      </c>
      <c r="K171" s="23">
        <f t="shared" si="37"/>
        <v>0.003217178044586396</v>
      </c>
      <c r="L171" s="70">
        <f t="shared" si="38"/>
        <v>1.1742699862740344</v>
      </c>
      <c r="M171" s="92">
        <v>0</v>
      </c>
      <c r="N171" s="22">
        <f t="shared" si="39"/>
        <v>-0.4957300137259655</v>
      </c>
      <c r="O171" s="56">
        <f>IF(D171&gt;0,AVERAGE(D$18:$D171),0)</f>
        <v>14090978384.961039</v>
      </c>
    </row>
    <row r="172" spans="2:15" ht="12.75">
      <c r="B172" s="23">
        <f t="shared" si="40"/>
        <v>155</v>
      </c>
      <c r="C172" s="108">
        <v>41429</v>
      </c>
      <c r="D172" s="129">
        <v>15754412852</v>
      </c>
      <c r="E172" s="112">
        <f>IF(D172&gt;0,AVERAGE(D$108:$D172),0)</f>
        <v>15729700731.461538</v>
      </c>
      <c r="F172" s="59">
        <f t="shared" si="41"/>
        <v>416.8067226890756</v>
      </c>
      <c r="G172" s="24">
        <f t="shared" si="43"/>
        <v>11.433333333333334</v>
      </c>
      <c r="H172" s="58">
        <f t="shared" si="44"/>
        <v>77.8</v>
      </c>
      <c r="I172" s="60">
        <f t="shared" si="42"/>
        <v>0</v>
      </c>
      <c r="J172" s="24">
        <f t="shared" si="45"/>
        <v>506.040056022409</v>
      </c>
      <c r="K172" s="23">
        <f t="shared" si="37"/>
        <v>0.0032170990704881</v>
      </c>
      <c r="L172" s="70">
        <f t="shared" si="38"/>
        <v>1.1742411607281564</v>
      </c>
      <c r="M172" s="92">
        <v>0</v>
      </c>
      <c r="N172" s="22">
        <f t="shared" si="39"/>
        <v>-0.4957588392718435</v>
      </c>
      <c r="O172" s="56">
        <f>IF(D172&gt;0,AVERAGE(D$18:$D172),0)</f>
        <v>14101710220.232258</v>
      </c>
    </row>
    <row r="173" spans="2:15" ht="12.75">
      <c r="B173" s="23">
        <f t="shared" si="40"/>
        <v>156</v>
      </c>
      <c r="C173" s="108">
        <v>41430</v>
      </c>
      <c r="D173" s="129">
        <v>15071643475</v>
      </c>
      <c r="E173" s="112">
        <f>IF(D173&gt;0,AVERAGE(D$108:$D173),0)</f>
        <v>15719730166.969696</v>
      </c>
      <c r="F173" s="59">
        <f t="shared" si="41"/>
        <v>416.8067226890756</v>
      </c>
      <c r="G173" s="24">
        <f t="shared" si="43"/>
        <v>11.433333333333334</v>
      </c>
      <c r="H173" s="58">
        <f t="shared" si="44"/>
        <v>77.8</v>
      </c>
      <c r="I173" s="60">
        <f t="shared" si="42"/>
        <v>0</v>
      </c>
      <c r="J173" s="24">
        <f t="shared" si="45"/>
        <v>506.040056022409</v>
      </c>
      <c r="K173" s="23">
        <f t="shared" si="37"/>
        <v>0.0032191395822156067</v>
      </c>
      <c r="L173" s="70">
        <f t="shared" si="38"/>
        <v>1.1749859475086963</v>
      </c>
      <c r="M173" s="92">
        <v>0</v>
      </c>
      <c r="N173" s="22">
        <f t="shared" si="39"/>
        <v>-0.4950140524913036</v>
      </c>
      <c r="O173" s="56">
        <f>IF(D173&gt;0,AVERAGE(D$18:$D173),0)</f>
        <v>14107927741.096153</v>
      </c>
    </row>
    <row r="174" spans="2:15" ht="12.75">
      <c r="B174" s="23">
        <f t="shared" si="40"/>
        <v>157</v>
      </c>
      <c r="C174" s="108">
        <v>41431</v>
      </c>
      <c r="D174" s="129">
        <v>15364393107</v>
      </c>
      <c r="E174" s="112">
        <f>IF(D174&gt;0,AVERAGE(D$108:$D174),0)</f>
        <v>15714426628.761194</v>
      </c>
      <c r="F174" s="59">
        <f t="shared" si="41"/>
        <v>416.8067226890756</v>
      </c>
      <c r="G174" s="24">
        <f t="shared" si="43"/>
        <v>11.433333333333334</v>
      </c>
      <c r="H174" s="58">
        <f t="shared" si="44"/>
        <v>77.8</v>
      </c>
      <c r="I174" s="60">
        <f t="shared" si="42"/>
        <v>0</v>
      </c>
      <c r="J174" s="24">
        <f t="shared" si="45"/>
        <v>506.040056022409</v>
      </c>
      <c r="K174" s="23">
        <f t="shared" si="37"/>
        <v>0.003220226025276885</v>
      </c>
      <c r="L174" s="70">
        <f t="shared" si="38"/>
        <v>1.1753824992260629</v>
      </c>
      <c r="M174" s="92">
        <v>0</v>
      </c>
      <c r="N174" s="22">
        <f t="shared" si="39"/>
        <v>-0.49461750077393707</v>
      </c>
      <c r="O174" s="56">
        <f>IF(D174&gt;0,AVERAGE(D$18:$D174),0)</f>
        <v>14115930705.210192</v>
      </c>
    </row>
    <row r="175" spans="2:15" ht="12.75">
      <c r="B175" s="23">
        <f t="shared" si="40"/>
        <v>158</v>
      </c>
      <c r="C175" s="108">
        <v>41432</v>
      </c>
      <c r="D175" s="129">
        <v>15511353547</v>
      </c>
      <c r="E175" s="112">
        <f>IF(D175&gt;0,AVERAGE(D$108:$D175),0)</f>
        <v>15711440259.911764</v>
      </c>
      <c r="F175" s="59">
        <f t="shared" si="41"/>
        <v>416.8067226890756</v>
      </c>
      <c r="G175" s="24">
        <f t="shared" si="43"/>
        <v>11.433333333333334</v>
      </c>
      <c r="H175" s="58">
        <f t="shared" si="44"/>
        <v>77.8</v>
      </c>
      <c r="I175" s="60">
        <f t="shared" si="42"/>
        <v>0</v>
      </c>
      <c r="J175" s="24">
        <f t="shared" si="45"/>
        <v>506.040056022409</v>
      </c>
      <c r="K175" s="23">
        <f t="shared" si="37"/>
        <v>0.0032208381131905908</v>
      </c>
      <c r="L175" s="70">
        <f t="shared" si="38"/>
        <v>1.1756059113145656</v>
      </c>
      <c r="M175" s="92">
        <v>0</v>
      </c>
      <c r="N175" s="22">
        <f t="shared" si="39"/>
        <v>-0.49439408868543433</v>
      </c>
      <c r="O175" s="56">
        <f>IF(D175&gt;0,AVERAGE(D$18:$D175),0)</f>
        <v>14124762495.3481</v>
      </c>
    </row>
    <row r="176" spans="2:15" ht="12.75">
      <c r="B176" s="23">
        <f t="shared" si="40"/>
        <v>159</v>
      </c>
      <c r="C176" s="108">
        <v>41433</v>
      </c>
      <c r="D176" s="129">
        <v>15511645360</v>
      </c>
      <c r="E176" s="112">
        <f>IF(D176&gt;0,AVERAGE(D$108:$D176),0)</f>
        <v>15708544681.652174</v>
      </c>
      <c r="F176" s="59">
        <f t="shared" si="41"/>
        <v>416.8067226890756</v>
      </c>
      <c r="G176" s="24">
        <f t="shared" si="43"/>
        <v>11.433333333333334</v>
      </c>
      <c r="H176" s="58">
        <f t="shared" si="44"/>
        <v>77.8</v>
      </c>
      <c r="I176" s="60">
        <f t="shared" si="42"/>
        <v>0</v>
      </c>
      <c r="J176" s="24">
        <f t="shared" si="45"/>
        <v>506.040056022409</v>
      </c>
      <c r="K176" s="23">
        <f t="shared" si="37"/>
        <v>0.0032214318148356016</v>
      </c>
      <c r="L176" s="70">
        <f t="shared" si="38"/>
        <v>1.1758226124149946</v>
      </c>
      <c r="M176" s="92">
        <v>0</v>
      </c>
      <c r="N176" s="22">
        <f t="shared" si="39"/>
        <v>-0.4941773875850053</v>
      </c>
      <c r="O176" s="56">
        <f>IF(D176&gt;0,AVERAGE(D$18:$D176),0)</f>
        <v>14133485029.08805</v>
      </c>
    </row>
    <row r="177" spans="2:15" ht="12.75">
      <c r="B177" s="23">
        <f t="shared" si="40"/>
        <v>160</v>
      </c>
      <c r="C177" s="108">
        <v>41434</v>
      </c>
      <c r="D177" s="129">
        <v>15511837998</v>
      </c>
      <c r="E177" s="112">
        <f>IF(D177&gt;0,AVERAGE(D$108:$D177),0)</f>
        <v>15705734586.171429</v>
      </c>
      <c r="F177" s="59">
        <f t="shared" si="41"/>
        <v>416.8067226890756</v>
      </c>
      <c r="G177" s="24">
        <f t="shared" si="43"/>
        <v>11.433333333333334</v>
      </c>
      <c r="H177" s="58">
        <f t="shared" si="44"/>
        <v>77.8</v>
      </c>
      <c r="I177" s="60">
        <f t="shared" si="42"/>
        <v>0</v>
      </c>
      <c r="J177" s="24">
        <f t="shared" si="45"/>
        <v>506.040056022409</v>
      </c>
      <c r="K177" s="23">
        <f t="shared" si="37"/>
        <v>0.003222008198635718</v>
      </c>
      <c r="L177" s="70">
        <f t="shared" si="38"/>
        <v>1.176032992502037</v>
      </c>
      <c r="M177" s="92">
        <v>0</v>
      </c>
      <c r="N177" s="22">
        <f t="shared" si="39"/>
        <v>-0.49396700749796296</v>
      </c>
      <c r="O177" s="56">
        <f>IF(D177&gt;0,AVERAGE(D$18:$D177),0)</f>
        <v>14142099735.14375</v>
      </c>
    </row>
    <row r="178" spans="2:15" ht="12.75">
      <c r="B178" s="23">
        <f t="shared" si="40"/>
        <v>161</v>
      </c>
      <c r="C178" s="108">
        <v>41435</v>
      </c>
      <c r="D178" s="129">
        <v>15148901631</v>
      </c>
      <c r="E178" s="112">
        <f>IF(D178&gt;0,AVERAGE(D$108:$D178),0)</f>
        <v>15697891868.492958</v>
      </c>
      <c r="F178" s="59">
        <f t="shared" si="41"/>
        <v>416.8067226890756</v>
      </c>
      <c r="G178" s="24">
        <f t="shared" si="43"/>
        <v>11.433333333333334</v>
      </c>
      <c r="H178" s="58">
        <f t="shared" si="44"/>
        <v>77.8</v>
      </c>
      <c r="I178" s="60">
        <f t="shared" si="42"/>
        <v>0</v>
      </c>
      <c r="J178" s="24">
        <f t="shared" si="45"/>
        <v>506.040056022409</v>
      </c>
      <c r="K178" s="23">
        <f t="shared" si="37"/>
        <v>0.0032236179243792322</v>
      </c>
      <c r="L178" s="70">
        <f t="shared" si="38"/>
        <v>1.1766205423984197</v>
      </c>
      <c r="M178" s="92">
        <v>0</v>
      </c>
      <c r="N178" s="22">
        <f t="shared" si="39"/>
        <v>-0.4933794576015802</v>
      </c>
      <c r="O178" s="56">
        <f>IF(D178&gt;0,AVERAGE(D$18:$D178),0)</f>
        <v>14148353163.068323</v>
      </c>
    </row>
    <row r="179" spans="2:15" ht="12.75">
      <c r="B179" s="23">
        <f t="shared" si="40"/>
        <v>162</v>
      </c>
      <c r="C179" s="108">
        <v>41436</v>
      </c>
      <c r="D179" s="129">
        <v>15857651744</v>
      </c>
      <c r="E179" s="112">
        <f>IF(D179&gt;0,AVERAGE(D$108:$D179),0)</f>
        <v>15700110755.652779</v>
      </c>
      <c r="F179" s="59">
        <f t="shared" si="41"/>
        <v>416.8067226890756</v>
      </c>
      <c r="G179" s="24">
        <f t="shared" si="43"/>
        <v>11.433333333333334</v>
      </c>
      <c r="H179" s="58">
        <f t="shared" si="44"/>
        <v>77.8</v>
      </c>
      <c r="I179" s="60">
        <f t="shared" si="42"/>
        <v>0</v>
      </c>
      <c r="J179" s="24">
        <f t="shared" si="45"/>
        <v>506.040056022409</v>
      </c>
      <c r="K179" s="23">
        <f t="shared" si="37"/>
        <v>0.0032231623324071824</v>
      </c>
      <c r="L179" s="70">
        <f t="shared" si="38"/>
        <v>1.1764542513286216</v>
      </c>
      <c r="M179" s="92">
        <v>0</v>
      </c>
      <c r="N179" s="22">
        <f t="shared" si="39"/>
        <v>-0.49354574867137835</v>
      </c>
      <c r="O179" s="56">
        <f>IF(D179&gt;0,AVERAGE(D$18:$D179),0)</f>
        <v>14158904388.876543</v>
      </c>
    </row>
    <row r="180" spans="2:15" ht="12.75">
      <c r="B180" s="23">
        <f t="shared" si="40"/>
        <v>163</v>
      </c>
      <c r="C180" s="108">
        <v>41437</v>
      </c>
      <c r="D180" s="129">
        <v>15707910632</v>
      </c>
      <c r="E180" s="112">
        <f>IF(D180&gt;0,AVERAGE(D$108:$D180),0)</f>
        <v>15700217603.273973</v>
      </c>
      <c r="F180" s="59">
        <f t="shared" si="41"/>
        <v>416.8067226890756</v>
      </c>
      <c r="G180" s="24">
        <f t="shared" si="43"/>
        <v>11.433333333333334</v>
      </c>
      <c r="H180" s="58">
        <f t="shared" si="44"/>
        <v>77.8</v>
      </c>
      <c r="I180" s="60">
        <f t="shared" si="42"/>
        <v>0</v>
      </c>
      <c r="J180" s="24">
        <f t="shared" si="45"/>
        <v>506.040056022409</v>
      </c>
      <c r="K180" s="23">
        <f t="shared" si="37"/>
        <v>0.00322314039721898</v>
      </c>
      <c r="L180" s="70">
        <f t="shared" si="38"/>
        <v>1.1764462449849278</v>
      </c>
      <c r="M180" s="92">
        <v>0</v>
      </c>
      <c r="N180" s="22">
        <f t="shared" si="39"/>
        <v>-0.49355375501507215</v>
      </c>
      <c r="O180" s="56">
        <f>IF(D180&gt;0,AVERAGE(D$18:$D180),0)</f>
        <v>14168407494.662577</v>
      </c>
    </row>
    <row r="181" spans="2:15" ht="12.75">
      <c r="B181" s="23">
        <f t="shared" si="40"/>
        <v>164</v>
      </c>
      <c r="C181" s="108">
        <v>41438</v>
      </c>
      <c r="D181" s="129">
        <v>15712973641</v>
      </c>
      <c r="E181" s="112">
        <f>IF(D181&gt;0,AVERAGE(D$108:$D181),0)</f>
        <v>15700389982.162163</v>
      </c>
      <c r="F181" s="59">
        <f t="shared" si="41"/>
        <v>416.8067226890756</v>
      </c>
      <c r="G181" s="24">
        <f t="shared" si="43"/>
        <v>11.433333333333334</v>
      </c>
      <c r="H181" s="58">
        <f t="shared" si="44"/>
        <v>77.8</v>
      </c>
      <c r="I181" s="60">
        <f t="shared" si="42"/>
        <v>0</v>
      </c>
      <c r="J181" s="24">
        <f t="shared" si="45"/>
        <v>506.040056022409</v>
      </c>
      <c r="K181" s="23">
        <f t="shared" si="37"/>
        <v>0.0032231050094764604</v>
      </c>
      <c r="L181" s="70">
        <f t="shared" si="38"/>
        <v>1.1764333284589081</v>
      </c>
      <c r="M181" s="92">
        <v>0</v>
      </c>
      <c r="N181" s="22">
        <f t="shared" si="39"/>
        <v>-0.4935666715410918</v>
      </c>
      <c r="O181" s="56">
        <f>IF(D181&gt;0,AVERAGE(D$18:$D181),0)</f>
        <v>14177825580.920732</v>
      </c>
    </row>
    <row r="182" spans="2:15" ht="12.75">
      <c r="B182" s="23">
        <f t="shared" si="40"/>
        <v>165</v>
      </c>
      <c r="C182" s="108">
        <v>41439</v>
      </c>
      <c r="D182" s="129">
        <v>15699091829</v>
      </c>
      <c r="E182" s="112">
        <f>IF(D182&gt;0,AVERAGE(D$108:$D182),0)</f>
        <v>15700372673.453333</v>
      </c>
      <c r="F182" s="59">
        <f t="shared" si="41"/>
        <v>416.8067226890756</v>
      </c>
      <c r="G182" s="24">
        <f t="shared" si="43"/>
        <v>11.433333333333334</v>
      </c>
      <c r="H182" s="58">
        <f t="shared" si="44"/>
        <v>77.8</v>
      </c>
      <c r="I182" s="60">
        <f t="shared" si="42"/>
        <v>0</v>
      </c>
      <c r="J182" s="24">
        <f t="shared" si="45"/>
        <v>506.040056022409</v>
      </c>
      <c r="K182" s="23">
        <f t="shared" si="37"/>
        <v>0.0032231085627542895</v>
      </c>
      <c r="L182" s="70">
        <f t="shared" si="38"/>
        <v>1.1764346254053157</v>
      </c>
      <c r="M182" s="92">
        <v>0</v>
      </c>
      <c r="N182" s="22">
        <f t="shared" si="39"/>
        <v>-0.4935653745946842</v>
      </c>
      <c r="O182" s="56">
        <f>IF(D182&gt;0,AVERAGE(D$18:$D182),0)</f>
        <v>14187045376.363636</v>
      </c>
    </row>
    <row r="183" spans="2:15" ht="12.75">
      <c r="B183" s="23">
        <f t="shared" si="40"/>
        <v>166</v>
      </c>
      <c r="C183" s="108">
        <v>41440</v>
      </c>
      <c r="D183" s="129">
        <v>15700829762</v>
      </c>
      <c r="E183" s="112">
        <f>IF(D183&gt;0,AVERAGE(D$108:$D183),0)</f>
        <v>15700378687.776316</v>
      </c>
      <c r="F183" s="59">
        <f t="shared" si="41"/>
        <v>416.8067226890756</v>
      </c>
      <c r="G183" s="24">
        <f t="shared" si="43"/>
        <v>11.433333333333334</v>
      </c>
      <c r="H183" s="58">
        <f t="shared" si="44"/>
        <v>77.8</v>
      </c>
      <c r="I183" s="60">
        <f t="shared" si="42"/>
        <v>0</v>
      </c>
      <c r="J183" s="24">
        <f t="shared" si="45"/>
        <v>506.040056022409</v>
      </c>
      <c r="K183" s="23">
        <f t="shared" si="37"/>
        <v>0.0032231073280824204</v>
      </c>
      <c r="L183" s="70">
        <f t="shared" si="38"/>
        <v>1.1764341747500835</v>
      </c>
      <c r="M183" s="92">
        <v>0</v>
      </c>
      <c r="N183" s="22">
        <f t="shared" si="39"/>
        <v>-0.49356582524991643</v>
      </c>
      <c r="O183" s="56">
        <f>IF(D183&gt;0,AVERAGE(D$18:$D183),0)</f>
        <v>14196164559.40964</v>
      </c>
    </row>
    <row r="184" spans="2:15" ht="12.75">
      <c r="B184" s="23">
        <f t="shared" si="40"/>
        <v>167</v>
      </c>
      <c r="C184" s="108">
        <v>41441</v>
      </c>
      <c r="D184" s="129">
        <v>15702559692</v>
      </c>
      <c r="E184" s="112">
        <f>IF(D184&gt;0,AVERAGE(D$108:$D184),0)</f>
        <v>15700407012.506493</v>
      </c>
      <c r="F184" s="59">
        <f t="shared" si="41"/>
        <v>416.8067226890756</v>
      </c>
      <c r="G184" s="24">
        <f t="shared" si="43"/>
        <v>11.433333333333334</v>
      </c>
      <c r="H184" s="58">
        <f t="shared" si="44"/>
        <v>77.8</v>
      </c>
      <c r="I184" s="60">
        <f t="shared" si="42"/>
        <v>0</v>
      </c>
      <c r="J184" s="24">
        <f t="shared" si="45"/>
        <v>506.040056022409</v>
      </c>
      <c r="K184" s="23">
        <f t="shared" si="37"/>
        <v>0.003223101513351291</v>
      </c>
      <c r="L184" s="70">
        <f t="shared" si="38"/>
        <v>1.1764320523732212</v>
      </c>
      <c r="M184" s="92">
        <v>0</v>
      </c>
      <c r="N184" s="22">
        <f t="shared" si="39"/>
        <v>-0.4935679476267787</v>
      </c>
      <c r="O184" s="56">
        <f>IF(D184&gt;0,AVERAGE(D$18:$D184),0)</f>
        <v>14205184889.54491</v>
      </c>
    </row>
    <row r="185" spans="2:15" ht="12.75">
      <c r="B185" s="23">
        <f t="shared" si="40"/>
        <v>168</v>
      </c>
      <c r="C185" s="108">
        <v>41442</v>
      </c>
      <c r="D185" s="129">
        <v>15708383136</v>
      </c>
      <c r="E185" s="112">
        <f>IF(D185&gt;0,AVERAGE(D$108:$D185),0)</f>
        <v>15700509270.5</v>
      </c>
      <c r="F185" s="59">
        <f t="shared" si="41"/>
        <v>416.8067226890756</v>
      </c>
      <c r="G185" s="24">
        <f t="shared" si="43"/>
        <v>11.433333333333334</v>
      </c>
      <c r="H185" s="58">
        <f t="shared" si="44"/>
        <v>77.8</v>
      </c>
      <c r="I185" s="60">
        <f t="shared" si="42"/>
        <v>0</v>
      </c>
      <c r="J185" s="24">
        <f t="shared" si="45"/>
        <v>506.040056022409</v>
      </c>
      <c r="K185" s="23">
        <f t="shared" si="37"/>
        <v>0.0032230805211727605</v>
      </c>
      <c r="L185" s="70">
        <f t="shared" si="38"/>
        <v>1.1764243902280576</v>
      </c>
      <c r="M185" s="92">
        <v>0</v>
      </c>
      <c r="N185" s="22">
        <f t="shared" si="39"/>
        <v>-0.49357560977194237</v>
      </c>
      <c r="O185" s="56">
        <f>IF(D185&gt;0,AVERAGE(D$18:$D185),0)</f>
        <v>14214132498.154762</v>
      </c>
    </row>
    <row r="186" spans="2:15" ht="12.75">
      <c r="B186" s="23">
        <f t="shared" si="40"/>
        <v>169</v>
      </c>
      <c r="C186" s="108">
        <v>41443</v>
      </c>
      <c r="D186" s="129">
        <v>16213235742</v>
      </c>
      <c r="E186" s="112">
        <f>IF(D186&gt;0,AVERAGE(D$108:$D186),0)</f>
        <v>15706999479</v>
      </c>
      <c r="F186" s="59">
        <f t="shared" si="41"/>
        <v>416.8067226890756</v>
      </c>
      <c r="G186" s="24">
        <f t="shared" si="43"/>
        <v>11.433333333333334</v>
      </c>
      <c r="H186" s="58">
        <f t="shared" si="44"/>
        <v>77.8</v>
      </c>
      <c r="I186" s="60">
        <f t="shared" si="42"/>
        <v>0</v>
      </c>
      <c r="J186" s="24">
        <f t="shared" si="45"/>
        <v>506.040056022409</v>
      </c>
      <c r="K186" s="23">
        <f t="shared" si="37"/>
        <v>0.003221748728641497</v>
      </c>
      <c r="L186" s="70">
        <f t="shared" si="38"/>
        <v>1.1759382859541463</v>
      </c>
      <c r="M186" s="92">
        <v>0</v>
      </c>
      <c r="N186" s="22">
        <f t="shared" si="39"/>
        <v>-0.49406171404585364</v>
      </c>
      <c r="O186" s="56">
        <f>IF(D186&gt;0,AVERAGE(D$18:$D186),0)</f>
        <v>14225961511.431953</v>
      </c>
    </row>
    <row r="187" spans="2:15" ht="12.75">
      <c r="B187" s="23">
        <f t="shared" si="40"/>
        <v>170</v>
      </c>
      <c r="C187" s="108">
        <v>41444</v>
      </c>
      <c r="D187" s="129">
        <v>15747104377</v>
      </c>
      <c r="E187" s="112">
        <f>IF(D187&gt;0,AVERAGE(D$108:$D187),0)</f>
        <v>15707500790.225</v>
      </c>
      <c r="F187" s="59">
        <f t="shared" si="41"/>
        <v>416.8067226890756</v>
      </c>
      <c r="G187" s="24">
        <f t="shared" si="43"/>
        <v>11.433333333333334</v>
      </c>
      <c r="H187" s="58">
        <f t="shared" si="44"/>
        <v>77.8</v>
      </c>
      <c r="I187" s="60">
        <f t="shared" si="42"/>
        <v>0</v>
      </c>
      <c r="J187" s="24">
        <f t="shared" si="45"/>
        <v>506.040056022409</v>
      </c>
      <c r="K187" s="23">
        <f t="shared" si="37"/>
        <v>0.0032216459052309887</v>
      </c>
      <c r="L187" s="70">
        <f t="shared" si="38"/>
        <v>1.1759007554093108</v>
      </c>
      <c r="M187" s="92">
        <v>0</v>
      </c>
      <c r="N187" s="22">
        <f t="shared" si="39"/>
        <v>-0.4940992445906891</v>
      </c>
      <c r="O187" s="56">
        <f>IF(D187&gt;0,AVERAGE(D$18:$D187),0)</f>
        <v>14234909410.641176</v>
      </c>
    </row>
    <row r="188" spans="2:15" ht="12.75">
      <c r="B188" s="23">
        <f t="shared" si="40"/>
        <v>171</v>
      </c>
      <c r="C188" s="108">
        <v>41445</v>
      </c>
      <c r="D188" s="129">
        <v>16495306635</v>
      </c>
      <c r="E188" s="112">
        <f>IF(D188&gt;0,AVERAGE(D$108:$D188),0)</f>
        <v>15717226788.308641</v>
      </c>
      <c r="F188" s="59">
        <f t="shared" si="41"/>
        <v>416.8067226890756</v>
      </c>
      <c r="G188" s="24">
        <f t="shared" si="43"/>
        <v>11.433333333333334</v>
      </c>
      <c r="H188" s="58">
        <f t="shared" si="44"/>
        <v>77.8</v>
      </c>
      <c r="I188" s="60">
        <f t="shared" si="42"/>
        <v>0</v>
      </c>
      <c r="J188" s="24">
        <f t="shared" si="45"/>
        <v>506.040056022409</v>
      </c>
      <c r="K188" s="23">
        <f t="shared" si="37"/>
        <v>0.0032196523142290602</v>
      </c>
      <c r="L188" s="70">
        <f t="shared" si="38"/>
        <v>1.175173094693607</v>
      </c>
      <c r="M188" s="92">
        <v>0</v>
      </c>
      <c r="N188" s="22">
        <f t="shared" si="39"/>
        <v>-0.49482690530639295</v>
      </c>
      <c r="O188" s="56">
        <f>IF(D188&gt;0,AVERAGE(D$18:$D188),0)</f>
        <v>14248128107.85965</v>
      </c>
    </row>
    <row r="189" spans="2:15" ht="12.75">
      <c r="B189" s="23">
        <f t="shared" si="40"/>
        <v>172</v>
      </c>
      <c r="C189" s="108">
        <v>41446</v>
      </c>
      <c r="D189" s="129">
        <v>15763607652</v>
      </c>
      <c r="E189" s="112">
        <f>IF(D189&gt;0,AVERAGE(D$108:$D189),0)</f>
        <v>15717792408.59756</v>
      </c>
      <c r="F189" s="59">
        <f t="shared" si="41"/>
        <v>416.8067226890756</v>
      </c>
      <c r="G189" s="24">
        <f t="shared" si="43"/>
        <v>11.433333333333334</v>
      </c>
      <c r="H189" s="58">
        <f t="shared" si="44"/>
        <v>77.8</v>
      </c>
      <c r="I189" s="60">
        <f t="shared" si="42"/>
        <v>0</v>
      </c>
      <c r="J189" s="24">
        <f t="shared" si="45"/>
        <v>506.040056022409</v>
      </c>
      <c r="K189" s="23">
        <f t="shared" si="37"/>
        <v>0.0032195364518595336</v>
      </c>
      <c r="L189" s="70">
        <f t="shared" si="38"/>
        <v>1.1751308049287297</v>
      </c>
      <c r="M189" s="92">
        <v>0</v>
      </c>
      <c r="N189" s="22">
        <f t="shared" si="39"/>
        <v>-0.49486919507127025</v>
      </c>
      <c r="O189" s="56">
        <f>IF(D189&gt;0,AVERAGE(D$18:$D189),0)</f>
        <v>14256939035.44186</v>
      </c>
    </row>
    <row r="190" spans="2:15" ht="12.75">
      <c r="B190" s="23">
        <f t="shared" si="40"/>
        <v>173</v>
      </c>
      <c r="C190" s="108">
        <v>41447</v>
      </c>
      <c r="D190" s="129">
        <v>15765369376</v>
      </c>
      <c r="E190" s="112">
        <f>IF(D190&gt;0,AVERAGE(D$108:$D190),0)</f>
        <v>15718365625.072289</v>
      </c>
      <c r="F190" s="59">
        <f t="shared" si="41"/>
        <v>416.8067226890756</v>
      </c>
      <c r="G190" s="24">
        <f t="shared" si="43"/>
        <v>11.433333333333334</v>
      </c>
      <c r="H190" s="58">
        <f t="shared" si="44"/>
        <v>77.8</v>
      </c>
      <c r="I190" s="60">
        <f t="shared" si="42"/>
        <v>0</v>
      </c>
      <c r="J190" s="24">
        <f t="shared" si="45"/>
        <v>506.040056022409</v>
      </c>
      <c r="K190" s="23">
        <f t="shared" si="37"/>
        <v>0.003219419041985045</v>
      </c>
      <c r="L190" s="70">
        <f t="shared" si="38"/>
        <v>1.1750879503245415</v>
      </c>
      <c r="M190" s="92">
        <v>0</v>
      </c>
      <c r="N190" s="22">
        <f t="shared" si="39"/>
        <v>-0.49491204967545843</v>
      </c>
      <c r="O190" s="56">
        <f>IF(D190&gt;0,AVERAGE(D$18:$D190),0)</f>
        <v>14265658285.965319</v>
      </c>
    </row>
    <row r="191" spans="2:15" ht="12.75">
      <c r="B191" s="23">
        <f t="shared" si="40"/>
        <v>174</v>
      </c>
      <c r="C191" s="108">
        <v>41448</v>
      </c>
      <c r="D191" s="129">
        <v>15767116921</v>
      </c>
      <c r="E191" s="112">
        <f>IF(D191&gt;0,AVERAGE(D$108:$D191),0)</f>
        <v>15718945997.642857</v>
      </c>
      <c r="F191" s="59">
        <f t="shared" si="41"/>
        <v>416.8067226890756</v>
      </c>
      <c r="G191" s="24">
        <f t="shared" si="43"/>
        <v>11.433333333333334</v>
      </c>
      <c r="H191" s="58">
        <f t="shared" si="44"/>
        <v>77.8</v>
      </c>
      <c r="I191" s="60">
        <f t="shared" si="42"/>
        <v>0</v>
      </c>
      <c r="J191" s="24">
        <f t="shared" si="45"/>
        <v>506.040056022409</v>
      </c>
      <c r="K191" s="23">
        <f t="shared" si="37"/>
        <v>0.0032193001750772127</v>
      </c>
      <c r="L191" s="70">
        <f t="shared" si="38"/>
        <v>1.1750445639031826</v>
      </c>
      <c r="M191" s="92">
        <v>0</v>
      </c>
      <c r="N191" s="22">
        <f t="shared" si="39"/>
        <v>-0.49495543609681736</v>
      </c>
      <c r="O191" s="56">
        <f>IF(D191&gt;0,AVERAGE(D$18:$D191),0)</f>
        <v>14274287358.58046</v>
      </c>
    </row>
    <row r="192" spans="2:15" ht="12.75">
      <c r="B192" s="23">
        <f t="shared" si="40"/>
        <v>175</v>
      </c>
      <c r="C192" s="108">
        <v>41449</v>
      </c>
      <c r="D192" s="129">
        <v>15770017677</v>
      </c>
      <c r="E192" s="112">
        <f>IF(D192&gt;0,AVERAGE(D$108:$D192),0)</f>
        <v>15719546840.92941</v>
      </c>
      <c r="F192" s="59">
        <f t="shared" si="41"/>
        <v>416.8067226890756</v>
      </c>
      <c r="G192" s="24">
        <f t="shared" si="43"/>
        <v>11.433333333333334</v>
      </c>
      <c r="H192" s="58">
        <f t="shared" si="44"/>
        <v>77.8</v>
      </c>
      <c r="I192" s="60">
        <f t="shared" si="42"/>
        <v>0</v>
      </c>
      <c r="J192" s="24">
        <f t="shared" si="45"/>
        <v>506.040056022409</v>
      </c>
      <c r="K192" s="23">
        <f t="shared" si="37"/>
        <v>0.003219177124780841</v>
      </c>
      <c r="L192" s="70">
        <f t="shared" si="38"/>
        <v>1.174999650545007</v>
      </c>
      <c r="M192" s="92">
        <v>0</v>
      </c>
      <c r="N192" s="22">
        <f t="shared" si="39"/>
        <v>-0.4950003494549928</v>
      </c>
      <c r="O192" s="56">
        <f>IF(D192&gt;0,AVERAGE(D$18:$D192),0)</f>
        <v>14282834388.971428</v>
      </c>
    </row>
    <row r="193" spans="2:15" ht="12.75">
      <c r="B193" s="23">
        <f t="shared" si="40"/>
        <v>176</v>
      </c>
      <c r="C193" s="108">
        <v>41450</v>
      </c>
      <c r="D193" s="129">
        <v>16053361326</v>
      </c>
      <c r="E193" s="112">
        <f>IF(D193&gt;0,AVERAGE(D$108:$D193),0)</f>
        <v>15723428404.709303</v>
      </c>
      <c r="F193" s="59">
        <f t="shared" si="41"/>
        <v>416.8067226890756</v>
      </c>
      <c r="G193" s="24">
        <f t="shared" si="43"/>
        <v>11.433333333333334</v>
      </c>
      <c r="H193" s="58">
        <f t="shared" si="44"/>
        <v>84.79957733391446</v>
      </c>
      <c r="I193" s="60">
        <f t="shared" si="42"/>
        <v>0</v>
      </c>
      <c r="J193" s="24">
        <f t="shared" si="45"/>
        <v>513.0396333563234</v>
      </c>
      <c r="K193" s="23">
        <f t="shared" si="37"/>
        <v>0.0032628992872996048</v>
      </c>
      <c r="L193" s="70">
        <f t="shared" si="38"/>
        <v>1.1909582398643557</v>
      </c>
      <c r="M193" s="92">
        <v>6.999577333914458</v>
      </c>
      <c r="N193" s="22">
        <f t="shared" si="39"/>
        <v>-0.47904176013564426</v>
      </c>
      <c r="O193" s="56">
        <f>IF(D193&gt;0,AVERAGE(D$18:$D193),0)</f>
        <v>14292894201.113636</v>
      </c>
    </row>
    <row r="194" spans="2:15" ht="12.75">
      <c r="B194" s="23">
        <f t="shared" si="40"/>
        <v>177</v>
      </c>
      <c r="C194" s="108">
        <v>41451</v>
      </c>
      <c r="D194" s="129">
        <v>15086640814</v>
      </c>
      <c r="E194" s="112">
        <f>IF(D194&gt;0,AVERAGE(D$108:$D194),0)</f>
        <v>15716109007.114943</v>
      </c>
      <c r="F194" s="59">
        <f t="shared" si="41"/>
        <v>416.8067226890756</v>
      </c>
      <c r="G194" s="24">
        <f t="shared" si="43"/>
        <v>11.433333333333334</v>
      </c>
      <c r="H194" s="58">
        <f t="shared" si="44"/>
        <v>77.8</v>
      </c>
      <c r="I194" s="60">
        <f t="shared" si="42"/>
        <v>0</v>
      </c>
      <c r="J194" s="24">
        <f t="shared" si="45"/>
        <v>506.040056022409</v>
      </c>
      <c r="K194" s="23">
        <f t="shared" si="37"/>
        <v>0.0032198813064564275</v>
      </c>
      <c r="L194" s="70">
        <f t="shared" si="38"/>
        <v>1.175256676856596</v>
      </c>
      <c r="M194" s="92">
        <v>0</v>
      </c>
      <c r="N194" s="22">
        <f t="shared" si="39"/>
        <v>-0.49474332314340397</v>
      </c>
      <c r="O194" s="56">
        <f>IF(D194&gt;0,AVERAGE(D$18:$D194),0)</f>
        <v>14297378645.254238</v>
      </c>
    </row>
    <row r="195" spans="2:15" ht="12.75">
      <c r="B195" s="23">
        <f t="shared" si="40"/>
        <v>178</v>
      </c>
      <c r="C195" s="108">
        <v>41452</v>
      </c>
      <c r="D195" s="129">
        <v>15340787980</v>
      </c>
      <c r="E195" s="112">
        <f>IF(D195&gt;0,AVERAGE(D$108:$D195),0)</f>
        <v>15711843995.443182</v>
      </c>
      <c r="F195" s="59">
        <f t="shared" si="41"/>
        <v>416.8067226890756</v>
      </c>
      <c r="G195" s="24">
        <f t="shared" si="43"/>
        <v>11.433333333333334</v>
      </c>
      <c r="H195" s="58">
        <f t="shared" si="44"/>
        <v>77.8</v>
      </c>
      <c r="I195" s="60">
        <f t="shared" si="42"/>
        <v>0</v>
      </c>
      <c r="J195" s="24">
        <f t="shared" si="45"/>
        <v>506.040056022409</v>
      </c>
      <c r="K195" s="23">
        <f t="shared" si="37"/>
        <v>0.003220755349716895</v>
      </c>
      <c r="L195" s="70">
        <f t="shared" si="38"/>
        <v>1.1755757026466667</v>
      </c>
      <c r="M195" s="92">
        <v>0</v>
      </c>
      <c r="N195" s="22">
        <f t="shared" si="39"/>
        <v>-0.49442429735333326</v>
      </c>
      <c r="O195" s="56">
        <f>IF(D195&gt;0,AVERAGE(D$18:$D195),0)</f>
        <v>14303240495.449438</v>
      </c>
    </row>
    <row r="196" spans="2:15" ht="12.75">
      <c r="B196" s="23">
        <f t="shared" si="40"/>
        <v>179</v>
      </c>
      <c r="C196" s="108">
        <v>41453</v>
      </c>
      <c r="D196" s="129">
        <v>15122440690</v>
      </c>
      <c r="E196" s="112">
        <f>IF(D196&gt;0,AVERAGE(D$108:$D196),0)</f>
        <v>15705221486.39326</v>
      </c>
      <c r="F196" s="59">
        <f t="shared" si="41"/>
        <v>416.8067226890756</v>
      </c>
      <c r="G196" s="24">
        <f t="shared" si="43"/>
        <v>11.433333333333334</v>
      </c>
      <c r="H196" s="58">
        <f t="shared" si="44"/>
        <v>77.8</v>
      </c>
      <c r="I196" s="60">
        <f t="shared" si="42"/>
        <v>0</v>
      </c>
      <c r="J196" s="24">
        <f t="shared" si="45"/>
        <v>506.040056022409</v>
      </c>
      <c r="K196" s="23">
        <f t="shared" si="37"/>
        <v>0.003222113463734552</v>
      </c>
      <c r="L196" s="70">
        <f t="shared" si="38"/>
        <v>1.1760714142631115</v>
      </c>
      <c r="M196" s="92">
        <v>0</v>
      </c>
      <c r="N196" s="22">
        <f t="shared" si="39"/>
        <v>-0.49392858573688847</v>
      </c>
      <c r="O196" s="56">
        <f>IF(D196&gt;0,AVERAGE(D$18:$D196),0)</f>
        <v>14307817032.849161</v>
      </c>
    </row>
    <row r="197" spans="2:15" ht="12.75">
      <c r="B197" s="23">
        <f t="shared" si="40"/>
        <v>180</v>
      </c>
      <c r="C197" s="108">
        <v>41454</v>
      </c>
      <c r="D197" s="129">
        <v>15124104759</v>
      </c>
      <c r="E197" s="112">
        <f>IF(D197&gt;0,AVERAGE(D$108:$D197),0)</f>
        <v>15698764633.866667</v>
      </c>
      <c r="F197" s="59">
        <f t="shared" si="41"/>
        <v>416.8067226890756</v>
      </c>
      <c r="G197" s="24">
        <f t="shared" si="43"/>
        <v>11.433333333333334</v>
      </c>
      <c r="H197" s="58">
        <f t="shared" si="44"/>
        <v>77.8</v>
      </c>
      <c r="I197" s="60">
        <f t="shared" si="42"/>
        <v>0</v>
      </c>
      <c r="J197" s="24">
        <f t="shared" si="45"/>
        <v>506.040056022409</v>
      </c>
      <c r="K197" s="23">
        <f t="shared" si="37"/>
        <v>0.0032234387088697267</v>
      </c>
      <c r="L197" s="70">
        <f t="shared" si="38"/>
        <v>1.1765551287374503</v>
      </c>
      <c r="M197" s="92">
        <v>0</v>
      </c>
      <c r="N197" s="22">
        <f t="shared" si="39"/>
        <v>-0.49344487126254966</v>
      </c>
      <c r="O197" s="56">
        <f>IF(D197&gt;0,AVERAGE(D$18:$D197),0)</f>
        <v>14312351964.661112</v>
      </c>
    </row>
    <row r="198" spans="2:15" ht="12.75">
      <c r="B198" s="23">
        <f t="shared" si="40"/>
        <v>181</v>
      </c>
      <c r="C198" s="108">
        <v>41455</v>
      </c>
      <c r="D198" s="129">
        <v>15125847467</v>
      </c>
      <c r="E198" s="112">
        <f>IF(D198&gt;0,AVERAGE(D$108:$D198),0)</f>
        <v>15692468840.824175</v>
      </c>
      <c r="F198" s="59">
        <f t="shared" si="41"/>
        <v>416.8067226890756</v>
      </c>
      <c r="G198" s="24">
        <f t="shared" si="43"/>
        <v>11.433333333333334</v>
      </c>
      <c r="H198" s="58">
        <f t="shared" si="44"/>
        <v>77.8</v>
      </c>
      <c r="I198" s="60">
        <f t="shared" si="42"/>
        <v>0</v>
      </c>
      <c r="J198" s="24">
        <f aca="true" t="shared" si="46" ref="J198:J254">SUM(F198:I198)</f>
        <v>506.040056022409</v>
      </c>
      <c r="K198" s="23">
        <f t="shared" si="37"/>
        <v>0.0032247319472506375</v>
      </c>
      <c r="L198" s="70">
        <f t="shared" si="38"/>
        <v>1.1770271607464826</v>
      </c>
      <c r="M198" s="92">
        <v>0</v>
      </c>
      <c r="N198" s="22">
        <f>+L198-$C$8</f>
        <v>-0.4929728392535173</v>
      </c>
      <c r="O198" s="56">
        <f>IF(D198&gt;0,AVERAGE(D$18:$D198),0)</f>
        <v>14316846414.950275</v>
      </c>
    </row>
    <row r="199" spans="2:15" s="119" customFormat="1" ht="12.75">
      <c r="B199" s="128">
        <f t="shared" si="40"/>
        <v>182</v>
      </c>
      <c r="C199" s="108">
        <v>41456</v>
      </c>
      <c r="D199" s="129">
        <v>14527698351</v>
      </c>
      <c r="E199" s="112">
        <f>IF(D199&gt;0,AVERAGE(D$198:$D199),0)</f>
        <v>14826772909</v>
      </c>
      <c r="F199" s="143">
        <f aca="true" t="shared" si="47" ref="F199:F229">+$K$9/31</f>
        <v>385.5516400108431</v>
      </c>
      <c r="G199" s="130">
        <f aca="true" t="shared" si="48" ref="G199:G229">+$G$9/31</f>
        <v>11.096774193548388</v>
      </c>
      <c r="H199" s="130">
        <f aca="true" t="shared" si="49" ref="H199:H228">+$H$9/31+M199</f>
        <v>68.87096774193549</v>
      </c>
      <c r="I199" s="144">
        <f aca="true" t="shared" si="50" ref="I199:I229">+$I$9/31</f>
        <v>0</v>
      </c>
      <c r="J199" s="130">
        <f t="shared" si="46"/>
        <v>465.519381946327</v>
      </c>
      <c r="K199" s="128">
        <f t="shared" si="37"/>
        <v>0.0031397215348442547</v>
      </c>
      <c r="L199" s="150">
        <f t="shared" si="38"/>
        <v>1.145998360218153</v>
      </c>
      <c r="M199" s="109">
        <v>0</v>
      </c>
      <c r="N199" s="139">
        <f>+L199-$C$9</f>
        <v>-0.6140016397818471</v>
      </c>
      <c r="O199" s="112">
        <f>IF(D199&gt;0,AVERAGE(D$18:$D199),0)</f>
        <v>14318004942.071428</v>
      </c>
    </row>
    <row r="200" spans="2:15" ht="12.75">
      <c r="B200" s="23">
        <f t="shared" si="40"/>
        <v>183</v>
      </c>
      <c r="C200" s="108">
        <v>41457</v>
      </c>
      <c r="D200" s="129">
        <v>14416067313</v>
      </c>
      <c r="E200" s="56">
        <f>IF(D200&gt;0,AVERAGE(D$198:$D200),0)</f>
        <v>14689871043.666666</v>
      </c>
      <c r="F200" s="59">
        <f t="shared" si="47"/>
        <v>385.5516400108431</v>
      </c>
      <c r="G200" s="24">
        <f t="shared" si="48"/>
        <v>11.096774193548388</v>
      </c>
      <c r="H200" s="58">
        <f t="shared" si="49"/>
        <v>68.87096774193549</v>
      </c>
      <c r="I200" s="60">
        <f t="shared" si="50"/>
        <v>0</v>
      </c>
      <c r="J200" s="24">
        <f t="shared" si="46"/>
        <v>465.519381946327</v>
      </c>
      <c r="K200" s="23">
        <f t="shared" si="37"/>
        <v>0.0031689820867898577</v>
      </c>
      <c r="L200" s="70">
        <f t="shared" si="38"/>
        <v>1.1566784616782981</v>
      </c>
      <c r="M200" s="92">
        <v>0</v>
      </c>
      <c r="N200" s="22">
        <f aca="true" t="shared" si="51" ref="N200:N205">+L200-$C$9</f>
        <v>-0.6033215383217019</v>
      </c>
      <c r="O200" s="56">
        <f>IF(D200&gt;0,AVERAGE(D$18:$D200),0)</f>
        <v>14318540802.021858</v>
      </c>
    </row>
    <row r="201" spans="2:15" ht="12.75">
      <c r="B201" s="23">
        <f t="shared" si="40"/>
        <v>184</v>
      </c>
      <c r="C201" s="108">
        <v>41458</v>
      </c>
      <c r="D201" s="129">
        <v>14422620626</v>
      </c>
      <c r="E201" s="56">
        <f>IF(D201&gt;0,AVERAGE(D$198:$D201),0)</f>
        <v>14623058439.25</v>
      </c>
      <c r="F201" s="59">
        <f t="shared" si="47"/>
        <v>385.5516400108431</v>
      </c>
      <c r="G201" s="24">
        <f t="shared" si="48"/>
        <v>11.096774193548388</v>
      </c>
      <c r="H201" s="58">
        <f t="shared" si="49"/>
        <v>68.87096774193549</v>
      </c>
      <c r="I201" s="60">
        <f t="shared" si="50"/>
        <v>0</v>
      </c>
      <c r="J201" s="24">
        <f t="shared" si="46"/>
        <v>465.519381946327</v>
      </c>
      <c r="K201" s="23">
        <f t="shared" si="37"/>
        <v>0.0031834611335260655</v>
      </c>
      <c r="L201" s="70">
        <f t="shared" si="38"/>
        <v>1.161963313737014</v>
      </c>
      <c r="M201" s="92">
        <v>0</v>
      </c>
      <c r="N201" s="22">
        <f t="shared" si="51"/>
        <v>-0.598036686262986</v>
      </c>
      <c r="O201" s="56">
        <f>IF(D201&gt;0,AVERAGE(D$18:$D201),0)</f>
        <v>14319106453.23913</v>
      </c>
    </row>
    <row r="202" spans="2:15" ht="12.75">
      <c r="B202" s="23">
        <f t="shared" si="40"/>
        <v>185</v>
      </c>
      <c r="C202" s="108">
        <v>41459</v>
      </c>
      <c r="D202" s="129">
        <v>14655382879</v>
      </c>
      <c r="E202" s="56">
        <f>IF(D202&gt;0,AVERAGE(D$198:$D202),0)</f>
        <v>14629523327.2</v>
      </c>
      <c r="F202" s="59">
        <f t="shared" si="47"/>
        <v>385.5516400108431</v>
      </c>
      <c r="G202" s="24">
        <f t="shared" si="48"/>
        <v>11.096774193548388</v>
      </c>
      <c r="H202" s="58">
        <f t="shared" si="49"/>
        <v>68.87096774193549</v>
      </c>
      <c r="I202" s="60">
        <f t="shared" si="50"/>
        <v>0</v>
      </c>
      <c r="J202" s="24">
        <f t="shared" si="46"/>
        <v>465.519381946327</v>
      </c>
      <c r="K202" s="23">
        <f t="shared" si="37"/>
        <v>0.0031820543399442695</v>
      </c>
      <c r="L202" s="70">
        <f t="shared" si="38"/>
        <v>1.1614498340796584</v>
      </c>
      <c r="M202" s="92">
        <v>0</v>
      </c>
      <c r="N202" s="22">
        <f t="shared" si="51"/>
        <v>-0.5985501659203416</v>
      </c>
      <c r="O202" s="56">
        <f>IF(D202&gt;0,AVERAGE(D$18:$D202),0)</f>
        <v>14320924163.64865</v>
      </c>
    </row>
    <row r="203" spans="2:15" ht="12.75">
      <c r="B203" s="23">
        <f t="shared" si="40"/>
        <v>186</v>
      </c>
      <c r="C203" s="108">
        <v>41460</v>
      </c>
      <c r="D203" s="129">
        <v>14523014409</v>
      </c>
      <c r="E203" s="56">
        <f>IF(D203&gt;0,AVERAGE(D$198:$D203),0)</f>
        <v>14611771840.833334</v>
      </c>
      <c r="F203" s="59">
        <f t="shared" si="47"/>
        <v>385.5516400108431</v>
      </c>
      <c r="G203" s="24">
        <f t="shared" si="48"/>
        <v>11.096774193548388</v>
      </c>
      <c r="H203" s="58">
        <f t="shared" si="49"/>
        <v>68.87096774193549</v>
      </c>
      <c r="I203" s="60">
        <f t="shared" si="50"/>
        <v>0</v>
      </c>
      <c r="J203" s="24">
        <f t="shared" si="46"/>
        <v>465.519381946327</v>
      </c>
      <c r="K203" s="23">
        <f t="shared" si="37"/>
        <v>0.003185920140399466</v>
      </c>
      <c r="L203" s="70">
        <f t="shared" si="38"/>
        <v>1.1628608512458052</v>
      </c>
      <c r="M203" s="92">
        <v>0</v>
      </c>
      <c r="N203" s="22">
        <f t="shared" si="51"/>
        <v>-0.5971391487541948</v>
      </c>
      <c r="O203" s="56">
        <f>IF(D203&gt;0,AVERAGE(D$18:$D203),0)</f>
        <v>14322010670.344086</v>
      </c>
    </row>
    <row r="204" spans="2:15" ht="12.75">
      <c r="B204" s="23">
        <f t="shared" si="40"/>
        <v>187</v>
      </c>
      <c r="C204" s="108">
        <v>41461</v>
      </c>
      <c r="D204" s="129">
        <v>14524353083</v>
      </c>
      <c r="E204" s="56">
        <f>IF(D204&gt;0,AVERAGE(D$198:$D204),0)</f>
        <v>14599283446.857143</v>
      </c>
      <c r="F204" s="59">
        <f t="shared" si="47"/>
        <v>385.5516400108431</v>
      </c>
      <c r="G204" s="24">
        <f t="shared" si="48"/>
        <v>11.096774193548388</v>
      </c>
      <c r="H204" s="58">
        <f t="shared" si="49"/>
        <v>68.87096774193549</v>
      </c>
      <c r="I204" s="60">
        <f t="shared" si="50"/>
        <v>0</v>
      </c>
      <c r="J204" s="24">
        <f t="shared" si="46"/>
        <v>465.519381946327</v>
      </c>
      <c r="K204" s="23">
        <f t="shared" si="37"/>
        <v>0.0031886454129126554</v>
      </c>
      <c r="L204" s="70">
        <f t="shared" si="38"/>
        <v>1.1638555757131193</v>
      </c>
      <c r="M204" s="92">
        <v>0</v>
      </c>
      <c r="N204" s="22">
        <f t="shared" si="51"/>
        <v>-0.5961444242868807</v>
      </c>
      <c r="O204" s="56">
        <f>IF(D204&gt;0,AVERAGE(D$18:$D204),0)</f>
        <v>14323092715.33155</v>
      </c>
    </row>
    <row r="205" spans="2:15" ht="12.75">
      <c r="B205" s="23">
        <f t="shared" si="40"/>
        <v>188</v>
      </c>
      <c r="C205" s="108">
        <v>41462</v>
      </c>
      <c r="D205" s="129">
        <v>14526030743</v>
      </c>
      <c r="E205" s="56">
        <f>IF(D205&gt;0,AVERAGE(D$198:$D205),0)</f>
        <v>14590126858.875</v>
      </c>
      <c r="F205" s="59">
        <f t="shared" si="47"/>
        <v>385.5516400108431</v>
      </c>
      <c r="G205" s="24">
        <f t="shared" si="48"/>
        <v>11.096774193548388</v>
      </c>
      <c r="H205" s="58">
        <f t="shared" si="49"/>
        <v>68.87283888247333</v>
      </c>
      <c r="I205" s="60">
        <f t="shared" si="50"/>
        <v>0</v>
      </c>
      <c r="J205" s="24">
        <f t="shared" si="46"/>
        <v>465.5212530868648</v>
      </c>
      <c r="K205" s="23">
        <f t="shared" si="37"/>
        <v>0.003190659393092897</v>
      </c>
      <c r="L205" s="70">
        <f t="shared" si="38"/>
        <v>1.1645906784789073</v>
      </c>
      <c r="M205" s="92">
        <v>0.0018711405378403505</v>
      </c>
      <c r="N205" s="22">
        <f t="shared" si="51"/>
        <v>-0.5954093215210927</v>
      </c>
      <c r="O205" s="56">
        <f>IF(D205&gt;0,AVERAGE(D$18:$D205),0)</f>
        <v>14324172172.925531</v>
      </c>
    </row>
    <row r="206" spans="2:15" ht="12.75">
      <c r="B206" s="23">
        <f t="shared" si="40"/>
        <v>189</v>
      </c>
      <c r="C206" s="108">
        <v>41463</v>
      </c>
      <c r="D206" s="129">
        <v>14412728246</v>
      </c>
      <c r="E206" s="56">
        <f>IF(D206&gt;0,AVERAGE(D$198:$D206),0)</f>
        <v>14570415901.88889</v>
      </c>
      <c r="F206" s="59">
        <f t="shared" si="47"/>
        <v>385.5516400108431</v>
      </c>
      <c r="G206" s="24">
        <f t="shared" si="48"/>
        <v>11.096774193548388</v>
      </c>
      <c r="H206" s="58">
        <f t="shared" si="49"/>
        <v>68.87271316405267</v>
      </c>
      <c r="I206" s="60">
        <f t="shared" si="50"/>
        <v>0</v>
      </c>
      <c r="J206" s="24">
        <f t="shared" si="46"/>
        <v>465.5211273684441</v>
      </c>
      <c r="K206" s="23">
        <f t="shared" si="37"/>
        <v>0.0031949748758242002</v>
      </c>
      <c r="L206" s="70">
        <f t="shared" si="38"/>
        <v>1.166165829675833</v>
      </c>
      <c r="M206" s="92">
        <v>0.0017454221171793178</v>
      </c>
      <c r="N206" s="22">
        <f>+L206-$C$9</f>
        <v>-0.593834170324167</v>
      </c>
      <c r="O206" s="56">
        <f>IF(D206&gt;0,AVERAGE(D$18:$D206),0)</f>
        <v>14324640723.57672</v>
      </c>
    </row>
    <row r="207" spans="2:15" ht="12.75">
      <c r="B207" s="23">
        <f t="shared" si="40"/>
        <v>190</v>
      </c>
      <c r="C207" s="108">
        <v>41464</v>
      </c>
      <c r="D207" s="129">
        <v>14419284995</v>
      </c>
      <c r="E207" s="56">
        <f>IF(D207&gt;0,AVERAGE(D$198:$D207),0)</f>
        <v>14555302811.2</v>
      </c>
      <c r="F207" s="59">
        <f t="shared" si="47"/>
        <v>385.5516400108431</v>
      </c>
      <c r="G207" s="24">
        <f t="shared" si="48"/>
        <v>11.096774193548388</v>
      </c>
      <c r="H207" s="58">
        <f t="shared" si="49"/>
        <v>68.87278820092698</v>
      </c>
      <c r="I207" s="60">
        <f t="shared" si="50"/>
        <v>0</v>
      </c>
      <c r="J207" s="24">
        <f t="shared" si="46"/>
        <v>465.5212024053185</v>
      </c>
      <c r="K207" s="23">
        <f t="shared" si="37"/>
        <v>0.003198292803960834</v>
      </c>
      <c r="L207" s="70">
        <f t="shared" si="38"/>
        <v>1.1673768734457044</v>
      </c>
      <c r="M207" s="92">
        <v>0.0018204589914854643</v>
      </c>
      <c r="N207" s="22">
        <f aca="true" t="shared" si="52" ref="N207:N270">+L207-$C$9</f>
        <v>-0.5926231265542956</v>
      </c>
      <c r="O207" s="56">
        <f>IF(D207&gt;0,AVERAGE(D$18:$D207),0)</f>
        <v>14325138851.321053</v>
      </c>
    </row>
    <row r="208" spans="2:15" ht="12.75">
      <c r="B208" s="23">
        <f t="shared" si="40"/>
        <v>191</v>
      </c>
      <c r="C208" s="108">
        <v>41465</v>
      </c>
      <c r="D208" s="129">
        <v>14891538702</v>
      </c>
      <c r="E208" s="56">
        <f>IF(D208&gt;0,AVERAGE(D$198:$D208),0)</f>
        <v>14585869710.363636</v>
      </c>
      <c r="F208" s="59">
        <f t="shared" si="47"/>
        <v>385.5516400108431</v>
      </c>
      <c r="G208" s="24">
        <f t="shared" si="48"/>
        <v>11.096774193548388</v>
      </c>
      <c r="H208" s="58">
        <f t="shared" si="49"/>
        <v>68.87096774193549</v>
      </c>
      <c r="I208" s="60">
        <f t="shared" si="50"/>
        <v>0</v>
      </c>
      <c r="J208" s="24">
        <f t="shared" si="46"/>
        <v>465.519381946327</v>
      </c>
      <c r="K208" s="23">
        <f t="shared" si="37"/>
        <v>0.0031915778159979278</v>
      </c>
      <c r="L208" s="70">
        <f t="shared" si="38"/>
        <v>1.1649259028392436</v>
      </c>
      <c r="M208" s="92">
        <v>0</v>
      </c>
      <c r="N208" s="22">
        <f t="shared" si="52"/>
        <v>-0.5950740971607564</v>
      </c>
      <c r="O208" s="56">
        <f>IF(D208&gt;0,AVERAGE(D$18:$D208),0)</f>
        <v>14328104295.565445</v>
      </c>
    </row>
    <row r="209" spans="2:15" ht="12.75">
      <c r="B209" s="23">
        <f t="shared" si="40"/>
        <v>192</v>
      </c>
      <c r="C209" s="108">
        <v>41466</v>
      </c>
      <c r="D209" s="129">
        <v>15508550272</v>
      </c>
      <c r="E209" s="56">
        <f>IF(D209&gt;0,AVERAGE(D$198:$D209),0)</f>
        <v>14662759757.166666</v>
      </c>
      <c r="F209" s="59">
        <f t="shared" si="47"/>
        <v>385.5516400108431</v>
      </c>
      <c r="G209" s="24">
        <f t="shared" si="48"/>
        <v>11.096774193548388</v>
      </c>
      <c r="H209" s="58">
        <f t="shared" si="49"/>
        <v>68.87096774193549</v>
      </c>
      <c r="I209" s="60">
        <f t="shared" si="50"/>
        <v>0</v>
      </c>
      <c r="J209" s="24">
        <f t="shared" si="46"/>
        <v>465.519381946327</v>
      </c>
      <c r="K209" s="23">
        <f aca="true" t="shared" si="53" ref="K209:K272">+J209/(E209/1000)*100</f>
        <v>0.0031748415008900125</v>
      </c>
      <c r="L209" s="70">
        <f t="shared" si="38"/>
        <v>1.1588171478248546</v>
      </c>
      <c r="M209" s="92">
        <v>0</v>
      </c>
      <c r="N209" s="22">
        <f t="shared" si="52"/>
        <v>-0.6011828521751454</v>
      </c>
      <c r="O209" s="56">
        <f>IF(D209&gt;0,AVERAGE(D$18:$D209),0)</f>
        <v>14334252451.692709</v>
      </c>
    </row>
    <row r="210" spans="2:15" ht="12.75">
      <c r="B210" s="23">
        <f t="shared" si="40"/>
        <v>193</v>
      </c>
      <c r="C210" s="108">
        <v>41467</v>
      </c>
      <c r="D210" s="129">
        <v>15124478871</v>
      </c>
      <c r="E210" s="56">
        <f>IF(D210&gt;0,AVERAGE(D$198:$D210),0)</f>
        <v>14698276612.076923</v>
      </c>
      <c r="F210" s="59">
        <f t="shared" si="47"/>
        <v>385.5516400108431</v>
      </c>
      <c r="G210" s="24">
        <f t="shared" si="48"/>
        <v>11.096774193548388</v>
      </c>
      <c r="H210" s="58">
        <f t="shared" si="49"/>
        <v>68.87096774193549</v>
      </c>
      <c r="I210" s="60">
        <f t="shared" si="50"/>
        <v>0</v>
      </c>
      <c r="J210" s="24">
        <f t="shared" si="46"/>
        <v>465.519381946327</v>
      </c>
      <c r="K210" s="23">
        <f t="shared" si="53"/>
        <v>0.003167169826997475</v>
      </c>
      <c r="L210" s="70">
        <f aca="true" t="shared" si="54" ref="L210:L273">+K210*365</f>
        <v>1.1560169868540784</v>
      </c>
      <c r="M210" s="92">
        <v>0</v>
      </c>
      <c r="N210" s="22">
        <f t="shared" si="52"/>
        <v>-0.6039830131459216</v>
      </c>
      <c r="O210" s="56">
        <f>IF(D210&gt;0,AVERAGE(D$18:$D210),0)</f>
        <v>14338346889.098446</v>
      </c>
    </row>
    <row r="211" spans="2:15" ht="12.75">
      <c r="B211" s="23">
        <f t="shared" si="40"/>
        <v>194</v>
      </c>
      <c r="C211" s="108">
        <v>41468</v>
      </c>
      <c r="D211" s="129">
        <v>15127850571</v>
      </c>
      <c r="E211" s="56">
        <f>IF(D211&gt;0,AVERAGE(D$198:$D211),0)</f>
        <v>14728960466.285715</v>
      </c>
      <c r="F211" s="59">
        <f t="shared" si="47"/>
        <v>385.5516400108431</v>
      </c>
      <c r="G211" s="24">
        <f t="shared" si="48"/>
        <v>11.096774193548388</v>
      </c>
      <c r="H211" s="58">
        <f t="shared" si="49"/>
        <v>68.87096774193549</v>
      </c>
      <c r="I211" s="60">
        <f t="shared" si="50"/>
        <v>0</v>
      </c>
      <c r="J211" s="24">
        <f t="shared" si="46"/>
        <v>465.519381946327</v>
      </c>
      <c r="K211" s="23">
        <f t="shared" si="53"/>
        <v>0.0031605718747897463</v>
      </c>
      <c r="L211" s="70">
        <f t="shared" si="54"/>
        <v>1.1536087342982575</v>
      </c>
      <c r="M211" s="92">
        <v>0</v>
      </c>
      <c r="N211" s="22">
        <f t="shared" si="52"/>
        <v>-0.6063912657017425</v>
      </c>
      <c r="O211" s="56">
        <f>IF(D211&gt;0,AVERAGE(D$18:$D211),0)</f>
        <v>14342416495.706186</v>
      </c>
    </row>
    <row r="212" spans="2:15" ht="12.75">
      <c r="B212" s="23">
        <f t="shared" si="40"/>
        <v>195</v>
      </c>
      <c r="C212" s="108">
        <v>41469</v>
      </c>
      <c r="D212" s="129">
        <v>15131285899</v>
      </c>
      <c r="E212" s="56">
        <f>IF(D212&gt;0,AVERAGE(D$198:$D212),0)</f>
        <v>14755782161.8</v>
      </c>
      <c r="F212" s="59">
        <f t="shared" si="47"/>
        <v>385.5516400108431</v>
      </c>
      <c r="G212" s="24">
        <f t="shared" si="48"/>
        <v>11.096774193548388</v>
      </c>
      <c r="H212" s="58">
        <f t="shared" si="49"/>
        <v>68.87096774193549</v>
      </c>
      <c r="I212" s="60">
        <f t="shared" si="50"/>
        <v>0</v>
      </c>
      <c r="J212" s="24">
        <f t="shared" si="46"/>
        <v>465.519381946327</v>
      </c>
      <c r="K212" s="23">
        <f t="shared" si="53"/>
        <v>0.003154826879672098</v>
      </c>
      <c r="L212" s="70">
        <f t="shared" si="54"/>
        <v>1.1515118110803158</v>
      </c>
      <c r="M212" s="92">
        <v>0</v>
      </c>
      <c r="N212" s="22">
        <f t="shared" si="52"/>
        <v>-0.6084881889196843</v>
      </c>
      <c r="O212" s="56">
        <f>IF(D212&gt;0,AVERAGE(D$18:$D212),0)</f>
        <v>14346461979.825642</v>
      </c>
    </row>
    <row r="213" spans="2:15" ht="12.75">
      <c r="B213" s="23">
        <f t="shared" si="40"/>
        <v>196</v>
      </c>
      <c r="C213" s="108">
        <v>41470</v>
      </c>
      <c r="D213" s="129">
        <v>14390000650</v>
      </c>
      <c r="E213" s="56">
        <f>IF(D213&gt;0,AVERAGE(D$198:$D213),0)</f>
        <v>14732920817.3125</v>
      </c>
      <c r="F213" s="59">
        <f t="shared" si="47"/>
        <v>385.5516400108431</v>
      </c>
      <c r="G213" s="24">
        <f t="shared" si="48"/>
        <v>11.096774193548388</v>
      </c>
      <c r="H213" s="58">
        <f t="shared" si="49"/>
        <v>68.87096774193549</v>
      </c>
      <c r="I213" s="60">
        <f t="shared" si="50"/>
        <v>0</v>
      </c>
      <c r="J213" s="24">
        <f t="shared" si="46"/>
        <v>465.519381946327</v>
      </c>
      <c r="K213" s="23">
        <f t="shared" si="53"/>
        <v>0.003159722282626403</v>
      </c>
      <c r="L213" s="70">
        <f t="shared" si="54"/>
        <v>1.153298633158637</v>
      </c>
      <c r="M213" s="92">
        <v>0</v>
      </c>
      <c r="N213" s="22">
        <f t="shared" si="52"/>
        <v>-0.606701366841363</v>
      </c>
      <c r="O213" s="56">
        <f>IF(D213&gt;0,AVERAGE(D$18:$D213),0)</f>
        <v>14346684115.897959</v>
      </c>
    </row>
    <row r="214" spans="2:15" ht="12.75">
      <c r="B214" s="23">
        <f t="shared" si="40"/>
        <v>197</v>
      </c>
      <c r="C214" s="108">
        <v>41471</v>
      </c>
      <c r="D214" s="129">
        <v>14393588494</v>
      </c>
      <c r="E214" s="56">
        <f>IF(D214&gt;0,AVERAGE(D$198:$D214),0)</f>
        <v>14712960092.411764</v>
      </c>
      <c r="F214" s="59">
        <f t="shared" si="47"/>
        <v>385.5516400108431</v>
      </c>
      <c r="G214" s="24">
        <f t="shared" si="48"/>
        <v>11.096774193548388</v>
      </c>
      <c r="H214" s="58">
        <f t="shared" si="49"/>
        <v>68.87096774193549</v>
      </c>
      <c r="I214" s="60">
        <f t="shared" si="50"/>
        <v>0</v>
      </c>
      <c r="J214" s="24">
        <f t="shared" si="46"/>
        <v>465.519381946327</v>
      </c>
      <c r="K214" s="23">
        <f t="shared" si="53"/>
        <v>0.003164009003099379</v>
      </c>
      <c r="L214" s="70">
        <f t="shared" si="54"/>
        <v>1.1548632861312733</v>
      </c>
      <c r="M214" s="92">
        <v>0</v>
      </c>
      <c r="N214" s="22">
        <f t="shared" si="52"/>
        <v>-0.6051367138687267</v>
      </c>
      <c r="O214" s="56">
        <f>IF(D214&gt;0,AVERAGE(D$18:$D214),0)</f>
        <v>14346922209.187817</v>
      </c>
    </row>
    <row r="215" spans="2:15" ht="12.75">
      <c r="B215" s="23">
        <f t="shared" si="40"/>
        <v>198</v>
      </c>
      <c r="C215" s="108">
        <v>41472</v>
      </c>
      <c r="D215" s="129">
        <v>14563348339</v>
      </c>
      <c r="E215" s="56">
        <f>IF(D215&gt;0,AVERAGE(D$198:$D215),0)</f>
        <v>14704648328.333334</v>
      </c>
      <c r="F215" s="59">
        <f t="shared" si="47"/>
        <v>385.5516400108431</v>
      </c>
      <c r="G215" s="24">
        <f t="shared" si="48"/>
        <v>11.096774193548388</v>
      </c>
      <c r="H215" s="58">
        <f t="shared" si="49"/>
        <v>68.87096774193549</v>
      </c>
      <c r="I215" s="60">
        <f t="shared" si="50"/>
        <v>0</v>
      </c>
      <c r="J215" s="24">
        <f t="shared" si="46"/>
        <v>465.519381946327</v>
      </c>
      <c r="K215" s="23">
        <f t="shared" si="53"/>
        <v>0.00316579745092816</v>
      </c>
      <c r="L215" s="70">
        <f t="shared" si="54"/>
        <v>1.1555160695887783</v>
      </c>
      <c r="M215" s="92">
        <v>0</v>
      </c>
      <c r="N215" s="22">
        <f t="shared" si="52"/>
        <v>-0.6044839304112217</v>
      </c>
      <c r="O215" s="56">
        <f>IF(D215&gt;0,AVERAGE(D$18:$D215),0)</f>
        <v>14348015270.449495</v>
      </c>
    </row>
    <row r="216" spans="2:15" ht="12.75">
      <c r="B216" s="23">
        <f t="shared" si="40"/>
        <v>199</v>
      </c>
      <c r="C216" s="108">
        <v>41473</v>
      </c>
      <c r="D216" s="129">
        <v>14479536045</v>
      </c>
      <c r="E216" s="56">
        <f>IF(D216&gt;0,AVERAGE(D$198:$D216),0)</f>
        <v>14692800313.421053</v>
      </c>
      <c r="F216" s="59">
        <f t="shared" si="47"/>
        <v>385.5516400108431</v>
      </c>
      <c r="G216" s="24">
        <f t="shared" si="48"/>
        <v>11.096774193548388</v>
      </c>
      <c r="H216" s="58">
        <f t="shared" si="49"/>
        <v>68.87096774193549</v>
      </c>
      <c r="I216" s="60">
        <f t="shared" si="50"/>
        <v>0</v>
      </c>
      <c r="J216" s="24">
        <f t="shared" si="46"/>
        <v>465.519381946327</v>
      </c>
      <c r="K216" s="23">
        <f t="shared" si="53"/>
        <v>0.0031683502941307995</v>
      </c>
      <c r="L216" s="70">
        <f t="shared" si="54"/>
        <v>1.156447857357742</v>
      </c>
      <c r="M216" s="92">
        <v>0</v>
      </c>
      <c r="N216" s="22">
        <f t="shared" si="52"/>
        <v>-0.6035521426422581</v>
      </c>
      <c r="O216" s="56">
        <f>IF(D216&gt;0,AVERAGE(D$18:$D216),0)</f>
        <v>14348676178.86432</v>
      </c>
    </row>
    <row r="217" spans="2:15" ht="12.75">
      <c r="B217" s="23">
        <f t="shared" si="40"/>
        <v>200</v>
      </c>
      <c r="C217" s="108">
        <v>41474</v>
      </c>
      <c r="D217" s="129">
        <v>14444857678</v>
      </c>
      <c r="E217" s="56">
        <f>IF(D217&gt;0,AVERAGE(D$198:$D217),0)</f>
        <v>14680403181.65</v>
      </c>
      <c r="F217" s="59">
        <f t="shared" si="47"/>
        <v>385.5516400108431</v>
      </c>
      <c r="G217" s="24">
        <f t="shared" si="48"/>
        <v>11.096774193548388</v>
      </c>
      <c r="H217" s="58">
        <f t="shared" si="49"/>
        <v>68.87096774193549</v>
      </c>
      <c r="I217" s="60">
        <f t="shared" si="50"/>
        <v>0</v>
      </c>
      <c r="J217" s="24">
        <f t="shared" si="46"/>
        <v>465.519381946327</v>
      </c>
      <c r="K217" s="23">
        <f t="shared" si="53"/>
        <v>0.003171025864795118</v>
      </c>
      <c r="L217" s="70">
        <f t="shared" si="54"/>
        <v>1.157424440650218</v>
      </c>
      <c r="M217" s="92">
        <v>0</v>
      </c>
      <c r="N217" s="22">
        <f t="shared" si="52"/>
        <v>-0.6025755593497819</v>
      </c>
      <c r="O217" s="56">
        <f>IF(D217&gt;0,AVERAGE(D$18:$D217),0)</f>
        <v>14349157086.36</v>
      </c>
    </row>
    <row r="218" spans="2:15" ht="12.75">
      <c r="B218" s="23">
        <f t="shared" si="40"/>
        <v>201</v>
      </c>
      <c r="C218" s="108">
        <v>41475</v>
      </c>
      <c r="D218" s="129">
        <v>14448564001</v>
      </c>
      <c r="E218" s="56">
        <f>IF(D218&gt;0,AVERAGE(D$198:$D218),0)</f>
        <v>14669363220.666666</v>
      </c>
      <c r="F218" s="59">
        <f t="shared" si="47"/>
        <v>385.5516400108431</v>
      </c>
      <c r="G218" s="24">
        <f t="shared" si="48"/>
        <v>11.096774193548388</v>
      </c>
      <c r="H218" s="58">
        <f t="shared" si="49"/>
        <v>68.87096774193549</v>
      </c>
      <c r="I218" s="60">
        <f t="shared" si="50"/>
        <v>0</v>
      </c>
      <c r="J218" s="24">
        <f t="shared" si="46"/>
        <v>465.519381946327</v>
      </c>
      <c r="K218" s="23">
        <f t="shared" si="53"/>
        <v>0.0031734123352436215</v>
      </c>
      <c r="L218" s="70">
        <f t="shared" si="54"/>
        <v>1.1582955023639219</v>
      </c>
      <c r="M218" s="92">
        <v>0</v>
      </c>
      <c r="N218" s="22">
        <f t="shared" si="52"/>
        <v>-0.6017044976360781</v>
      </c>
      <c r="O218" s="56">
        <f>IF(D218&gt;0,AVERAGE(D$18:$D218),0)</f>
        <v>14349651648.124378</v>
      </c>
    </row>
    <row r="219" spans="2:15" ht="12.75">
      <c r="B219" s="23">
        <f t="shared" si="40"/>
        <v>202</v>
      </c>
      <c r="C219" s="108">
        <v>41476</v>
      </c>
      <c r="D219" s="129">
        <v>14452208738</v>
      </c>
      <c r="E219" s="56">
        <f>IF(D219&gt;0,AVERAGE(D$198:$D219),0)</f>
        <v>14659492562.363636</v>
      </c>
      <c r="F219" s="59">
        <f t="shared" si="47"/>
        <v>385.5516400108431</v>
      </c>
      <c r="G219" s="24">
        <f t="shared" si="48"/>
        <v>11.096774193548388</v>
      </c>
      <c r="H219" s="58">
        <f t="shared" si="49"/>
        <v>68.87096774193549</v>
      </c>
      <c r="I219" s="60">
        <f t="shared" si="50"/>
        <v>0</v>
      </c>
      <c r="J219" s="24">
        <f t="shared" si="46"/>
        <v>465.519381946327</v>
      </c>
      <c r="K219" s="23">
        <f t="shared" si="53"/>
        <v>0.0031755490851128653</v>
      </c>
      <c r="L219" s="70">
        <f t="shared" si="54"/>
        <v>1.1590754160661958</v>
      </c>
      <c r="M219" s="92">
        <v>0</v>
      </c>
      <c r="N219" s="22">
        <f t="shared" si="52"/>
        <v>-0.6009245839338042</v>
      </c>
      <c r="O219" s="56">
        <f>IF(D219&gt;0,AVERAGE(D$18:$D219),0)</f>
        <v>14350159356.490099</v>
      </c>
    </row>
    <row r="220" spans="2:15" ht="12.75">
      <c r="B220" s="23">
        <f t="shared" si="40"/>
        <v>203</v>
      </c>
      <c r="C220" s="108">
        <v>41477</v>
      </c>
      <c r="D220" s="129">
        <v>14341739660</v>
      </c>
      <c r="E220" s="56">
        <f>IF(D220&gt;0,AVERAGE(D$198:$D220),0)</f>
        <v>14645677218.782608</v>
      </c>
      <c r="F220" s="59">
        <f t="shared" si="47"/>
        <v>385.5516400108431</v>
      </c>
      <c r="G220" s="24">
        <f t="shared" si="48"/>
        <v>11.096774193548388</v>
      </c>
      <c r="H220" s="58">
        <f t="shared" si="49"/>
        <v>68.87096774193549</v>
      </c>
      <c r="I220" s="60">
        <f t="shared" si="50"/>
        <v>0</v>
      </c>
      <c r="J220" s="24">
        <f t="shared" si="46"/>
        <v>465.519381946327</v>
      </c>
      <c r="K220" s="23">
        <f t="shared" si="53"/>
        <v>0.0031785445971000467</v>
      </c>
      <c r="L220" s="70">
        <f t="shared" si="54"/>
        <v>1.160168777941517</v>
      </c>
      <c r="M220" s="92">
        <v>0</v>
      </c>
      <c r="N220" s="22">
        <f t="shared" si="52"/>
        <v>-0.5998312220584829</v>
      </c>
      <c r="O220" s="56">
        <f>IF(D220&gt;0,AVERAGE(D$18:$D220),0)</f>
        <v>14350117880.15271</v>
      </c>
    </row>
    <row r="221" spans="2:15" ht="12.75">
      <c r="B221" s="23">
        <f t="shared" si="40"/>
        <v>204</v>
      </c>
      <c r="C221" s="108">
        <v>41478</v>
      </c>
      <c r="D221" s="129">
        <v>14578598398</v>
      </c>
      <c r="E221" s="56">
        <f>IF(D221&gt;0,AVERAGE(D$198:$D221),0)</f>
        <v>14642882267.916666</v>
      </c>
      <c r="F221" s="59">
        <f t="shared" si="47"/>
        <v>385.5516400108431</v>
      </c>
      <c r="G221" s="24">
        <f t="shared" si="48"/>
        <v>11.096774193548388</v>
      </c>
      <c r="H221" s="58">
        <f t="shared" si="49"/>
        <v>68.87096774193549</v>
      </c>
      <c r="I221" s="60">
        <f t="shared" si="50"/>
        <v>0</v>
      </c>
      <c r="J221" s="24">
        <f t="shared" si="46"/>
        <v>465.519381946327</v>
      </c>
      <c r="K221" s="23">
        <f t="shared" si="53"/>
        <v>0.003179151299784092</v>
      </c>
      <c r="L221" s="70">
        <f t="shared" si="54"/>
        <v>1.1603902244211937</v>
      </c>
      <c r="M221" s="92">
        <v>0</v>
      </c>
      <c r="N221" s="22">
        <f t="shared" si="52"/>
        <v>-0.5996097755788063</v>
      </c>
      <c r="O221" s="56">
        <f>IF(D221&gt;0,AVERAGE(D$18:$D221),0)</f>
        <v>14351237882.691177</v>
      </c>
    </row>
    <row r="222" spans="2:15" ht="12.75">
      <c r="B222" s="23">
        <f t="shared" si="40"/>
        <v>205</v>
      </c>
      <c r="C222" s="108">
        <v>41479</v>
      </c>
      <c r="D222" s="129">
        <v>14348672405</v>
      </c>
      <c r="E222" s="56">
        <f>IF(D222&gt;0,AVERAGE(D$198:$D222),0)</f>
        <v>14631113873.4</v>
      </c>
      <c r="F222" s="59">
        <f t="shared" si="47"/>
        <v>385.5516400108431</v>
      </c>
      <c r="G222" s="24">
        <f t="shared" si="48"/>
        <v>11.096774193548388</v>
      </c>
      <c r="H222" s="58">
        <f t="shared" si="49"/>
        <v>68.87096774193549</v>
      </c>
      <c r="I222" s="60">
        <f t="shared" si="50"/>
        <v>0</v>
      </c>
      <c r="J222" s="24">
        <f t="shared" si="46"/>
        <v>465.519381946327</v>
      </c>
      <c r="K222" s="23">
        <f t="shared" si="53"/>
        <v>0.003181708419293089</v>
      </c>
      <c r="L222" s="70">
        <f t="shared" si="54"/>
        <v>1.1613235730419775</v>
      </c>
      <c r="M222" s="92">
        <v>0</v>
      </c>
      <c r="N222" s="22">
        <f t="shared" si="52"/>
        <v>-0.5986764269580225</v>
      </c>
      <c r="O222" s="56">
        <f>IF(D222&gt;0,AVERAGE(D$18:$D222),0)</f>
        <v>14351225368.165854</v>
      </c>
    </row>
    <row r="223" spans="2:15" ht="12.75">
      <c r="B223" s="23">
        <f t="shared" si="40"/>
        <v>206</v>
      </c>
      <c r="C223" s="108">
        <v>41480</v>
      </c>
      <c r="D223" s="129">
        <v>14362538895</v>
      </c>
      <c r="E223" s="56">
        <f>IF(D223&gt;0,AVERAGE(D$198:$D223),0)</f>
        <v>14620784066.538462</v>
      </c>
      <c r="F223" s="59">
        <f t="shared" si="47"/>
        <v>385.5516400108431</v>
      </c>
      <c r="G223" s="24">
        <f t="shared" si="48"/>
        <v>11.096774193548388</v>
      </c>
      <c r="H223" s="58">
        <f t="shared" si="49"/>
        <v>68.87096774193549</v>
      </c>
      <c r="I223" s="60">
        <f t="shared" si="50"/>
        <v>0</v>
      </c>
      <c r="J223" s="24">
        <f t="shared" si="46"/>
        <v>465.519381946327</v>
      </c>
      <c r="K223" s="23">
        <f t="shared" si="53"/>
        <v>0.003183956344801834</v>
      </c>
      <c r="L223" s="70">
        <f t="shared" si="54"/>
        <v>1.1621440658526694</v>
      </c>
      <c r="M223" s="92">
        <v>0</v>
      </c>
      <c r="N223" s="22">
        <f t="shared" si="52"/>
        <v>-0.5978559341473306</v>
      </c>
      <c r="O223" s="56">
        <f>IF(D223&gt;0,AVERAGE(D$18:$D223),0)</f>
        <v>14351280288.19903</v>
      </c>
    </row>
    <row r="224" spans="2:15" ht="12.75">
      <c r="B224" s="23">
        <f t="shared" si="40"/>
        <v>207</v>
      </c>
      <c r="C224" s="108">
        <v>41481</v>
      </c>
      <c r="D224" s="129">
        <v>14610795515</v>
      </c>
      <c r="E224" s="56">
        <f>IF(D224&gt;0,AVERAGE(D$198:$D224),0)</f>
        <v>14620414120.185184</v>
      </c>
      <c r="F224" s="59">
        <f t="shared" si="47"/>
        <v>385.5516400108431</v>
      </c>
      <c r="G224" s="24">
        <f t="shared" si="48"/>
        <v>11.096774193548388</v>
      </c>
      <c r="H224" s="58">
        <f t="shared" si="49"/>
        <v>68.87096774193549</v>
      </c>
      <c r="I224" s="60">
        <f t="shared" si="50"/>
        <v>0</v>
      </c>
      <c r="J224" s="24">
        <f t="shared" si="46"/>
        <v>465.519381946327</v>
      </c>
      <c r="K224" s="23">
        <f t="shared" si="53"/>
        <v>0.0031840369097590965</v>
      </c>
      <c r="L224" s="70">
        <f t="shared" si="54"/>
        <v>1.1621734720620702</v>
      </c>
      <c r="M224" s="92">
        <v>0</v>
      </c>
      <c r="N224" s="22">
        <f t="shared" si="52"/>
        <v>-0.5978265279379298</v>
      </c>
      <c r="O224" s="56">
        <f>IF(D224&gt;0,AVERAGE(D$18:$D224),0)</f>
        <v>14352533984.94686</v>
      </c>
    </row>
    <row r="225" spans="2:15" ht="12.75">
      <c r="B225" s="23">
        <f t="shared" si="40"/>
        <v>208</v>
      </c>
      <c r="C225" s="108">
        <v>41482</v>
      </c>
      <c r="D225" s="129">
        <v>14614462838</v>
      </c>
      <c r="E225" s="56">
        <f>IF(D225&gt;0,AVERAGE(D$198:$D225),0)</f>
        <v>14620201574.392857</v>
      </c>
      <c r="F225" s="59">
        <f t="shared" si="47"/>
        <v>385.5516400108431</v>
      </c>
      <c r="G225" s="24">
        <f t="shared" si="48"/>
        <v>11.096774193548388</v>
      </c>
      <c r="H225" s="58">
        <f t="shared" si="49"/>
        <v>68.87096774193549</v>
      </c>
      <c r="I225" s="60">
        <f t="shared" si="50"/>
        <v>0</v>
      </c>
      <c r="J225" s="24">
        <f t="shared" si="46"/>
        <v>465.519381946327</v>
      </c>
      <c r="K225" s="23">
        <f t="shared" si="53"/>
        <v>0.0031840831987000762</v>
      </c>
      <c r="L225" s="70">
        <f t="shared" si="54"/>
        <v>1.1621903675255278</v>
      </c>
      <c r="M225" s="92">
        <v>0</v>
      </c>
      <c r="N225" s="22">
        <f t="shared" si="52"/>
        <v>-0.5978096324744722</v>
      </c>
      <c r="O225" s="56">
        <f>IF(D225&gt;0,AVERAGE(D$18:$D225),0)</f>
        <v>14353793258.278847</v>
      </c>
    </row>
    <row r="226" spans="2:15" ht="12.75">
      <c r="B226" s="23">
        <f t="shared" si="40"/>
        <v>209</v>
      </c>
      <c r="C226" s="108">
        <v>41483</v>
      </c>
      <c r="D226" s="129">
        <v>14618093230</v>
      </c>
      <c r="E226" s="56">
        <f>IF(D226&gt;0,AVERAGE(D$198:$D226),0)</f>
        <v>14620128872.862068</v>
      </c>
      <c r="F226" s="59">
        <f t="shared" si="47"/>
        <v>385.5516400108431</v>
      </c>
      <c r="G226" s="24">
        <f t="shared" si="48"/>
        <v>11.096774193548388</v>
      </c>
      <c r="H226" s="58">
        <f t="shared" si="49"/>
        <v>68.87096774193549</v>
      </c>
      <c r="I226" s="60">
        <f t="shared" si="50"/>
        <v>0</v>
      </c>
      <c r="J226" s="24">
        <f t="shared" si="46"/>
        <v>465.519381946327</v>
      </c>
      <c r="K226" s="23">
        <f t="shared" si="53"/>
        <v>0.0031840990321940705</v>
      </c>
      <c r="L226" s="70">
        <f t="shared" si="54"/>
        <v>1.1621961467508357</v>
      </c>
      <c r="M226" s="92">
        <v>0</v>
      </c>
      <c r="N226" s="22">
        <f t="shared" si="52"/>
        <v>-0.5978038532491643</v>
      </c>
      <c r="O226" s="56">
        <f>IF(D226&gt;0,AVERAGE(D$18:$D226),0)</f>
        <v>14355057851.444977</v>
      </c>
    </row>
    <row r="227" spans="2:15" ht="12.75">
      <c r="B227" s="23">
        <f t="shared" si="40"/>
        <v>210</v>
      </c>
      <c r="C227" s="108">
        <v>41484</v>
      </c>
      <c r="D227" s="129">
        <v>15249885962</v>
      </c>
      <c r="E227" s="56">
        <f>IF(D227&gt;0,AVERAGE(D$198:$D227),0)</f>
        <v>14641120775.833334</v>
      </c>
      <c r="F227" s="59">
        <f t="shared" si="47"/>
        <v>385.5516400108431</v>
      </c>
      <c r="G227" s="24">
        <f t="shared" si="48"/>
        <v>11.096774193548388</v>
      </c>
      <c r="H227" s="58">
        <f t="shared" si="49"/>
        <v>68.87096774193549</v>
      </c>
      <c r="I227" s="60">
        <f t="shared" si="50"/>
        <v>0</v>
      </c>
      <c r="J227" s="24">
        <f t="shared" si="46"/>
        <v>465.519381946327</v>
      </c>
      <c r="K227" s="23">
        <f t="shared" si="53"/>
        <v>0.003179533787568464</v>
      </c>
      <c r="L227" s="70">
        <f t="shared" si="54"/>
        <v>1.1605298324624893</v>
      </c>
      <c r="M227" s="92">
        <v>0</v>
      </c>
      <c r="N227" s="22">
        <f t="shared" si="52"/>
        <v>-0.5994701675375107</v>
      </c>
      <c r="O227" s="56">
        <f>IF(D227&gt;0,AVERAGE(D$18:$D227),0)</f>
        <v>14359318937.685715</v>
      </c>
    </row>
    <row r="228" spans="2:15" ht="12.75">
      <c r="B228" s="23">
        <f t="shared" si="40"/>
        <v>211</v>
      </c>
      <c r="C228" s="108">
        <v>41485</v>
      </c>
      <c r="D228" s="129">
        <v>14752960567</v>
      </c>
      <c r="E228" s="56">
        <f>IF(D228&gt;0,AVERAGE(D$198:$D228),0)</f>
        <v>14644728511.032259</v>
      </c>
      <c r="F228" s="59">
        <f t="shared" si="47"/>
        <v>385.5516400108431</v>
      </c>
      <c r="G228" s="24">
        <f t="shared" si="48"/>
        <v>11.096774193548388</v>
      </c>
      <c r="H228" s="58">
        <f t="shared" si="49"/>
        <v>68.87096774193549</v>
      </c>
      <c r="I228" s="60">
        <f t="shared" si="50"/>
        <v>0</v>
      </c>
      <c r="J228" s="24">
        <f t="shared" si="46"/>
        <v>465.519381946327</v>
      </c>
      <c r="K228" s="23">
        <f t="shared" si="53"/>
        <v>0.003178750508045533</v>
      </c>
      <c r="L228" s="70">
        <f t="shared" si="54"/>
        <v>1.1602439354366194</v>
      </c>
      <c r="M228" s="92">
        <v>0</v>
      </c>
      <c r="N228" s="22">
        <f t="shared" si="52"/>
        <v>-0.5997560645633806</v>
      </c>
      <c r="O228" s="56">
        <f>IF(D228&gt;0,AVERAGE(D$18:$D228),0)</f>
        <v>14361184537.824644</v>
      </c>
    </row>
    <row r="229" spans="2:15" ht="12.75">
      <c r="B229" s="23">
        <f t="shared" si="40"/>
        <v>212</v>
      </c>
      <c r="C229" s="108">
        <v>41486</v>
      </c>
      <c r="D229" s="129">
        <v>15283911710</v>
      </c>
      <c r="E229" s="56">
        <f>IF(D229&gt;0,AVERAGE(D$198:$D229),0)</f>
        <v>14664702986</v>
      </c>
      <c r="F229" s="59">
        <f t="shared" si="47"/>
        <v>385.5516400108431</v>
      </c>
      <c r="G229" s="24">
        <f t="shared" si="48"/>
        <v>11.096774193548388</v>
      </c>
      <c r="H229" s="58">
        <f>+$H$9/31+M229</f>
        <v>68.87096774193549</v>
      </c>
      <c r="I229" s="60">
        <f t="shared" si="50"/>
        <v>0</v>
      </c>
      <c r="J229" s="24">
        <f>SUM(F229:I229)</f>
        <v>465.519381946327</v>
      </c>
      <c r="K229" s="23">
        <f t="shared" si="53"/>
        <v>0.003174420800685468</v>
      </c>
      <c r="L229" s="70">
        <f t="shared" si="54"/>
        <v>1.1586635922501958</v>
      </c>
      <c r="M229" s="92">
        <v>0</v>
      </c>
      <c r="N229" s="22">
        <f t="shared" si="52"/>
        <v>-0.6013364077498042</v>
      </c>
      <c r="O229" s="56">
        <f>IF(D229&gt;0,AVERAGE(D$18:$D229),0)</f>
        <v>14365537024.48585</v>
      </c>
    </row>
    <row r="230" spans="2:15" ht="12.75">
      <c r="B230" s="23">
        <f t="shared" si="40"/>
        <v>213</v>
      </c>
      <c r="C230" s="108">
        <v>41487</v>
      </c>
      <c r="D230" s="129">
        <v>13407696389</v>
      </c>
      <c r="E230" s="56">
        <f>IF(D230&gt;0,AVERAGE(D$198:$D230),0)</f>
        <v>14626611877</v>
      </c>
      <c r="F230" s="59">
        <f aca="true" t="shared" si="55" ref="F230:F260">+$K$10/31</f>
        <v>360.7752778530768</v>
      </c>
      <c r="G230" s="24">
        <f>+$G$9/31</f>
        <v>11.096774193548388</v>
      </c>
      <c r="H230" s="58">
        <f aca="true" t="shared" si="56" ref="H230:H259">+$H$10/31+M230</f>
        <v>68</v>
      </c>
      <c r="I230" s="60">
        <f aca="true" t="shared" si="57" ref="I230:I260">+$I$10/31</f>
        <v>0</v>
      </c>
      <c r="J230" s="24">
        <f t="shared" si="46"/>
        <v>439.8720520466252</v>
      </c>
      <c r="K230" s="23">
        <f t="shared" si="53"/>
        <v>0.0030073407002636993</v>
      </c>
      <c r="L230" s="70">
        <f t="shared" si="54"/>
        <v>1.0976793555962503</v>
      </c>
      <c r="M230" s="92">
        <v>0</v>
      </c>
      <c r="N230" s="22">
        <f t="shared" si="52"/>
        <v>-0.6623206444037497</v>
      </c>
      <c r="O230" s="56">
        <f>IF(D230&gt;0,AVERAGE(D$18:$D230),0)</f>
        <v>14361040120.093897</v>
      </c>
    </row>
    <row r="231" spans="2:15" ht="12.75">
      <c r="B231" s="23">
        <f t="shared" si="40"/>
        <v>214</v>
      </c>
      <c r="C231" s="108">
        <v>41488</v>
      </c>
      <c r="D231" s="129">
        <v>13481086173</v>
      </c>
      <c r="E231" s="56">
        <f>IF(D231&gt;0,AVERAGE(D$198:$D231),0)</f>
        <v>14592919944.529411</v>
      </c>
      <c r="F231" s="59">
        <f t="shared" si="55"/>
        <v>360.7752778530768</v>
      </c>
      <c r="G231" s="24">
        <f aca="true" t="shared" si="58" ref="G231:G259">+$G$10/31</f>
        <v>11.161290322580646</v>
      </c>
      <c r="H231" s="58">
        <f t="shared" si="56"/>
        <v>68</v>
      </c>
      <c r="I231" s="60">
        <f t="shared" si="57"/>
        <v>0</v>
      </c>
      <c r="J231" s="24">
        <f t="shared" si="46"/>
        <v>439.93656817565744</v>
      </c>
      <c r="K231" s="23">
        <f t="shared" si="53"/>
        <v>0.0030147261127172888</v>
      </c>
      <c r="L231" s="70">
        <f t="shared" si="54"/>
        <v>1.1003750311418103</v>
      </c>
      <c r="M231" s="92">
        <v>0</v>
      </c>
      <c r="N231" s="22">
        <f t="shared" si="52"/>
        <v>-0.6596249688581897</v>
      </c>
      <c r="O231" s="56">
        <f>IF(D231&gt;0,AVERAGE(D$18:$D231),0)</f>
        <v>14356928185.761683</v>
      </c>
    </row>
    <row r="232" spans="2:15" ht="12.75">
      <c r="B232" s="23">
        <f t="shared" si="40"/>
        <v>215</v>
      </c>
      <c r="C232" s="108">
        <v>41489</v>
      </c>
      <c r="D232" s="129">
        <v>13484143717</v>
      </c>
      <c r="E232" s="56">
        <f>IF(D232&gt;0,AVERAGE(D$198:$D232),0)</f>
        <v>14561240623.742857</v>
      </c>
      <c r="F232" s="59">
        <f t="shared" si="55"/>
        <v>360.7752778530768</v>
      </c>
      <c r="G232" s="24">
        <f t="shared" si="58"/>
        <v>11.161290322580646</v>
      </c>
      <c r="H232" s="58">
        <f t="shared" si="56"/>
        <v>68</v>
      </c>
      <c r="I232" s="60">
        <f t="shared" si="57"/>
        <v>0</v>
      </c>
      <c r="J232" s="24">
        <f t="shared" si="46"/>
        <v>439.93656817565744</v>
      </c>
      <c r="K232" s="23">
        <f t="shared" si="53"/>
        <v>0.003021284927180711</v>
      </c>
      <c r="L232" s="70">
        <f t="shared" si="54"/>
        <v>1.1027689984209594</v>
      </c>
      <c r="M232" s="92">
        <v>0</v>
      </c>
      <c r="N232" s="22">
        <f t="shared" si="52"/>
        <v>-0.6572310015790406</v>
      </c>
      <c r="O232" s="56">
        <f>IF(D232&gt;0,AVERAGE(D$18:$D232),0)</f>
        <v>14352868723.11628</v>
      </c>
    </row>
    <row r="233" spans="2:15" ht="12.75">
      <c r="B233" s="23">
        <f aca="true" t="shared" si="59" ref="B233:B296">+B232+1</f>
        <v>216</v>
      </c>
      <c r="C233" s="108">
        <v>41490</v>
      </c>
      <c r="D233" s="129">
        <v>13487361750</v>
      </c>
      <c r="E233" s="56">
        <f>IF(D233&gt;0,AVERAGE(D$198:$D233),0)</f>
        <v>14531410655.027779</v>
      </c>
      <c r="F233" s="59">
        <f t="shared" si="55"/>
        <v>360.7752778530768</v>
      </c>
      <c r="G233" s="24">
        <f t="shared" si="58"/>
        <v>11.161290322580646</v>
      </c>
      <c r="H233" s="58">
        <f t="shared" si="56"/>
        <v>68</v>
      </c>
      <c r="I233" s="60">
        <f t="shared" si="57"/>
        <v>0</v>
      </c>
      <c r="J233" s="24">
        <f t="shared" si="46"/>
        <v>439.93656817565744</v>
      </c>
      <c r="K233" s="23">
        <f t="shared" si="53"/>
        <v>0.0030274869977846377</v>
      </c>
      <c r="L233" s="70">
        <f t="shared" si="54"/>
        <v>1.1050327541913927</v>
      </c>
      <c r="M233" s="92">
        <v>0</v>
      </c>
      <c r="N233" s="22">
        <f t="shared" si="52"/>
        <v>-0.6549672458086073</v>
      </c>
      <c r="O233" s="56">
        <f>IF(D233&gt;0,AVERAGE(D$18:$D233),0)</f>
        <v>14348861746.38889</v>
      </c>
    </row>
    <row r="234" spans="2:15" ht="12.75">
      <c r="B234" s="23">
        <f t="shared" si="59"/>
        <v>217</v>
      </c>
      <c r="C234" s="108">
        <v>41491</v>
      </c>
      <c r="D234" s="129">
        <v>14038349364</v>
      </c>
      <c r="E234" s="56">
        <f>IF(D234&gt;0,AVERAGE(D$198:$D234),0)</f>
        <v>14518084674.18919</v>
      </c>
      <c r="F234" s="59">
        <f t="shared" si="55"/>
        <v>360.7752778530768</v>
      </c>
      <c r="G234" s="24">
        <f t="shared" si="58"/>
        <v>11.161290322580646</v>
      </c>
      <c r="H234" s="58">
        <f t="shared" si="56"/>
        <v>68</v>
      </c>
      <c r="I234" s="60">
        <f t="shared" si="57"/>
        <v>0</v>
      </c>
      <c r="J234" s="24">
        <f t="shared" si="46"/>
        <v>439.93656817565744</v>
      </c>
      <c r="K234" s="23">
        <f t="shared" si="53"/>
        <v>0.0030302658928404906</v>
      </c>
      <c r="L234" s="70">
        <f t="shared" si="54"/>
        <v>1.106047050886779</v>
      </c>
      <c r="M234" s="92">
        <v>0</v>
      </c>
      <c r="N234" s="22">
        <f t="shared" si="52"/>
        <v>-0.653952949113221</v>
      </c>
      <c r="O234" s="56">
        <f>IF(D234&gt;0,AVERAGE(D$18:$D234),0)</f>
        <v>14347430813.751152</v>
      </c>
    </row>
    <row r="235" spans="2:15" ht="12.75">
      <c r="B235" s="23">
        <f t="shared" si="59"/>
        <v>218</v>
      </c>
      <c r="C235" s="108">
        <v>41492</v>
      </c>
      <c r="D235" s="129">
        <v>13473362144</v>
      </c>
      <c r="E235" s="56">
        <f>IF(D235&gt;0,AVERAGE(D$198:$D235),0)</f>
        <v>14490591976.026316</v>
      </c>
      <c r="F235" s="59">
        <f t="shared" si="55"/>
        <v>360.7752778530768</v>
      </c>
      <c r="G235" s="24">
        <f t="shared" si="58"/>
        <v>11.161290322580646</v>
      </c>
      <c r="H235" s="58">
        <f t="shared" si="56"/>
        <v>68</v>
      </c>
      <c r="I235" s="60">
        <f t="shared" si="57"/>
        <v>0</v>
      </c>
      <c r="J235" s="24">
        <f t="shared" si="46"/>
        <v>439.93656817565744</v>
      </c>
      <c r="K235" s="23">
        <f t="shared" si="53"/>
        <v>0.00303601515316629</v>
      </c>
      <c r="L235" s="70">
        <f t="shared" si="54"/>
        <v>1.1081455309056958</v>
      </c>
      <c r="M235" s="92">
        <v>0</v>
      </c>
      <c r="N235" s="22">
        <f t="shared" si="52"/>
        <v>-0.6518544690943042</v>
      </c>
      <c r="O235" s="56">
        <f>IF(D235&gt;0,AVERAGE(D$18:$D235),0)</f>
        <v>14343421324.440367</v>
      </c>
    </row>
    <row r="236" spans="2:15" ht="12.75">
      <c r="B236" s="23">
        <f t="shared" si="59"/>
        <v>219</v>
      </c>
      <c r="C236" s="108">
        <v>41493</v>
      </c>
      <c r="D236" s="129">
        <v>13814453847</v>
      </c>
      <c r="E236" s="56">
        <f>IF(D236&gt;0,AVERAGE(D$198:$D236),0)</f>
        <v>14473255100.923077</v>
      </c>
      <c r="F236" s="59">
        <f t="shared" si="55"/>
        <v>360.7752778530768</v>
      </c>
      <c r="G236" s="24">
        <f t="shared" si="58"/>
        <v>11.161290322580646</v>
      </c>
      <c r="H236" s="58">
        <f t="shared" si="56"/>
        <v>68</v>
      </c>
      <c r="I236" s="60">
        <f t="shared" si="57"/>
        <v>0</v>
      </c>
      <c r="J236" s="24">
        <f t="shared" si="46"/>
        <v>439.93656817565744</v>
      </c>
      <c r="K236" s="23">
        <f t="shared" si="53"/>
        <v>0.003039651862058309</v>
      </c>
      <c r="L236" s="70">
        <f t="shared" si="54"/>
        <v>1.1094729296512826</v>
      </c>
      <c r="M236" s="92">
        <v>0</v>
      </c>
      <c r="N236" s="22">
        <f t="shared" si="52"/>
        <v>-0.6505270703487174</v>
      </c>
      <c r="O236" s="56">
        <f>IF(D236&gt;0,AVERAGE(D$18:$D236),0)</f>
        <v>14341005947.83105</v>
      </c>
    </row>
    <row r="237" spans="2:15" ht="12.75">
      <c r="B237" s="23">
        <f t="shared" si="59"/>
        <v>220</v>
      </c>
      <c r="C237" s="108">
        <v>41494</v>
      </c>
      <c r="D237" s="129">
        <v>13744318396</v>
      </c>
      <c r="E237" s="56">
        <f>IF(D237&gt;0,AVERAGE(D$198:$D237),0)</f>
        <v>14455031683.3</v>
      </c>
      <c r="F237" s="59">
        <f t="shared" si="55"/>
        <v>360.7752778530768</v>
      </c>
      <c r="G237" s="24">
        <f t="shared" si="58"/>
        <v>11.161290322580646</v>
      </c>
      <c r="H237" s="58">
        <f t="shared" si="56"/>
        <v>68</v>
      </c>
      <c r="I237" s="60">
        <f t="shared" si="57"/>
        <v>0</v>
      </c>
      <c r="J237" s="24">
        <f t="shared" si="46"/>
        <v>439.93656817565744</v>
      </c>
      <c r="K237" s="23">
        <f t="shared" si="53"/>
        <v>0.0030434839425770286</v>
      </c>
      <c r="L237" s="70">
        <f t="shared" si="54"/>
        <v>1.1108716390406155</v>
      </c>
      <c r="M237" s="92">
        <v>0</v>
      </c>
      <c r="N237" s="22">
        <f t="shared" si="52"/>
        <v>-0.6491283609593845</v>
      </c>
      <c r="O237" s="56">
        <f>IF(D237&gt;0,AVERAGE(D$18:$D237),0)</f>
        <v>14338293731.686363</v>
      </c>
    </row>
    <row r="238" spans="2:15" ht="12.75">
      <c r="B238" s="23">
        <f t="shared" si="59"/>
        <v>221</v>
      </c>
      <c r="C238" s="108">
        <v>41495</v>
      </c>
      <c r="D238" s="129">
        <v>13570891348</v>
      </c>
      <c r="E238" s="56">
        <f>IF(D238&gt;0,AVERAGE(D$198:$D238),0)</f>
        <v>14433467284.878048</v>
      </c>
      <c r="F238" s="59">
        <f t="shared" si="55"/>
        <v>360.7752778530768</v>
      </c>
      <c r="G238" s="24">
        <f t="shared" si="58"/>
        <v>11.161290322580646</v>
      </c>
      <c r="H238" s="58">
        <f t="shared" si="56"/>
        <v>68</v>
      </c>
      <c r="I238" s="60">
        <f t="shared" si="57"/>
        <v>0</v>
      </c>
      <c r="J238" s="24">
        <f t="shared" si="46"/>
        <v>439.93656817565744</v>
      </c>
      <c r="K238" s="23">
        <f t="shared" si="53"/>
        <v>0.003048031075918808</v>
      </c>
      <c r="L238" s="70">
        <f t="shared" si="54"/>
        <v>1.112531342710365</v>
      </c>
      <c r="M238" s="92">
        <v>0</v>
      </c>
      <c r="N238" s="22">
        <f t="shared" si="52"/>
        <v>-0.6474686572896351</v>
      </c>
      <c r="O238" s="56">
        <f>IF(D238&gt;0,AVERAGE(D$18:$D238),0)</f>
        <v>14334821322.710407</v>
      </c>
    </row>
    <row r="239" spans="2:15" ht="12.75">
      <c r="B239" s="23">
        <f t="shared" si="59"/>
        <v>222</v>
      </c>
      <c r="C239" s="108">
        <v>41496</v>
      </c>
      <c r="D239" s="129">
        <v>13573135817</v>
      </c>
      <c r="E239" s="56">
        <f>IF(D239&gt;0,AVERAGE(D$198:$D239),0)</f>
        <v>14412983202.309525</v>
      </c>
      <c r="F239" s="59">
        <f t="shared" si="55"/>
        <v>360.7752778530768</v>
      </c>
      <c r="G239" s="24">
        <f t="shared" si="58"/>
        <v>11.161290322580646</v>
      </c>
      <c r="H239" s="58">
        <f t="shared" si="56"/>
        <v>68</v>
      </c>
      <c r="I239" s="60">
        <f t="shared" si="57"/>
        <v>0</v>
      </c>
      <c r="J239" s="24">
        <f t="shared" si="46"/>
        <v>439.93656817565744</v>
      </c>
      <c r="K239" s="23">
        <f t="shared" si="53"/>
        <v>0.003052363011879195</v>
      </c>
      <c r="L239" s="70">
        <f t="shared" si="54"/>
        <v>1.1141124993359062</v>
      </c>
      <c r="M239" s="92">
        <v>0</v>
      </c>
      <c r="N239" s="22">
        <f t="shared" si="52"/>
        <v>-0.6458875006640938</v>
      </c>
      <c r="O239" s="56">
        <f>IF(D239&gt;0,AVERAGE(D$18:$D239),0)</f>
        <v>14331390306.918919</v>
      </c>
    </row>
    <row r="240" spans="2:15" ht="12.75">
      <c r="B240" s="23">
        <f t="shared" si="59"/>
        <v>223</v>
      </c>
      <c r="C240" s="108">
        <v>41497</v>
      </c>
      <c r="D240" s="129">
        <v>13575482049</v>
      </c>
      <c r="E240" s="56">
        <f>IF(D240&gt;0,AVERAGE(D$198:$D240),0)</f>
        <v>14393506431.302326</v>
      </c>
      <c r="F240" s="59">
        <f t="shared" si="55"/>
        <v>360.7752778530768</v>
      </c>
      <c r="G240" s="24">
        <f t="shared" si="58"/>
        <v>11.161290322580646</v>
      </c>
      <c r="H240" s="58">
        <f t="shared" si="56"/>
        <v>68</v>
      </c>
      <c r="I240" s="60">
        <f t="shared" si="57"/>
        <v>0</v>
      </c>
      <c r="J240" s="24">
        <f t="shared" si="46"/>
        <v>439.93656817565744</v>
      </c>
      <c r="K240" s="23">
        <f t="shared" si="53"/>
        <v>0.0030564933588309233</v>
      </c>
      <c r="L240" s="70">
        <f t="shared" si="54"/>
        <v>1.115620075973287</v>
      </c>
      <c r="M240" s="92">
        <v>0</v>
      </c>
      <c r="N240" s="22">
        <f t="shared" si="52"/>
        <v>-0.644379924026713</v>
      </c>
      <c r="O240" s="56">
        <f>IF(D240&gt;0,AVERAGE(D$18:$D240),0)</f>
        <v>14328000583.789238</v>
      </c>
    </row>
    <row r="241" spans="2:15" ht="12.75">
      <c r="B241" s="23">
        <f t="shared" si="59"/>
        <v>224</v>
      </c>
      <c r="C241" s="108">
        <v>41498</v>
      </c>
      <c r="D241" s="129">
        <v>13467588716</v>
      </c>
      <c r="E241" s="56">
        <f>IF(D241&gt;0,AVERAGE(D$198:$D241),0)</f>
        <v>14372462846.863636</v>
      </c>
      <c r="F241" s="59">
        <f t="shared" si="55"/>
        <v>360.7752778530768</v>
      </c>
      <c r="G241" s="24">
        <f t="shared" si="58"/>
        <v>11.161290322580646</v>
      </c>
      <c r="H241" s="58">
        <f t="shared" si="56"/>
        <v>68</v>
      </c>
      <c r="I241" s="60">
        <f t="shared" si="57"/>
        <v>0</v>
      </c>
      <c r="J241" s="24">
        <f t="shared" si="46"/>
        <v>439.93656817565744</v>
      </c>
      <c r="K241" s="23">
        <f t="shared" si="53"/>
        <v>0.00306096855398489</v>
      </c>
      <c r="L241" s="70">
        <f t="shared" si="54"/>
        <v>1.1172535222044848</v>
      </c>
      <c r="M241" s="92">
        <v>0</v>
      </c>
      <c r="N241" s="22">
        <f t="shared" si="52"/>
        <v>-0.6427464777955152</v>
      </c>
      <c r="O241" s="56">
        <f>IF(D241&gt;0,AVERAGE(D$18:$D241),0)</f>
        <v>14324159459.379465</v>
      </c>
    </row>
    <row r="242" spans="2:15" ht="12.75">
      <c r="B242" s="23">
        <f t="shared" si="59"/>
        <v>225</v>
      </c>
      <c r="C242" s="108">
        <v>41499</v>
      </c>
      <c r="D242" s="129">
        <v>13634414708</v>
      </c>
      <c r="E242" s="56">
        <f>IF(D242&gt;0,AVERAGE(D$198:$D242),0)</f>
        <v>14356061777.11111</v>
      </c>
      <c r="F242" s="59">
        <f t="shared" si="55"/>
        <v>360.7752778530768</v>
      </c>
      <c r="G242" s="24">
        <f t="shared" si="58"/>
        <v>11.161290322580646</v>
      </c>
      <c r="H242" s="58">
        <f t="shared" si="56"/>
        <v>68</v>
      </c>
      <c r="I242" s="60">
        <f t="shared" si="57"/>
        <v>0</v>
      </c>
      <c r="J242" s="24">
        <f t="shared" si="46"/>
        <v>439.93656817565744</v>
      </c>
      <c r="K242" s="23">
        <f t="shared" si="53"/>
        <v>0.003064465554732284</v>
      </c>
      <c r="L242" s="70">
        <f t="shared" si="54"/>
        <v>1.1185299274772837</v>
      </c>
      <c r="M242" s="92">
        <v>0</v>
      </c>
      <c r="N242" s="22">
        <f t="shared" si="52"/>
        <v>-0.6414700725227163</v>
      </c>
      <c r="O242" s="56">
        <f>IF(D242&gt;0,AVERAGE(D$18:$D242),0)</f>
        <v>14321093927.151112</v>
      </c>
    </row>
    <row r="243" spans="2:15" ht="12.75">
      <c r="B243" s="23">
        <f t="shared" si="59"/>
        <v>226</v>
      </c>
      <c r="C243" s="108">
        <v>41500</v>
      </c>
      <c r="D243" s="129">
        <v>13492209832</v>
      </c>
      <c r="E243" s="56">
        <f>IF(D243&gt;0,AVERAGE(D$198:$D243),0)</f>
        <v>14337282387</v>
      </c>
      <c r="F243" s="59">
        <f t="shared" si="55"/>
        <v>360.7752778530768</v>
      </c>
      <c r="G243" s="24">
        <f t="shared" si="58"/>
        <v>11.161290322580646</v>
      </c>
      <c r="H243" s="58">
        <f t="shared" si="56"/>
        <v>68</v>
      </c>
      <c r="I243" s="60">
        <f t="shared" si="57"/>
        <v>0</v>
      </c>
      <c r="J243" s="24">
        <f t="shared" si="46"/>
        <v>439.93656817565744</v>
      </c>
      <c r="K243" s="23">
        <f t="shared" si="53"/>
        <v>0.0030684794809828103</v>
      </c>
      <c r="L243" s="70">
        <f t="shared" si="54"/>
        <v>1.1199950105587257</v>
      </c>
      <c r="M243" s="92">
        <v>0</v>
      </c>
      <c r="N243" s="22">
        <f t="shared" si="52"/>
        <v>-0.6400049894412743</v>
      </c>
      <c r="O243" s="56">
        <f>IF(D243&gt;0,AVERAGE(D$18:$D243),0)</f>
        <v>14317426298.411505</v>
      </c>
    </row>
    <row r="244" spans="2:15" ht="12.75">
      <c r="B244" s="23">
        <f t="shared" si="59"/>
        <v>227</v>
      </c>
      <c r="C244" s="108">
        <v>41501</v>
      </c>
      <c r="D244" s="129">
        <v>13494425210</v>
      </c>
      <c r="E244" s="56">
        <f>IF(D244&gt;0,AVERAGE(D$198:$D244),0)</f>
        <v>14319349255.574469</v>
      </c>
      <c r="F244" s="59">
        <f t="shared" si="55"/>
        <v>360.7752778530768</v>
      </c>
      <c r="G244" s="24">
        <f t="shared" si="58"/>
        <v>11.161290322580646</v>
      </c>
      <c r="H244" s="58">
        <f t="shared" si="56"/>
        <v>68</v>
      </c>
      <c r="I244" s="60">
        <f t="shared" si="57"/>
        <v>0</v>
      </c>
      <c r="J244" s="24">
        <f t="shared" si="46"/>
        <v>439.93656817565744</v>
      </c>
      <c r="K244" s="23">
        <f t="shared" si="53"/>
        <v>0.0030723223543443626</v>
      </c>
      <c r="L244" s="70">
        <f t="shared" si="54"/>
        <v>1.1213976593356922</v>
      </c>
      <c r="M244" s="92">
        <v>0</v>
      </c>
      <c r="N244" s="22">
        <f t="shared" si="52"/>
        <v>-0.6386023406643078</v>
      </c>
      <c r="O244" s="56">
        <f>IF(D244&gt;0,AVERAGE(D$18:$D244),0)</f>
        <v>14313800742.955948</v>
      </c>
    </row>
    <row r="245" spans="2:15" ht="12.75">
      <c r="B245" s="23">
        <f t="shared" si="59"/>
        <v>228</v>
      </c>
      <c r="C245" s="108">
        <v>41502</v>
      </c>
      <c r="D245" s="129">
        <v>13715995831</v>
      </c>
      <c r="E245" s="56">
        <f>IF(D245&gt;0,AVERAGE(D$198:$D245),0)</f>
        <v>14306779392.5625</v>
      </c>
      <c r="F245" s="59">
        <f t="shared" si="55"/>
        <v>360.7752778530768</v>
      </c>
      <c r="G245" s="24">
        <f t="shared" si="58"/>
        <v>11.161290322580646</v>
      </c>
      <c r="H245" s="58">
        <f t="shared" si="56"/>
        <v>68</v>
      </c>
      <c r="I245" s="60">
        <f t="shared" si="57"/>
        <v>0</v>
      </c>
      <c r="J245" s="24">
        <f t="shared" si="46"/>
        <v>439.93656817565744</v>
      </c>
      <c r="K245" s="23">
        <f t="shared" si="53"/>
        <v>0.0030750216810106275</v>
      </c>
      <c r="L245" s="70">
        <f t="shared" si="54"/>
        <v>1.122382913568879</v>
      </c>
      <c r="M245" s="92">
        <v>0</v>
      </c>
      <c r="N245" s="22">
        <f t="shared" si="52"/>
        <v>-0.637617086431121</v>
      </c>
      <c r="O245" s="56">
        <f>IF(D245&gt;0,AVERAGE(D$18:$D245),0)</f>
        <v>14311178791.587719</v>
      </c>
    </row>
    <row r="246" spans="2:15" ht="12.75">
      <c r="B246" s="23">
        <f t="shared" si="59"/>
        <v>229</v>
      </c>
      <c r="C246" s="108">
        <v>41503</v>
      </c>
      <c r="D246" s="129">
        <v>13718216424</v>
      </c>
      <c r="E246" s="56">
        <f>IF(D246&gt;0,AVERAGE(D$198:$D246),0)</f>
        <v>14294767903.408163</v>
      </c>
      <c r="F246" s="59">
        <f t="shared" si="55"/>
        <v>360.7752778530768</v>
      </c>
      <c r="G246" s="24">
        <f t="shared" si="58"/>
        <v>11.161290322580646</v>
      </c>
      <c r="H246" s="58">
        <f t="shared" si="56"/>
        <v>68</v>
      </c>
      <c r="I246" s="60">
        <f t="shared" si="57"/>
        <v>0</v>
      </c>
      <c r="J246" s="24">
        <f t="shared" si="46"/>
        <v>439.93656817565744</v>
      </c>
      <c r="K246" s="23">
        <f t="shared" si="53"/>
        <v>0.003077605534754906</v>
      </c>
      <c r="L246" s="70">
        <f t="shared" si="54"/>
        <v>1.1233260201855406</v>
      </c>
      <c r="M246" s="92">
        <v>0</v>
      </c>
      <c r="N246" s="22">
        <f t="shared" si="52"/>
        <v>-0.6366739798144594</v>
      </c>
      <c r="O246" s="56">
        <f>IF(D246&gt;0,AVERAGE(D$18:$D246),0)</f>
        <v>14308589436.270742</v>
      </c>
    </row>
    <row r="247" spans="2:15" ht="12.75">
      <c r="B247" s="23">
        <f t="shared" si="59"/>
        <v>230</v>
      </c>
      <c r="C247" s="108">
        <v>41504</v>
      </c>
      <c r="D247" s="129">
        <v>13720529019</v>
      </c>
      <c r="E247" s="56">
        <f>IF(D247&gt;0,AVERAGE(D$198:$D247),0)</f>
        <v>14283283125.72</v>
      </c>
      <c r="F247" s="59">
        <f t="shared" si="55"/>
        <v>360.7752778530768</v>
      </c>
      <c r="G247" s="24">
        <f t="shared" si="58"/>
        <v>11.161290322580646</v>
      </c>
      <c r="H247" s="58">
        <f t="shared" si="56"/>
        <v>68</v>
      </c>
      <c r="I247" s="60">
        <f t="shared" si="57"/>
        <v>0</v>
      </c>
      <c r="J247" s="24">
        <f t="shared" si="46"/>
        <v>439.93656817565744</v>
      </c>
      <c r="K247" s="23">
        <f t="shared" si="53"/>
        <v>0.0030800801489642166</v>
      </c>
      <c r="L247" s="70">
        <f t="shared" si="54"/>
        <v>1.124229254371939</v>
      </c>
      <c r="M247" s="92">
        <v>0</v>
      </c>
      <c r="N247" s="22">
        <f t="shared" si="52"/>
        <v>-0.635770745628061</v>
      </c>
      <c r="O247" s="56">
        <f>IF(D247&gt;0,AVERAGE(D$18:$D247),0)</f>
        <v>14306032651.847826</v>
      </c>
    </row>
    <row r="248" spans="2:15" ht="12.75">
      <c r="B248" s="23">
        <f t="shared" si="59"/>
        <v>231</v>
      </c>
      <c r="C248" s="108">
        <v>41505</v>
      </c>
      <c r="D248" s="129">
        <v>13532214856</v>
      </c>
      <c r="E248" s="56">
        <f>IF(D248&gt;0,AVERAGE(D$198:$D248),0)</f>
        <v>14268556296.90196</v>
      </c>
      <c r="F248" s="59">
        <f t="shared" si="55"/>
        <v>360.7752778530768</v>
      </c>
      <c r="G248" s="24">
        <f t="shared" si="58"/>
        <v>11.161290322580646</v>
      </c>
      <c r="H248" s="58">
        <f t="shared" si="56"/>
        <v>68</v>
      </c>
      <c r="I248" s="60">
        <f t="shared" si="57"/>
        <v>0</v>
      </c>
      <c r="J248" s="24">
        <f t="shared" si="46"/>
        <v>439.93656817565744</v>
      </c>
      <c r="K248" s="23">
        <f t="shared" si="53"/>
        <v>0.0030832591540545557</v>
      </c>
      <c r="L248" s="70">
        <f t="shared" si="54"/>
        <v>1.1253895912299128</v>
      </c>
      <c r="M248" s="92">
        <v>0</v>
      </c>
      <c r="N248" s="22">
        <f t="shared" si="52"/>
        <v>-0.6346104087700872</v>
      </c>
      <c r="O248" s="56">
        <f>IF(D248&gt;0,AVERAGE(D$18:$D248),0)</f>
        <v>14302682791.25974</v>
      </c>
    </row>
    <row r="249" spans="2:15" ht="12.75">
      <c r="B249" s="23">
        <f t="shared" si="59"/>
        <v>232</v>
      </c>
      <c r="C249" s="108">
        <v>41506</v>
      </c>
      <c r="D249" s="129">
        <v>13521147060</v>
      </c>
      <c r="E249" s="56">
        <f>IF(D249&gt;0,AVERAGE(D$198:$D249),0)</f>
        <v>14254183042.346153</v>
      </c>
      <c r="F249" s="59">
        <f t="shared" si="55"/>
        <v>360.7752778530768</v>
      </c>
      <c r="G249" s="24">
        <f t="shared" si="58"/>
        <v>11.161290322580646</v>
      </c>
      <c r="H249" s="58">
        <f t="shared" si="56"/>
        <v>68</v>
      </c>
      <c r="I249" s="60">
        <f t="shared" si="57"/>
        <v>0</v>
      </c>
      <c r="J249" s="24">
        <f t="shared" si="46"/>
        <v>439.93656817565744</v>
      </c>
      <c r="K249" s="23">
        <f t="shared" si="53"/>
        <v>0.0030863681690399174</v>
      </c>
      <c r="L249" s="70">
        <f t="shared" si="54"/>
        <v>1.1265243816995698</v>
      </c>
      <c r="M249" s="92">
        <v>0</v>
      </c>
      <c r="N249" s="22">
        <f t="shared" si="52"/>
        <v>-0.6334756183004302</v>
      </c>
      <c r="O249" s="56">
        <f>IF(D249&gt;0,AVERAGE(D$18:$D249),0)</f>
        <v>14299314102.762932</v>
      </c>
    </row>
    <row r="250" spans="2:15" ht="12.75">
      <c r="B250" s="23">
        <f t="shared" si="59"/>
        <v>233</v>
      </c>
      <c r="C250" s="108">
        <v>41507</v>
      </c>
      <c r="D250" s="129">
        <v>13515799394</v>
      </c>
      <c r="E250" s="56">
        <f>IF(D250&gt;0,AVERAGE(D$198:$D250),0)</f>
        <v>14240251275.396227</v>
      </c>
      <c r="F250" s="59">
        <f t="shared" si="55"/>
        <v>360.7752778530768</v>
      </c>
      <c r="G250" s="24">
        <f t="shared" si="58"/>
        <v>11.161290322580646</v>
      </c>
      <c r="H250" s="58">
        <f t="shared" si="56"/>
        <v>68</v>
      </c>
      <c r="I250" s="60">
        <f t="shared" si="57"/>
        <v>0</v>
      </c>
      <c r="J250" s="24">
        <f t="shared" si="46"/>
        <v>439.93656817565744</v>
      </c>
      <c r="K250" s="23">
        <f t="shared" si="53"/>
        <v>0.0030893876777003467</v>
      </c>
      <c r="L250" s="70">
        <f t="shared" si="54"/>
        <v>1.1276265023606264</v>
      </c>
      <c r="M250" s="92">
        <v>0</v>
      </c>
      <c r="N250" s="22">
        <f t="shared" si="52"/>
        <v>-0.6323734976393736</v>
      </c>
      <c r="O250" s="56">
        <f>IF(D250&gt;0,AVERAGE(D$18:$D250),0)</f>
        <v>14295951378.690987</v>
      </c>
    </row>
    <row r="251" spans="2:15" ht="12.75">
      <c r="B251" s="23">
        <f t="shared" si="59"/>
        <v>234</v>
      </c>
      <c r="C251" s="108">
        <v>41508</v>
      </c>
      <c r="D251" s="129">
        <v>13503299798</v>
      </c>
      <c r="E251" s="56">
        <f>IF(D251&gt;0,AVERAGE(D$198:$D251),0)</f>
        <v>14226604025.814816</v>
      </c>
      <c r="F251" s="59">
        <f t="shared" si="55"/>
        <v>360.7752778530768</v>
      </c>
      <c r="G251" s="24">
        <f t="shared" si="58"/>
        <v>11.161290322580646</v>
      </c>
      <c r="H251" s="58">
        <f t="shared" si="56"/>
        <v>68</v>
      </c>
      <c r="I251" s="60">
        <f t="shared" si="57"/>
        <v>0</v>
      </c>
      <c r="J251" s="24">
        <f t="shared" si="46"/>
        <v>439.93656817565744</v>
      </c>
      <c r="K251" s="23">
        <f t="shared" si="53"/>
        <v>0.003092351255277596</v>
      </c>
      <c r="L251" s="70">
        <f t="shared" si="54"/>
        <v>1.1287082081763227</v>
      </c>
      <c r="M251" s="92">
        <v>0</v>
      </c>
      <c r="N251" s="22">
        <f t="shared" si="52"/>
        <v>-0.6312917918236773</v>
      </c>
      <c r="O251" s="56">
        <f>IF(D251&gt;0,AVERAGE(D$18:$D251),0)</f>
        <v>14292563978.773504</v>
      </c>
    </row>
    <row r="252" spans="2:15" ht="12.75">
      <c r="B252" s="23">
        <f t="shared" si="59"/>
        <v>235</v>
      </c>
      <c r="C252" s="108">
        <v>41509</v>
      </c>
      <c r="D252" s="129">
        <v>13485768920</v>
      </c>
      <c r="E252" s="56">
        <f>IF(D252&gt;0,AVERAGE(D$198:$D252),0)</f>
        <v>14213134296.618181</v>
      </c>
      <c r="F252" s="59">
        <f t="shared" si="55"/>
        <v>360.7752778530768</v>
      </c>
      <c r="G252" s="24">
        <f t="shared" si="58"/>
        <v>11.161290322580646</v>
      </c>
      <c r="H252" s="58">
        <f t="shared" si="56"/>
        <v>68</v>
      </c>
      <c r="I252" s="60">
        <f t="shared" si="57"/>
        <v>0</v>
      </c>
      <c r="J252" s="24">
        <f t="shared" si="46"/>
        <v>439.93656817565744</v>
      </c>
      <c r="K252" s="23">
        <f t="shared" si="53"/>
        <v>0.0030952818639048128</v>
      </c>
      <c r="L252" s="70">
        <f t="shared" si="54"/>
        <v>1.1297778803252567</v>
      </c>
      <c r="M252" s="92">
        <v>0</v>
      </c>
      <c r="N252" s="22">
        <f t="shared" si="52"/>
        <v>-0.6302221196747433</v>
      </c>
      <c r="O252" s="56">
        <f>IF(D252&gt;0,AVERAGE(D$18:$D252),0)</f>
        <v>14289130808.310638</v>
      </c>
    </row>
    <row r="253" spans="2:15" ht="12.75">
      <c r="B253" s="23">
        <f t="shared" si="59"/>
        <v>236</v>
      </c>
      <c r="C253" s="108">
        <v>41510</v>
      </c>
      <c r="D253" s="129">
        <v>13487849479</v>
      </c>
      <c r="E253" s="56">
        <f>IF(D253&gt;0,AVERAGE(D$198:$D253),0)</f>
        <v>14200182782.017857</v>
      </c>
      <c r="F253" s="59">
        <f t="shared" si="55"/>
        <v>360.7752778530768</v>
      </c>
      <c r="G253" s="24">
        <f t="shared" si="58"/>
        <v>11.161290322580646</v>
      </c>
      <c r="H253" s="58">
        <f t="shared" si="56"/>
        <v>68</v>
      </c>
      <c r="I253" s="60">
        <f t="shared" si="57"/>
        <v>0</v>
      </c>
      <c r="J253" s="24">
        <f t="shared" si="46"/>
        <v>439.93656817565744</v>
      </c>
      <c r="K253" s="23">
        <f t="shared" si="53"/>
        <v>0.003098104967583679</v>
      </c>
      <c r="L253" s="70">
        <f t="shared" si="54"/>
        <v>1.1308083131680429</v>
      </c>
      <c r="M253" s="92">
        <v>0</v>
      </c>
      <c r="N253" s="22">
        <f t="shared" si="52"/>
        <v>-0.6291916868319571</v>
      </c>
      <c r="O253" s="56">
        <f>IF(D253&gt;0,AVERAGE(D$18:$D253),0)</f>
        <v>14285735548.440678</v>
      </c>
    </row>
    <row r="254" spans="2:15" ht="12.75">
      <c r="B254" s="23">
        <f t="shared" si="59"/>
        <v>237</v>
      </c>
      <c r="C254" s="108">
        <v>41511</v>
      </c>
      <c r="D254" s="129">
        <v>13490250138</v>
      </c>
      <c r="E254" s="56">
        <f>IF(D254&gt;0,AVERAGE(D$198:$D254),0)</f>
        <v>14187727823.350878</v>
      </c>
      <c r="F254" s="59">
        <f t="shared" si="55"/>
        <v>360.7752778530768</v>
      </c>
      <c r="G254" s="24">
        <f t="shared" si="58"/>
        <v>11.161290322580646</v>
      </c>
      <c r="H254" s="58">
        <f t="shared" si="56"/>
        <v>68</v>
      </c>
      <c r="I254" s="60">
        <f t="shared" si="57"/>
        <v>0</v>
      </c>
      <c r="J254" s="24">
        <f t="shared" si="46"/>
        <v>439.93656817565744</v>
      </c>
      <c r="K254" s="23">
        <f t="shared" si="53"/>
        <v>0.0031008246961968613</v>
      </c>
      <c r="L254" s="70">
        <f t="shared" si="54"/>
        <v>1.1318010141118544</v>
      </c>
      <c r="M254" s="92">
        <v>0</v>
      </c>
      <c r="N254" s="22">
        <f t="shared" si="52"/>
        <v>-0.6281989858881456</v>
      </c>
      <c r="O254" s="56">
        <f>IF(D254&gt;0,AVERAGE(D$18:$D254),0)</f>
        <v>14282379069.915611</v>
      </c>
    </row>
    <row r="255" spans="2:15" ht="12.75">
      <c r="B255" s="23">
        <f t="shared" si="59"/>
        <v>238</v>
      </c>
      <c r="C255" s="108">
        <v>41512</v>
      </c>
      <c r="D255" s="129">
        <v>13485336163</v>
      </c>
      <c r="E255" s="56">
        <f>IF(D255&gt;0,AVERAGE(D$198:$D255),0)</f>
        <v>14175617622.310345</v>
      </c>
      <c r="F255" s="59">
        <f t="shared" si="55"/>
        <v>360.7752778530768</v>
      </c>
      <c r="G255" s="24">
        <f t="shared" si="58"/>
        <v>11.161290322580646</v>
      </c>
      <c r="H255" s="58">
        <f t="shared" si="56"/>
        <v>68</v>
      </c>
      <c r="I255" s="60">
        <f t="shared" si="57"/>
        <v>0</v>
      </c>
      <c r="J255" s="24">
        <f aca="true" t="shared" si="60" ref="J255:J288">SUM(F255:I255)</f>
        <v>439.93656817565744</v>
      </c>
      <c r="K255" s="23">
        <f t="shared" si="53"/>
        <v>0.0031034737243706527</v>
      </c>
      <c r="L255" s="70">
        <f t="shared" si="54"/>
        <v>1.1327679093952883</v>
      </c>
      <c r="M255" s="92">
        <v>0</v>
      </c>
      <c r="N255" s="22">
        <f t="shared" si="52"/>
        <v>-0.6272320906047117</v>
      </c>
      <c r="O255" s="56">
        <f>IF(D255&gt;0,AVERAGE(D$18:$D255),0)</f>
        <v>14279030150.138655</v>
      </c>
    </row>
    <row r="256" spans="2:15" ht="12.75">
      <c r="B256" s="23">
        <f t="shared" si="59"/>
        <v>239</v>
      </c>
      <c r="C256" s="108">
        <v>41513</v>
      </c>
      <c r="D256" s="129">
        <v>13498705896</v>
      </c>
      <c r="E256" s="56">
        <f>IF(D256&gt;0,AVERAGE(D$198:$D256),0)</f>
        <v>14164144542.20339</v>
      </c>
      <c r="F256" s="59">
        <f t="shared" si="55"/>
        <v>360.7752778530768</v>
      </c>
      <c r="G256" s="24">
        <f t="shared" si="58"/>
        <v>11.161290322580646</v>
      </c>
      <c r="H256" s="58">
        <f t="shared" si="56"/>
        <v>68</v>
      </c>
      <c r="I256" s="60">
        <f t="shared" si="57"/>
        <v>0</v>
      </c>
      <c r="J256" s="24">
        <f t="shared" si="60"/>
        <v>439.93656817565744</v>
      </c>
      <c r="K256" s="23">
        <f t="shared" si="53"/>
        <v>0.00310598756504373</v>
      </c>
      <c r="L256" s="70">
        <f t="shared" si="54"/>
        <v>1.1336854612409615</v>
      </c>
      <c r="M256" s="92">
        <v>0</v>
      </c>
      <c r="N256" s="22">
        <f t="shared" si="52"/>
        <v>-0.6263145387590385</v>
      </c>
      <c r="O256" s="56">
        <f>IF(D256&gt;0,AVERAGE(D$18:$D256),0)</f>
        <v>14275765195.100418</v>
      </c>
    </row>
    <row r="257" spans="2:15" ht="12.75">
      <c r="B257" s="23">
        <f t="shared" si="59"/>
        <v>240</v>
      </c>
      <c r="C257" s="108">
        <v>41514</v>
      </c>
      <c r="D257" s="129">
        <v>13495731370</v>
      </c>
      <c r="E257" s="56">
        <f>IF(D257&gt;0,AVERAGE(D$198:$D257),0)</f>
        <v>14153004322.666666</v>
      </c>
      <c r="F257" s="59">
        <f t="shared" si="55"/>
        <v>360.7752778530768</v>
      </c>
      <c r="G257" s="24">
        <f t="shared" si="58"/>
        <v>11.161290322580646</v>
      </c>
      <c r="H257" s="58">
        <f t="shared" si="56"/>
        <v>68</v>
      </c>
      <c r="I257" s="60">
        <f t="shared" si="57"/>
        <v>0</v>
      </c>
      <c r="J257" s="24">
        <f t="shared" si="60"/>
        <v>439.93656817565744</v>
      </c>
      <c r="K257" s="23">
        <f t="shared" si="53"/>
        <v>0.0031084323734083758</v>
      </c>
      <c r="L257" s="70">
        <f t="shared" si="54"/>
        <v>1.1345778162940572</v>
      </c>
      <c r="M257" s="92">
        <v>0</v>
      </c>
      <c r="N257" s="22">
        <f t="shared" si="52"/>
        <v>-0.6254221837059428</v>
      </c>
      <c r="O257" s="56">
        <f>IF(D257&gt;0,AVERAGE(D$18:$D257),0)</f>
        <v>14272515054.1625</v>
      </c>
    </row>
    <row r="258" spans="2:15" ht="12.75">
      <c r="B258" s="23">
        <f t="shared" si="59"/>
        <v>241</v>
      </c>
      <c r="C258" s="108">
        <v>41515</v>
      </c>
      <c r="D258" s="129">
        <v>13487062848</v>
      </c>
      <c r="E258" s="56">
        <f>IF(D258&gt;0,AVERAGE(D$198:$D258),0)</f>
        <v>14142087249.311476</v>
      </c>
      <c r="F258" s="59">
        <f t="shared" si="55"/>
        <v>360.7752778530768</v>
      </c>
      <c r="G258" s="24">
        <f t="shared" si="58"/>
        <v>11.161290322580646</v>
      </c>
      <c r="H258" s="58">
        <f t="shared" si="56"/>
        <v>68</v>
      </c>
      <c r="I258" s="60">
        <f t="shared" si="57"/>
        <v>0</v>
      </c>
      <c r="J258" s="24">
        <f t="shared" si="60"/>
        <v>439.93656817565744</v>
      </c>
      <c r="K258" s="23">
        <f t="shared" si="53"/>
        <v>0.003110831947363896</v>
      </c>
      <c r="L258" s="70">
        <f t="shared" si="54"/>
        <v>1.135453660787822</v>
      </c>
      <c r="M258" s="92">
        <v>0</v>
      </c>
      <c r="N258" s="22">
        <f t="shared" si="52"/>
        <v>-0.624546339212178</v>
      </c>
      <c r="O258" s="56">
        <f>IF(D258&gt;0,AVERAGE(D$18:$D258),0)</f>
        <v>14269255916.377594</v>
      </c>
    </row>
    <row r="259" spans="2:15" ht="12.75">
      <c r="B259" s="23">
        <f t="shared" si="59"/>
        <v>242</v>
      </c>
      <c r="C259" s="108">
        <v>41516</v>
      </c>
      <c r="D259" s="129">
        <v>13669968738</v>
      </c>
      <c r="E259" s="56">
        <f>IF(D259&gt;0,AVERAGE(D$198:$D259),0)</f>
        <v>14134472434.612904</v>
      </c>
      <c r="F259" s="59">
        <f t="shared" si="55"/>
        <v>360.7752778530768</v>
      </c>
      <c r="G259" s="24">
        <f t="shared" si="58"/>
        <v>11.161290322580646</v>
      </c>
      <c r="H259" s="58">
        <f t="shared" si="56"/>
        <v>68</v>
      </c>
      <c r="I259" s="60">
        <f t="shared" si="57"/>
        <v>0</v>
      </c>
      <c r="J259" s="24">
        <f t="shared" si="60"/>
        <v>439.93656817565744</v>
      </c>
      <c r="K259" s="23">
        <f t="shared" si="53"/>
        <v>0.0031125078789522283</v>
      </c>
      <c r="L259" s="70">
        <f t="shared" si="54"/>
        <v>1.1360653758175634</v>
      </c>
      <c r="M259" s="92">
        <v>0</v>
      </c>
      <c r="N259" s="22">
        <f t="shared" si="52"/>
        <v>-0.6239346241824366</v>
      </c>
      <c r="O259" s="56">
        <f>IF(D259&gt;0,AVERAGE(D$18:$D259),0)</f>
        <v>14266779523.078512</v>
      </c>
    </row>
    <row r="260" spans="2:15" ht="12.75">
      <c r="B260" s="23">
        <f t="shared" si="59"/>
        <v>243</v>
      </c>
      <c r="C260" s="108">
        <v>41517</v>
      </c>
      <c r="D260" s="129">
        <v>13671904121</v>
      </c>
      <c r="E260" s="56">
        <f>IF(D260&gt;0,AVERAGE(D$198:$D260),0)</f>
        <v>14127130080.428572</v>
      </c>
      <c r="F260" s="59">
        <f t="shared" si="55"/>
        <v>360.7752778530768</v>
      </c>
      <c r="G260" s="24">
        <f>+$G$10/31</f>
        <v>11.161290322580646</v>
      </c>
      <c r="H260" s="58">
        <f>+$H$10/31+M260</f>
        <v>68</v>
      </c>
      <c r="I260" s="60">
        <f t="shared" si="57"/>
        <v>0</v>
      </c>
      <c r="J260" s="24">
        <f t="shared" si="60"/>
        <v>439.93656817565744</v>
      </c>
      <c r="K260" s="23">
        <f t="shared" si="53"/>
        <v>0.0031141255560825924</v>
      </c>
      <c r="L260" s="70">
        <f t="shared" si="54"/>
        <v>1.1366558279701462</v>
      </c>
      <c r="M260" s="92">
        <v>0</v>
      </c>
      <c r="N260" s="22">
        <f t="shared" si="52"/>
        <v>-0.6233441720298538</v>
      </c>
      <c r="O260" s="56">
        <f>IF(D260&gt;0,AVERAGE(D$18:$D260),0)</f>
        <v>14264331476.156378</v>
      </c>
    </row>
    <row r="261" spans="2:15" ht="12.75">
      <c r="B261" s="23">
        <f t="shared" si="59"/>
        <v>244</v>
      </c>
      <c r="C261" s="108">
        <v>41518</v>
      </c>
      <c r="D261" s="129">
        <v>13674189894</v>
      </c>
      <c r="E261" s="56">
        <f>IF(D261&gt;0,AVERAGE(D$198:$D261),0)</f>
        <v>14120052890.015625</v>
      </c>
      <c r="F261" s="59">
        <f aca="true" t="shared" si="61" ref="F261:F288">+$K$11/30</f>
        <v>332.296918767507</v>
      </c>
      <c r="G261" s="24">
        <f aca="true" t="shared" si="62" ref="G261:G289">+$G$11/31</f>
        <v>11.161290322580646</v>
      </c>
      <c r="H261" s="58">
        <f aca="true" t="shared" si="63" ref="H261:H288">+$H$11/30+M261</f>
        <v>68.2</v>
      </c>
      <c r="I261" s="60">
        <f aca="true" t="shared" si="64" ref="I261:I288">+$I$11/30</f>
        <v>0</v>
      </c>
      <c r="J261" s="24">
        <f t="shared" si="60"/>
        <v>411.65820909008767</v>
      </c>
      <c r="K261" s="23">
        <f t="shared" si="53"/>
        <v>0.002915415489563596</v>
      </c>
      <c r="L261" s="70">
        <f t="shared" si="54"/>
        <v>1.0641266536907126</v>
      </c>
      <c r="M261" s="92">
        <v>0</v>
      </c>
      <c r="N261" s="22">
        <f t="shared" si="52"/>
        <v>-0.6958733463092874</v>
      </c>
      <c r="O261" s="56">
        <f>IF(D261&gt;0,AVERAGE(D$18:$D261),0)</f>
        <v>14261912863.114754</v>
      </c>
    </row>
    <row r="262" spans="2:15" ht="12.75">
      <c r="B262" s="23">
        <f t="shared" si="59"/>
        <v>245</v>
      </c>
      <c r="C262" s="108">
        <v>41519</v>
      </c>
      <c r="D262" s="129">
        <v>12135271972</v>
      </c>
      <c r="E262" s="56">
        <f>IF(D262&gt;0,AVERAGE(D$198:$D262),0)</f>
        <v>14089517798.96923</v>
      </c>
      <c r="F262" s="59">
        <f t="shared" si="61"/>
        <v>332.296918767507</v>
      </c>
      <c r="G262" s="24">
        <f t="shared" si="62"/>
        <v>11.161290322580646</v>
      </c>
      <c r="H262" s="58">
        <f t="shared" si="63"/>
        <v>68.2</v>
      </c>
      <c r="I262" s="60">
        <f t="shared" si="64"/>
        <v>0</v>
      </c>
      <c r="J262" s="24">
        <f t="shared" si="60"/>
        <v>411.65820909008767</v>
      </c>
      <c r="K262" s="23">
        <f t="shared" si="53"/>
        <v>0.0029217338376207875</v>
      </c>
      <c r="L262" s="70">
        <f t="shared" si="54"/>
        <v>1.0664328507315874</v>
      </c>
      <c r="M262" s="92">
        <v>0</v>
      </c>
      <c r="N262" s="22">
        <f t="shared" si="52"/>
        <v>-0.6935671492684126</v>
      </c>
      <c r="O262" s="56">
        <f>IF(D262&gt;0,AVERAGE(D$18:$D262),0)</f>
        <v>14253232696.212244</v>
      </c>
    </row>
    <row r="263" spans="2:15" ht="12.75">
      <c r="B263" s="23">
        <f t="shared" si="59"/>
        <v>246</v>
      </c>
      <c r="C263" s="108">
        <v>41520</v>
      </c>
      <c r="D263" s="129">
        <v>11939178873</v>
      </c>
      <c r="E263" s="56">
        <f>IF(D263&gt;0,AVERAGE(D$198:$D263),0)</f>
        <v>14056936906.151516</v>
      </c>
      <c r="F263" s="59">
        <f t="shared" si="61"/>
        <v>332.296918767507</v>
      </c>
      <c r="G263" s="24">
        <f t="shared" si="62"/>
        <v>11.161290322580646</v>
      </c>
      <c r="H263" s="58">
        <f t="shared" si="63"/>
        <v>68.2</v>
      </c>
      <c r="I263" s="60">
        <f t="shared" si="64"/>
        <v>0</v>
      </c>
      <c r="J263" s="24">
        <f t="shared" si="60"/>
        <v>411.65820909008767</v>
      </c>
      <c r="K263" s="23">
        <f t="shared" si="53"/>
        <v>0.0029285057750379467</v>
      </c>
      <c r="L263" s="70">
        <f t="shared" si="54"/>
        <v>1.0689046078888504</v>
      </c>
      <c r="M263" s="92">
        <v>0</v>
      </c>
      <c r="N263" s="22">
        <f t="shared" si="52"/>
        <v>-0.6910953921111496</v>
      </c>
      <c r="O263" s="56">
        <f>IF(D263&gt;0,AVERAGE(D$18:$D263),0)</f>
        <v>14243825973.353659</v>
      </c>
    </row>
    <row r="264" spans="2:15" ht="12.75">
      <c r="B264" s="23">
        <f t="shared" si="59"/>
        <v>247</v>
      </c>
      <c r="C264" s="108">
        <v>41521</v>
      </c>
      <c r="D264" s="129">
        <v>12049700473</v>
      </c>
      <c r="E264" s="56">
        <f>IF(D264&gt;0,AVERAGE(D$198:$D264),0)</f>
        <v>14026978153.41791</v>
      </c>
      <c r="F264" s="59">
        <f t="shared" si="61"/>
        <v>332.296918767507</v>
      </c>
      <c r="G264" s="24">
        <f t="shared" si="62"/>
        <v>11.161290322580646</v>
      </c>
      <c r="H264" s="58">
        <f t="shared" si="63"/>
        <v>68.2</v>
      </c>
      <c r="I264" s="60">
        <f t="shared" si="64"/>
        <v>0</v>
      </c>
      <c r="J264" s="24">
        <f t="shared" si="60"/>
        <v>411.65820909008767</v>
      </c>
      <c r="K264" s="23">
        <f t="shared" si="53"/>
        <v>0.0029347604636411314</v>
      </c>
      <c r="L264" s="70">
        <f t="shared" si="54"/>
        <v>1.071187569229013</v>
      </c>
      <c r="M264" s="92">
        <v>0</v>
      </c>
      <c r="N264" s="22">
        <f t="shared" si="52"/>
        <v>-0.6888124307709871</v>
      </c>
      <c r="O264" s="56">
        <f>IF(D264&gt;0,AVERAGE(D$18:$D264),0)</f>
        <v>14234942874.161943</v>
      </c>
    </row>
    <row r="265" spans="2:15" ht="12.75">
      <c r="B265" s="23">
        <f t="shared" si="59"/>
        <v>248</v>
      </c>
      <c r="C265" s="108">
        <v>41522</v>
      </c>
      <c r="D265" s="129">
        <v>12049685864</v>
      </c>
      <c r="E265" s="56">
        <f>IF(D265&gt;0,AVERAGE(D$198:$D265),0)</f>
        <v>13997900325.632353</v>
      </c>
      <c r="F265" s="59">
        <f t="shared" si="61"/>
        <v>332.296918767507</v>
      </c>
      <c r="G265" s="24">
        <f t="shared" si="62"/>
        <v>11.161290322580646</v>
      </c>
      <c r="H265" s="58">
        <f t="shared" si="63"/>
        <v>68.2</v>
      </c>
      <c r="I265" s="60">
        <f t="shared" si="64"/>
        <v>0</v>
      </c>
      <c r="J265" s="24">
        <f t="shared" si="60"/>
        <v>411.65820909008767</v>
      </c>
      <c r="K265" s="23">
        <f t="shared" si="53"/>
        <v>0.002940856839338089</v>
      </c>
      <c r="L265" s="70">
        <f t="shared" si="54"/>
        <v>1.0734127463584024</v>
      </c>
      <c r="M265" s="92">
        <v>0</v>
      </c>
      <c r="N265" s="22">
        <f t="shared" si="52"/>
        <v>-0.6865872536415976</v>
      </c>
      <c r="O265" s="56">
        <f>IF(D265&gt;0,AVERAGE(D$18:$D265),0)</f>
        <v>14226131353.959677</v>
      </c>
    </row>
    <row r="266" spans="2:15" ht="12.75">
      <c r="B266" s="23">
        <f t="shared" si="59"/>
        <v>249</v>
      </c>
      <c r="C266" s="108">
        <v>41523</v>
      </c>
      <c r="D266" s="129">
        <v>12161911617</v>
      </c>
      <c r="E266" s="56">
        <f>IF(D266&gt;0,AVERAGE(D$198:$D266),0)</f>
        <v>13971291793.623188</v>
      </c>
      <c r="F266" s="59">
        <f t="shared" si="61"/>
        <v>332.296918767507</v>
      </c>
      <c r="G266" s="24">
        <f t="shared" si="62"/>
        <v>11.161290322580646</v>
      </c>
      <c r="H266" s="58">
        <f t="shared" si="63"/>
        <v>68.2</v>
      </c>
      <c r="I266" s="60">
        <f t="shared" si="64"/>
        <v>0</v>
      </c>
      <c r="J266" s="24">
        <f t="shared" si="60"/>
        <v>411.65820909008767</v>
      </c>
      <c r="K266" s="23">
        <f t="shared" si="53"/>
        <v>0.002946457744716045</v>
      </c>
      <c r="L266" s="70">
        <f t="shared" si="54"/>
        <v>1.0754570768213565</v>
      </c>
      <c r="M266" s="92">
        <v>0</v>
      </c>
      <c r="N266" s="22">
        <f t="shared" si="52"/>
        <v>-0.6845429231786435</v>
      </c>
      <c r="O266" s="56">
        <f>IF(D266&gt;0,AVERAGE(D$18:$D266),0)</f>
        <v>14217841314.855421</v>
      </c>
    </row>
    <row r="267" spans="2:15" ht="12.75">
      <c r="B267" s="23">
        <f t="shared" si="59"/>
        <v>250</v>
      </c>
      <c r="C267" s="108">
        <v>41524</v>
      </c>
      <c r="D267" s="129">
        <v>12163976478</v>
      </c>
      <c r="E267" s="56">
        <f>IF(D267&gt;0,AVERAGE(D$198:$D267),0)</f>
        <v>13945473003.4</v>
      </c>
      <c r="F267" s="59">
        <f t="shared" si="61"/>
        <v>332.296918767507</v>
      </c>
      <c r="G267" s="24">
        <f t="shared" si="62"/>
        <v>11.161290322580646</v>
      </c>
      <c r="H267" s="58">
        <f t="shared" si="63"/>
        <v>68.2</v>
      </c>
      <c r="I267" s="60">
        <f t="shared" si="64"/>
        <v>0</v>
      </c>
      <c r="J267" s="24">
        <f t="shared" si="60"/>
        <v>411.65820909008767</v>
      </c>
      <c r="K267" s="23">
        <f t="shared" si="53"/>
        <v>0.0029519128464823145</v>
      </c>
      <c r="L267" s="70">
        <f t="shared" si="54"/>
        <v>1.0774481889660448</v>
      </c>
      <c r="M267" s="92">
        <v>0</v>
      </c>
      <c r="N267" s="22">
        <f t="shared" si="52"/>
        <v>-0.6825518110339552</v>
      </c>
      <c r="O267" s="56">
        <f>IF(D267&gt;0,AVERAGE(D$18:$D267),0)</f>
        <v>14209625855.508</v>
      </c>
    </row>
    <row r="268" spans="2:15" ht="12.75">
      <c r="B268" s="23">
        <f t="shared" si="59"/>
        <v>251</v>
      </c>
      <c r="C268" s="108">
        <v>41525</v>
      </c>
      <c r="D268" s="129">
        <v>12166080658</v>
      </c>
      <c r="E268" s="56">
        <f>IF(D268&gt;0,AVERAGE(D$198:$D268),0)</f>
        <v>13920411139.380281</v>
      </c>
      <c r="F268" s="59">
        <f t="shared" si="61"/>
        <v>332.296918767507</v>
      </c>
      <c r="G268" s="24">
        <f t="shared" si="62"/>
        <v>11.161290322580646</v>
      </c>
      <c r="H268" s="58">
        <f t="shared" si="63"/>
        <v>68.2</v>
      </c>
      <c r="I268" s="60">
        <f t="shared" si="64"/>
        <v>0</v>
      </c>
      <c r="J268" s="24">
        <f t="shared" si="60"/>
        <v>411.65820909008767</v>
      </c>
      <c r="K268" s="23">
        <f t="shared" si="53"/>
        <v>0.0029572273761765784</v>
      </c>
      <c r="L268" s="70">
        <f t="shared" si="54"/>
        <v>1.0793879923044511</v>
      </c>
      <c r="M268" s="92">
        <v>0</v>
      </c>
      <c r="N268" s="22">
        <f t="shared" si="52"/>
        <v>-0.6806120076955489</v>
      </c>
      <c r="O268" s="56">
        <f>IF(D268&gt;0,AVERAGE(D$18:$D268),0)</f>
        <v>14201484241.175299</v>
      </c>
    </row>
    <row r="269" spans="2:15" ht="12.75">
      <c r="B269" s="23">
        <f t="shared" si="59"/>
        <v>252</v>
      </c>
      <c r="C269" s="108">
        <v>41526</v>
      </c>
      <c r="D269" s="129">
        <v>12000610586</v>
      </c>
      <c r="E269" s="56">
        <f>IF(D269&gt;0,AVERAGE(D$198:$D269),0)</f>
        <v>13893747242.805555</v>
      </c>
      <c r="F269" s="59">
        <f t="shared" si="61"/>
        <v>332.296918767507</v>
      </c>
      <c r="G269" s="24">
        <f t="shared" si="62"/>
        <v>11.161290322580646</v>
      </c>
      <c r="H269" s="58">
        <f t="shared" si="63"/>
        <v>68.2</v>
      </c>
      <c r="I269" s="60">
        <f t="shared" si="64"/>
        <v>0</v>
      </c>
      <c r="J269" s="24">
        <f t="shared" si="60"/>
        <v>411.65820909008767</v>
      </c>
      <c r="K269" s="23">
        <f t="shared" si="53"/>
        <v>0.00296290267770095</v>
      </c>
      <c r="L269" s="70">
        <f t="shared" si="54"/>
        <v>1.0814594773608468</v>
      </c>
      <c r="M269" s="92">
        <v>0</v>
      </c>
      <c r="N269" s="22">
        <f t="shared" si="52"/>
        <v>-0.6785405226391532</v>
      </c>
      <c r="O269" s="56">
        <f>IF(D269&gt;0,AVERAGE(D$18:$D269),0)</f>
        <v>14192750615.559525</v>
      </c>
    </row>
    <row r="270" spans="2:15" ht="12.75">
      <c r="B270" s="23">
        <f t="shared" si="59"/>
        <v>253</v>
      </c>
      <c r="C270" s="108">
        <v>41527</v>
      </c>
      <c r="D270" s="129">
        <v>11955865561</v>
      </c>
      <c r="E270" s="56">
        <f>IF(D270&gt;0,AVERAGE(D$198:$D270),0)</f>
        <v>13867200918.39726</v>
      </c>
      <c r="F270" s="59">
        <f t="shared" si="61"/>
        <v>332.296918767507</v>
      </c>
      <c r="G270" s="24">
        <f t="shared" si="62"/>
        <v>11.161290322580646</v>
      </c>
      <c r="H270" s="58">
        <f t="shared" si="63"/>
        <v>68.2</v>
      </c>
      <c r="I270" s="60">
        <f t="shared" si="64"/>
        <v>0</v>
      </c>
      <c r="J270" s="24">
        <f t="shared" si="60"/>
        <v>411.65820909008767</v>
      </c>
      <c r="K270" s="23">
        <f t="shared" si="53"/>
        <v>0.002968574635303302</v>
      </c>
      <c r="L270" s="70">
        <f t="shared" si="54"/>
        <v>1.0835297418857053</v>
      </c>
      <c r="M270" s="92">
        <v>0</v>
      </c>
      <c r="N270" s="22">
        <f t="shared" si="52"/>
        <v>-0.6764702581142947</v>
      </c>
      <c r="O270" s="56">
        <f>IF(D270&gt;0,AVERAGE(D$18:$D270),0)</f>
        <v>14183909172.656126</v>
      </c>
    </row>
    <row r="271" spans="2:15" ht="12.75">
      <c r="B271" s="23">
        <f t="shared" si="59"/>
        <v>254</v>
      </c>
      <c r="C271" s="108">
        <v>41528</v>
      </c>
      <c r="D271" s="129">
        <v>11968214111</v>
      </c>
      <c r="E271" s="56">
        <f>IF(D271&gt;0,AVERAGE(D$198:$D271),0)</f>
        <v>13841538934.513514</v>
      </c>
      <c r="F271" s="59">
        <f t="shared" si="61"/>
        <v>332.296918767507</v>
      </c>
      <c r="G271" s="24">
        <f t="shared" si="62"/>
        <v>11.161290322580646</v>
      </c>
      <c r="H271" s="58">
        <f t="shared" si="63"/>
        <v>68.2</v>
      </c>
      <c r="I271" s="60">
        <f t="shared" si="64"/>
        <v>0</v>
      </c>
      <c r="J271" s="24">
        <f t="shared" si="60"/>
        <v>411.65820909008767</v>
      </c>
      <c r="K271" s="23">
        <f t="shared" si="53"/>
        <v>0.0029740783234993382</v>
      </c>
      <c r="L271" s="70">
        <f t="shared" si="54"/>
        <v>1.0855385880772586</v>
      </c>
      <c r="M271" s="92">
        <v>0</v>
      </c>
      <c r="N271" s="22">
        <f aca="true" t="shared" si="65" ref="N271:N290">+L271-$C$9</f>
        <v>-0.6744614119227414</v>
      </c>
      <c r="O271" s="56">
        <f>IF(D271&gt;0,AVERAGE(D$18:$D271),0)</f>
        <v>14175185963.751968</v>
      </c>
    </row>
    <row r="272" spans="2:15" ht="12.75">
      <c r="B272" s="23">
        <f t="shared" si="59"/>
        <v>255</v>
      </c>
      <c r="C272" s="108">
        <v>41529</v>
      </c>
      <c r="D272" s="129">
        <v>11963281802</v>
      </c>
      <c r="E272" s="56">
        <f>IF(D272&gt;0,AVERAGE(D$198:$D272),0)</f>
        <v>13816495506.08</v>
      </c>
      <c r="F272" s="59">
        <f t="shared" si="61"/>
        <v>332.296918767507</v>
      </c>
      <c r="G272" s="24">
        <f t="shared" si="62"/>
        <v>11.161290322580646</v>
      </c>
      <c r="H272" s="58">
        <f t="shared" si="63"/>
        <v>68.2</v>
      </c>
      <c r="I272" s="60">
        <f t="shared" si="64"/>
        <v>0</v>
      </c>
      <c r="J272" s="24">
        <f t="shared" si="60"/>
        <v>411.65820909008767</v>
      </c>
      <c r="K272" s="23">
        <f t="shared" si="53"/>
        <v>0.0029794690622447348</v>
      </c>
      <c r="L272" s="70">
        <f t="shared" si="54"/>
        <v>1.0875062077193283</v>
      </c>
      <c r="M272" s="92">
        <v>0</v>
      </c>
      <c r="N272" s="22">
        <f t="shared" si="65"/>
        <v>-0.6724937922806717</v>
      </c>
      <c r="O272" s="56">
        <f>IF(D272&gt;0,AVERAGE(D$18:$D272),0)</f>
        <v>14166511829.784313</v>
      </c>
    </row>
    <row r="273" spans="2:15" ht="12.75">
      <c r="B273" s="23">
        <f t="shared" si="59"/>
        <v>256</v>
      </c>
      <c r="C273" s="108">
        <v>41530</v>
      </c>
      <c r="D273" s="129">
        <v>11955503519</v>
      </c>
      <c r="E273" s="56">
        <f>IF(D273&gt;0,AVERAGE(D$198:$D273),0)</f>
        <v>13792008769.407894</v>
      </c>
      <c r="F273" s="59">
        <f t="shared" si="61"/>
        <v>332.296918767507</v>
      </c>
      <c r="G273" s="24">
        <f t="shared" si="62"/>
        <v>11.161290322580646</v>
      </c>
      <c r="H273" s="58">
        <f t="shared" si="63"/>
        <v>68.2</v>
      </c>
      <c r="I273" s="60">
        <f t="shared" si="64"/>
        <v>0</v>
      </c>
      <c r="J273" s="24">
        <f t="shared" si="60"/>
        <v>411.65820909008767</v>
      </c>
      <c r="K273" s="23">
        <f aca="true" t="shared" si="66" ref="K273:K336">+J273/(E273/1000)*100</f>
        <v>0.002984758898958854</v>
      </c>
      <c r="L273" s="70">
        <f t="shared" si="54"/>
        <v>1.0894369981199818</v>
      </c>
      <c r="M273" s="92">
        <v>0</v>
      </c>
      <c r="N273" s="22">
        <f t="shared" si="65"/>
        <v>-0.6705630018800182</v>
      </c>
      <c r="O273" s="56">
        <f>IF(D273&gt;0,AVERAGE(D$18:$D273),0)</f>
        <v>14157875078.570312</v>
      </c>
    </row>
    <row r="274" spans="2:15" ht="12.75">
      <c r="B274" s="23">
        <f t="shared" si="59"/>
        <v>257</v>
      </c>
      <c r="C274" s="108">
        <v>41531</v>
      </c>
      <c r="D274" s="129">
        <v>11957374962</v>
      </c>
      <c r="E274" s="56">
        <f>IF(D274&gt;0,AVERAGE(D$198:$D274),0)</f>
        <v>13768182356.324675</v>
      </c>
      <c r="F274" s="59">
        <f t="shared" si="61"/>
        <v>332.296918767507</v>
      </c>
      <c r="G274" s="24">
        <f t="shared" si="62"/>
        <v>11.161290322580646</v>
      </c>
      <c r="H274" s="58">
        <f t="shared" si="63"/>
        <v>68.2</v>
      </c>
      <c r="I274" s="60">
        <f t="shared" si="64"/>
        <v>0</v>
      </c>
      <c r="J274" s="24">
        <f t="shared" si="60"/>
        <v>411.65820909008767</v>
      </c>
      <c r="K274" s="23">
        <f t="shared" si="66"/>
        <v>0.00298992414856406</v>
      </c>
      <c r="L274" s="70">
        <f aca="true" t="shared" si="67" ref="L274:L337">+K274*365</f>
        <v>1.0913223142258819</v>
      </c>
      <c r="M274" s="92">
        <v>0</v>
      </c>
      <c r="N274" s="22">
        <f t="shared" si="65"/>
        <v>-0.6686776857741181</v>
      </c>
      <c r="O274" s="56">
        <f>IF(D274&gt;0,AVERAGE(D$18:$D274),0)</f>
        <v>14149312821.307392</v>
      </c>
    </row>
    <row r="275" spans="2:15" ht="12.75">
      <c r="B275" s="23">
        <f t="shared" si="59"/>
        <v>258</v>
      </c>
      <c r="C275" s="108">
        <v>41532</v>
      </c>
      <c r="D275" s="129">
        <v>11959166359</v>
      </c>
      <c r="E275" s="56">
        <f>IF(D275&gt;0,AVERAGE(D$198:$D275),0)</f>
        <v>13744989843.538462</v>
      </c>
      <c r="F275" s="59">
        <f t="shared" si="61"/>
        <v>332.296918767507</v>
      </c>
      <c r="G275" s="24">
        <f t="shared" si="62"/>
        <v>11.161290322580646</v>
      </c>
      <c r="H275" s="58">
        <f t="shared" si="63"/>
        <v>68.2</v>
      </c>
      <c r="I275" s="60">
        <f t="shared" si="64"/>
        <v>0</v>
      </c>
      <c r="J275" s="24">
        <f t="shared" si="60"/>
        <v>411.65820909008767</v>
      </c>
      <c r="K275" s="23">
        <f t="shared" si="66"/>
        <v>0.0029949691762312125</v>
      </c>
      <c r="L275" s="70">
        <f t="shared" si="67"/>
        <v>1.0931637493243926</v>
      </c>
      <c r="M275" s="92">
        <v>0</v>
      </c>
      <c r="N275" s="22">
        <f t="shared" si="65"/>
        <v>-0.6668362506756074</v>
      </c>
      <c r="O275" s="56">
        <f>IF(D275&gt;0,AVERAGE(D$18:$D275),0)</f>
        <v>14140823881.531008</v>
      </c>
    </row>
    <row r="276" spans="2:15" ht="12.75">
      <c r="B276" s="23">
        <f t="shared" si="59"/>
        <v>259</v>
      </c>
      <c r="C276" s="108">
        <v>41533</v>
      </c>
      <c r="D276" s="129">
        <v>11957242793</v>
      </c>
      <c r="E276" s="56">
        <f>IF(D276&gt;0,AVERAGE(D$198:$D276),0)</f>
        <v>13722360134.037975</v>
      </c>
      <c r="F276" s="59">
        <f t="shared" si="61"/>
        <v>332.296918767507</v>
      </c>
      <c r="G276" s="24">
        <f t="shared" si="62"/>
        <v>11.161290322580646</v>
      </c>
      <c r="H276" s="58">
        <f t="shared" si="63"/>
        <v>68.2</v>
      </c>
      <c r="I276" s="60">
        <f t="shared" si="64"/>
        <v>0</v>
      </c>
      <c r="J276" s="24">
        <f t="shared" si="60"/>
        <v>411.65820909008767</v>
      </c>
      <c r="K276" s="23">
        <f t="shared" si="66"/>
        <v>0.002999908215999809</v>
      </c>
      <c r="L276" s="70">
        <f t="shared" si="67"/>
        <v>1.0949664988399304</v>
      </c>
      <c r="M276" s="92">
        <v>0</v>
      </c>
      <c r="N276" s="22">
        <f t="shared" si="65"/>
        <v>-0.6650335011600697</v>
      </c>
      <c r="O276" s="56">
        <f>IF(D276&gt;0,AVERAGE(D$18:$D276),0)</f>
        <v>14132393066.517374</v>
      </c>
    </row>
    <row r="277" spans="2:15" ht="12.75">
      <c r="B277" s="23">
        <f t="shared" si="59"/>
        <v>260</v>
      </c>
      <c r="C277" s="108">
        <v>41534</v>
      </c>
      <c r="D277" s="129">
        <v>11953234998</v>
      </c>
      <c r="E277" s="56">
        <f>IF(D277&gt;0,AVERAGE(D$198:$D277),0)</f>
        <v>13700246069.8375</v>
      </c>
      <c r="F277" s="59">
        <f t="shared" si="61"/>
        <v>332.296918767507</v>
      </c>
      <c r="G277" s="24">
        <f t="shared" si="62"/>
        <v>11.161290322580646</v>
      </c>
      <c r="H277" s="58">
        <f t="shared" si="63"/>
        <v>68.2</v>
      </c>
      <c r="I277" s="60">
        <f t="shared" si="64"/>
        <v>0</v>
      </c>
      <c r="J277" s="24">
        <f>SUM(F277:I277)</f>
        <v>411.65820909008767</v>
      </c>
      <c r="K277" s="23">
        <f t="shared" si="66"/>
        <v>0.0030047504766822805</v>
      </c>
      <c r="L277" s="70">
        <f t="shared" si="67"/>
        <v>1.0967339239890324</v>
      </c>
      <c r="M277" s="92">
        <v>0</v>
      </c>
      <c r="N277" s="22">
        <f t="shared" si="65"/>
        <v>-0.6632660760109677</v>
      </c>
      <c r="O277" s="56">
        <f>IF(D277&gt;0,AVERAGE(D$18:$D277),0)</f>
        <v>14124011689.330769</v>
      </c>
    </row>
    <row r="278" spans="2:15" ht="12.75">
      <c r="B278" s="23">
        <f t="shared" si="59"/>
        <v>261</v>
      </c>
      <c r="C278" s="108">
        <v>41535</v>
      </c>
      <c r="D278" s="129">
        <v>11955007433</v>
      </c>
      <c r="E278" s="56">
        <f>IF(D278&gt;0,AVERAGE(D$198:$D278),0)</f>
        <v>13678699913.82716</v>
      </c>
      <c r="F278" s="59">
        <f t="shared" si="61"/>
        <v>332.296918767507</v>
      </c>
      <c r="G278" s="24">
        <f t="shared" si="62"/>
        <v>11.161290322580646</v>
      </c>
      <c r="H278" s="58">
        <f t="shared" si="63"/>
        <v>68.2</v>
      </c>
      <c r="I278" s="60">
        <f t="shared" si="64"/>
        <v>0</v>
      </c>
      <c r="J278" s="24">
        <f t="shared" si="60"/>
        <v>411.65820909008767</v>
      </c>
      <c r="K278" s="23">
        <f t="shared" si="66"/>
        <v>0.0030094834427500054</v>
      </c>
      <c r="L278" s="70">
        <f t="shared" si="67"/>
        <v>1.098461456603752</v>
      </c>
      <c r="M278" s="92">
        <v>0</v>
      </c>
      <c r="N278" s="22">
        <f t="shared" si="65"/>
        <v>-0.661538543396248</v>
      </c>
      <c r="O278" s="56">
        <f>IF(D278&gt;0,AVERAGE(D$18:$D278),0)</f>
        <v>14115701328.195402</v>
      </c>
    </row>
    <row r="279" spans="2:15" ht="12.75">
      <c r="B279" s="23">
        <f t="shared" si="59"/>
        <v>262</v>
      </c>
      <c r="C279" s="108">
        <v>41536</v>
      </c>
      <c r="D279" s="129">
        <v>11957059243</v>
      </c>
      <c r="E279" s="56">
        <f>IF(D279&gt;0,AVERAGE(D$198:$D279),0)</f>
        <v>13657704295.890244</v>
      </c>
      <c r="F279" s="59">
        <f t="shared" si="61"/>
        <v>332.296918767507</v>
      </c>
      <c r="G279" s="24">
        <f t="shared" si="62"/>
        <v>11.161290322580646</v>
      </c>
      <c r="H279" s="58">
        <f t="shared" si="63"/>
        <v>68.2</v>
      </c>
      <c r="I279" s="60">
        <f t="shared" si="64"/>
        <v>0</v>
      </c>
      <c r="J279" s="24">
        <f t="shared" si="60"/>
        <v>411.65820909008767</v>
      </c>
      <c r="K279" s="23">
        <f t="shared" si="66"/>
        <v>0.0030141098399235388</v>
      </c>
      <c r="L279" s="70">
        <f t="shared" si="67"/>
        <v>1.1001500915720916</v>
      </c>
      <c r="M279" s="92">
        <v>0</v>
      </c>
      <c r="N279" s="22">
        <f t="shared" si="65"/>
        <v>-0.6598499084279084</v>
      </c>
      <c r="O279" s="56">
        <f>IF(D279&gt;0,AVERAGE(D$18:$D279),0)</f>
        <v>14107462236.267176</v>
      </c>
    </row>
    <row r="280" spans="2:15" ht="12.75">
      <c r="B280" s="23">
        <f t="shared" si="59"/>
        <v>263</v>
      </c>
      <c r="C280" s="108">
        <v>41537</v>
      </c>
      <c r="D280" s="129">
        <v>11958736238</v>
      </c>
      <c r="E280" s="56">
        <f>IF(D280&gt;0,AVERAGE(D$198:$D280),0)</f>
        <v>13637234801.216867</v>
      </c>
      <c r="F280" s="59">
        <f t="shared" si="61"/>
        <v>332.296918767507</v>
      </c>
      <c r="G280" s="24">
        <f t="shared" si="62"/>
        <v>11.161290322580646</v>
      </c>
      <c r="H280" s="58">
        <f t="shared" si="63"/>
        <v>68.2</v>
      </c>
      <c r="I280" s="60">
        <f t="shared" si="64"/>
        <v>0</v>
      </c>
      <c r="J280" s="24">
        <f t="shared" si="60"/>
        <v>411.65820909008767</v>
      </c>
      <c r="K280" s="23">
        <f t="shared" si="66"/>
        <v>0.0030186340199506935</v>
      </c>
      <c r="L280" s="70">
        <f t="shared" si="67"/>
        <v>1.1018014172820032</v>
      </c>
      <c r="M280" s="92">
        <v>0</v>
      </c>
      <c r="N280" s="22">
        <f t="shared" si="65"/>
        <v>-0.6581985827179968</v>
      </c>
      <c r="O280" s="56">
        <f>IF(D280&gt;0,AVERAGE(D$18:$D280),0)</f>
        <v>14099292175.437262</v>
      </c>
    </row>
    <row r="281" spans="2:15" ht="12.75">
      <c r="B281" s="23">
        <f t="shared" si="59"/>
        <v>264</v>
      </c>
      <c r="C281" s="108">
        <v>41538</v>
      </c>
      <c r="D281" s="129">
        <v>11960666819</v>
      </c>
      <c r="E281" s="56">
        <f>IF(D281&gt;0,AVERAGE(D$198:$D281),0)</f>
        <v>13617275658.571428</v>
      </c>
      <c r="F281" s="59">
        <f t="shared" si="61"/>
        <v>332.296918767507</v>
      </c>
      <c r="G281" s="24">
        <f t="shared" si="62"/>
        <v>11.161290322580646</v>
      </c>
      <c r="H281" s="58">
        <f t="shared" si="63"/>
        <v>68.2</v>
      </c>
      <c r="I281" s="60">
        <f t="shared" si="64"/>
        <v>0</v>
      </c>
      <c r="J281" s="24">
        <f t="shared" si="60"/>
        <v>411.65820909008767</v>
      </c>
      <c r="K281" s="23">
        <f t="shared" si="66"/>
        <v>0.003023058498716433</v>
      </c>
      <c r="L281" s="70">
        <f t="shared" si="67"/>
        <v>1.1034163520314981</v>
      </c>
      <c r="M281" s="92">
        <v>0</v>
      </c>
      <c r="N281" s="22">
        <f t="shared" si="65"/>
        <v>-0.6565836479685019</v>
      </c>
      <c r="O281" s="56">
        <f>IF(D281&gt;0,AVERAGE(D$18:$D281),0)</f>
        <v>14091191321.814394</v>
      </c>
    </row>
    <row r="282" spans="2:15" ht="12.75">
      <c r="B282" s="23">
        <f t="shared" si="59"/>
        <v>265</v>
      </c>
      <c r="C282" s="108">
        <v>41539</v>
      </c>
      <c r="D282" s="129">
        <v>11962583678</v>
      </c>
      <c r="E282" s="56">
        <f>IF(D282&gt;0,AVERAGE(D$198:$D282),0)</f>
        <v>13597808694.094118</v>
      </c>
      <c r="F282" s="59">
        <f t="shared" si="61"/>
        <v>332.296918767507</v>
      </c>
      <c r="G282" s="24">
        <f t="shared" si="62"/>
        <v>11.161290322580646</v>
      </c>
      <c r="H282" s="58">
        <f t="shared" si="63"/>
        <v>68.2</v>
      </c>
      <c r="I282" s="60">
        <f t="shared" si="64"/>
        <v>0</v>
      </c>
      <c r="J282" s="24">
        <f t="shared" si="60"/>
        <v>411.65820909008767</v>
      </c>
      <c r="K282" s="23">
        <f t="shared" si="66"/>
        <v>0.0030273863851966202</v>
      </c>
      <c r="L282" s="70">
        <f t="shared" si="67"/>
        <v>1.1049960305967663</v>
      </c>
      <c r="M282" s="92">
        <v>0</v>
      </c>
      <c r="N282" s="22">
        <f t="shared" si="65"/>
        <v>-0.6550039694032337</v>
      </c>
      <c r="O282" s="56">
        <f>IF(D282&gt;0,AVERAGE(D$18:$D282),0)</f>
        <v>14083158840.139622</v>
      </c>
    </row>
    <row r="283" spans="2:15" ht="12.75">
      <c r="B283" s="23">
        <f t="shared" si="59"/>
        <v>266</v>
      </c>
      <c r="C283" s="108">
        <v>41540</v>
      </c>
      <c r="D283" s="129">
        <v>11991543908</v>
      </c>
      <c r="E283" s="56">
        <f>IF(D283&gt;0,AVERAGE(D$198:$D283),0)</f>
        <v>13579131196.581396</v>
      </c>
      <c r="F283" s="59">
        <f t="shared" si="61"/>
        <v>332.296918767507</v>
      </c>
      <c r="G283" s="24">
        <f t="shared" si="62"/>
        <v>11.161290322580646</v>
      </c>
      <c r="H283" s="58">
        <f t="shared" si="63"/>
        <v>68.2</v>
      </c>
      <c r="I283" s="60">
        <f t="shared" si="64"/>
        <v>0</v>
      </c>
      <c r="J283" s="24">
        <f t="shared" si="60"/>
        <v>411.65820909008767</v>
      </c>
      <c r="K283" s="23">
        <f t="shared" si="66"/>
        <v>0.0030315504219719474</v>
      </c>
      <c r="L283" s="70">
        <f t="shared" si="67"/>
        <v>1.1065159040197607</v>
      </c>
      <c r="M283" s="92">
        <v>0</v>
      </c>
      <c r="N283" s="22">
        <f t="shared" si="65"/>
        <v>-0.6534840959802393</v>
      </c>
      <c r="O283" s="56">
        <f>IF(D283&gt;0,AVERAGE(D$18:$D283),0)</f>
        <v>14075295626.109022</v>
      </c>
    </row>
    <row r="284" spans="2:15" ht="12.75">
      <c r="B284" s="23">
        <f t="shared" si="59"/>
        <v>267</v>
      </c>
      <c r="C284" s="108">
        <v>41541</v>
      </c>
      <c r="D284" s="129">
        <v>12000074055</v>
      </c>
      <c r="E284" s="56">
        <f>IF(D284&gt;0,AVERAGE(D$198:$D284),0)</f>
        <v>13560981114.494253</v>
      </c>
      <c r="F284" s="59">
        <f t="shared" si="61"/>
        <v>332.296918767507</v>
      </c>
      <c r="G284" s="24">
        <f t="shared" si="62"/>
        <v>11.161290322580646</v>
      </c>
      <c r="H284" s="58">
        <f t="shared" si="63"/>
        <v>68.2</v>
      </c>
      <c r="I284" s="60">
        <f t="shared" si="64"/>
        <v>0</v>
      </c>
      <c r="J284" s="24">
        <f t="shared" si="60"/>
        <v>411.65820909008767</v>
      </c>
      <c r="K284" s="23">
        <f t="shared" si="66"/>
        <v>0.0030356078635792733</v>
      </c>
      <c r="L284" s="70">
        <f t="shared" si="67"/>
        <v>1.1079968702064347</v>
      </c>
      <c r="M284" s="92">
        <v>0</v>
      </c>
      <c r="N284" s="22">
        <f t="shared" si="65"/>
        <v>-0.6520031297935653</v>
      </c>
      <c r="O284" s="56">
        <f>IF(D284&gt;0,AVERAGE(D$18:$D284),0)</f>
        <v>14067523260.674158</v>
      </c>
    </row>
    <row r="285" spans="2:15" ht="12.75">
      <c r="B285" s="23">
        <f t="shared" si="59"/>
        <v>268</v>
      </c>
      <c r="C285" s="108">
        <v>41542</v>
      </c>
      <c r="D285" s="129">
        <v>12016754622</v>
      </c>
      <c r="E285" s="56">
        <f>IF(D285&gt;0,AVERAGE(D$198:$D285),0)</f>
        <v>13543433086.170454</v>
      </c>
      <c r="F285" s="59">
        <f t="shared" si="61"/>
        <v>332.296918767507</v>
      </c>
      <c r="G285" s="24">
        <f t="shared" si="62"/>
        <v>11.161290322580646</v>
      </c>
      <c r="H285" s="58">
        <f t="shared" si="63"/>
        <v>68.2</v>
      </c>
      <c r="I285" s="60">
        <f t="shared" si="64"/>
        <v>0</v>
      </c>
      <c r="J285" s="24">
        <f t="shared" si="60"/>
        <v>411.65820909008767</v>
      </c>
      <c r="K285" s="23">
        <f t="shared" si="66"/>
        <v>0.0030395410563252416</v>
      </c>
      <c r="L285" s="70">
        <f t="shared" si="67"/>
        <v>1.1094324855587132</v>
      </c>
      <c r="M285" s="92">
        <v>0</v>
      </c>
      <c r="N285" s="22">
        <f t="shared" si="65"/>
        <v>-0.6505675144412868</v>
      </c>
      <c r="O285" s="56">
        <f>IF(D285&gt;0,AVERAGE(D$18:$D285),0)</f>
        <v>14059871138.88806</v>
      </c>
    </row>
    <row r="286" spans="2:15" ht="12.75">
      <c r="B286" s="23">
        <f t="shared" si="59"/>
        <v>269</v>
      </c>
      <c r="C286" s="108">
        <v>41543</v>
      </c>
      <c r="D286" s="129">
        <v>12013015889</v>
      </c>
      <c r="E286" s="56">
        <f>IF(D286&gt;0,AVERAGE(D$198:$D286),0)</f>
        <v>13526237387.325842</v>
      </c>
      <c r="F286" s="59">
        <f t="shared" si="61"/>
        <v>332.296918767507</v>
      </c>
      <c r="G286" s="24">
        <f t="shared" si="62"/>
        <v>11.161290322580646</v>
      </c>
      <c r="H286" s="58">
        <f t="shared" si="63"/>
        <v>68.2</v>
      </c>
      <c r="I286" s="60">
        <f t="shared" si="64"/>
        <v>0</v>
      </c>
      <c r="J286" s="24">
        <f t="shared" si="60"/>
        <v>411.65820909008767</v>
      </c>
      <c r="K286" s="23">
        <f t="shared" si="66"/>
        <v>0.0030434051784113568</v>
      </c>
      <c r="L286" s="70">
        <f t="shared" si="67"/>
        <v>1.1108428901201453</v>
      </c>
      <c r="M286" s="92">
        <v>0</v>
      </c>
      <c r="N286" s="22">
        <f t="shared" si="65"/>
        <v>-0.6491571098798548</v>
      </c>
      <c r="O286" s="56">
        <f>IF(D286&gt;0,AVERAGE(D$18:$D286),0)</f>
        <v>14052262011.565056</v>
      </c>
    </row>
    <row r="287" spans="2:15" ht="12.75">
      <c r="B287" s="23">
        <f t="shared" si="59"/>
        <v>270</v>
      </c>
      <c r="C287" s="108">
        <v>41544</v>
      </c>
      <c r="D287" s="129">
        <v>12018374335</v>
      </c>
      <c r="E287" s="56">
        <f>IF(D287&gt;0,AVERAGE(D$198:$D287),0)</f>
        <v>13509483353.411112</v>
      </c>
      <c r="F287" s="59">
        <f t="shared" si="61"/>
        <v>332.296918767507</v>
      </c>
      <c r="G287" s="24">
        <f t="shared" si="62"/>
        <v>11.161290322580646</v>
      </c>
      <c r="H287" s="58">
        <f t="shared" si="63"/>
        <v>68.2</v>
      </c>
      <c r="I287" s="60">
        <f t="shared" si="64"/>
        <v>0</v>
      </c>
      <c r="J287" s="24">
        <f t="shared" si="60"/>
        <v>411.65820909008767</v>
      </c>
      <c r="K287" s="23">
        <f t="shared" si="66"/>
        <v>0.003047179513242784</v>
      </c>
      <c r="L287" s="70">
        <f t="shared" si="67"/>
        <v>1.1122205223336161</v>
      </c>
      <c r="M287" s="92">
        <v>0</v>
      </c>
      <c r="N287" s="22">
        <f t="shared" si="65"/>
        <v>-0.6477794776663839</v>
      </c>
      <c r="O287" s="56">
        <f>IF(D287&gt;0,AVERAGE(D$18:$D287),0)</f>
        <v>14044729094.244444</v>
      </c>
    </row>
    <row r="288" spans="2:15" ht="12.75">
      <c r="B288" s="23">
        <f t="shared" si="59"/>
        <v>271</v>
      </c>
      <c r="C288" s="108">
        <v>41545</v>
      </c>
      <c r="D288" s="129">
        <v>12020446364</v>
      </c>
      <c r="E288" s="56">
        <f>IF(D288&gt;0,AVERAGE(D$198:$D288),0)</f>
        <v>13493120309.571428</v>
      </c>
      <c r="F288" s="59">
        <f t="shared" si="61"/>
        <v>332.296918767507</v>
      </c>
      <c r="G288" s="24">
        <f t="shared" si="62"/>
        <v>11.161290322580646</v>
      </c>
      <c r="H288" s="58">
        <f t="shared" si="63"/>
        <v>68.2</v>
      </c>
      <c r="I288" s="60">
        <f t="shared" si="64"/>
        <v>0</v>
      </c>
      <c r="J288" s="24">
        <f t="shared" si="60"/>
        <v>411.65820909008767</v>
      </c>
      <c r="K288" s="23">
        <f t="shared" si="66"/>
        <v>0.0030508748135749993</v>
      </c>
      <c r="L288" s="70">
        <f t="shared" si="67"/>
        <v>1.1135693069548747</v>
      </c>
      <c r="M288" s="92">
        <v>0</v>
      </c>
      <c r="N288" s="22">
        <f t="shared" si="65"/>
        <v>-0.6464306930451253</v>
      </c>
      <c r="O288" s="56">
        <f>IF(D288&gt;0,AVERAGE(D$18:$D288),0)</f>
        <v>14037259416.273064</v>
      </c>
    </row>
    <row r="289" spans="2:15" ht="12.75">
      <c r="B289" s="23">
        <f t="shared" si="59"/>
        <v>272</v>
      </c>
      <c r="C289" s="108">
        <v>41546</v>
      </c>
      <c r="D289" s="129">
        <v>12022027182</v>
      </c>
      <c r="E289" s="56">
        <f>IF(D289&gt;0,AVERAGE(D$198:$D289),0)</f>
        <v>13477130166.880434</v>
      </c>
      <c r="F289" s="59">
        <f>+$K$11/30</f>
        <v>332.296918767507</v>
      </c>
      <c r="G289" s="24">
        <f t="shared" si="62"/>
        <v>11.161290322580646</v>
      </c>
      <c r="H289" s="58">
        <f>+$H$11/30+M289</f>
        <v>68.2</v>
      </c>
      <c r="I289" s="60">
        <f>+$I$11/30</f>
        <v>0</v>
      </c>
      <c r="J289" s="24">
        <f>SUM(F289:I289)</f>
        <v>411.65820909008767</v>
      </c>
      <c r="K289" s="23">
        <f t="shared" si="66"/>
        <v>0.0030544945696356256</v>
      </c>
      <c r="L289" s="70">
        <f t="shared" si="67"/>
        <v>1.1148905179170034</v>
      </c>
      <c r="M289" s="92">
        <v>0</v>
      </c>
      <c r="N289" s="22">
        <f t="shared" si="65"/>
        <v>-0.6451094820829966</v>
      </c>
      <c r="O289" s="56">
        <f>IF(D289&gt;0,AVERAGE(D$18:$D289),0)</f>
        <v>14029850474.235294</v>
      </c>
    </row>
    <row r="290" spans="2:15" ht="12.75">
      <c r="B290" s="23">
        <f t="shared" si="59"/>
        <v>273</v>
      </c>
      <c r="C290" s="108">
        <v>41547</v>
      </c>
      <c r="D290" s="129">
        <v>12235991621</v>
      </c>
      <c r="E290" s="56">
        <f>IF(D290&gt;0,AVERAGE(D$290:$D290),0)</f>
        <v>12235991621</v>
      </c>
      <c r="F290" s="59">
        <f>+$K$11/30</f>
        <v>332.296918767507</v>
      </c>
      <c r="G290" s="24">
        <f>+$G$11/31</f>
        <v>11.161290322580646</v>
      </c>
      <c r="H290" s="58">
        <f>+$H$11/30+M290</f>
        <v>68.2</v>
      </c>
      <c r="I290" s="60">
        <f>+$I$11/30</f>
        <v>0</v>
      </c>
      <c r="J290" s="24">
        <f aca="true" t="shared" si="68" ref="J290:J353">SUM(F290:I290)</f>
        <v>411.65820909008767</v>
      </c>
      <c r="K290" s="23">
        <f t="shared" si="66"/>
        <v>0.0033643224173476875</v>
      </c>
      <c r="L290" s="70">
        <f t="shared" si="67"/>
        <v>1.227977682331906</v>
      </c>
      <c r="M290" s="92">
        <v>0</v>
      </c>
      <c r="N290" s="22">
        <f t="shared" si="65"/>
        <v>-0.532022317668094</v>
      </c>
      <c r="O290" s="56">
        <f>IF(D290&gt;0,AVERAGE(D$18:$D290),0)</f>
        <v>14023279562.684982</v>
      </c>
    </row>
    <row r="291" spans="2:15" ht="12.75">
      <c r="B291" s="23">
        <f t="shared" si="59"/>
        <v>274</v>
      </c>
      <c r="C291" s="108">
        <v>41548</v>
      </c>
      <c r="D291" s="129">
        <v>12003529706</v>
      </c>
      <c r="E291" s="56">
        <f>IF(D291&gt;0,AVERAGE(D$291:$D291),0)</f>
        <v>12003529706</v>
      </c>
      <c r="F291" s="59">
        <f>+$K$12/31</f>
        <v>316.67118460287344</v>
      </c>
      <c r="G291" s="24">
        <f>+$G$12/31</f>
        <v>11.225806451612904</v>
      </c>
      <c r="H291" s="58">
        <f>+$H$12/31+M291</f>
        <v>58.225806451612904</v>
      </c>
      <c r="I291" s="60">
        <f>+$I$12/31</f>
        <v>0</v>
      </c>
      <c r="J291" s="24">
        <f>SUM(F291:I291)</f>
        <v>386.1227975060993</v>
      </c>
      <c r="K291" s="23">
        <f>+J291/(E291/1000)*100</f>
        <v>0.003216743799226778</v>
      </c>
      <c r="L291" s="70">
        <f>+K291*365</f>
        <v>1.174111486717774</v>
      </c>
      <c r="M291" s="92">
        <v>0</v>
      </c>
      <c r="N291" s="22"/>
      <c r="O291" s="56">
        <f>IF(D291&gt;0,AVERAGE(D$18:$D291),0)</f>
        <v>14015908212.843065</v>
      </c>
    </row>
    <row r="292" spans="2:15" ht="12.75">
      <c r="B292" s="23">
        <f t="shared" si="59"/>
        <v>275</v>
      </c>
      <c r="C292" s="108">
        <v>41549</v>
      </c>
      <c r="D292" s="129">
        <v>11748638506</v>
      </c>
      <c r="E292" s="56">
        <f>IF(D292&gt;0,AVERAGE(D$291:$D292),0)</f>
        <v>11876084106</v>
      </c>
      <c r="F292" s="59">
        <f aca="true" t="shared" si="69" ref="F292:F321">+$K$12/31</f>
        <v>316.67118460287344</v>
      </c>
      <c r="G292" s="24">
        <f aca="true" t="shared" si="70" ref="G292:G321">+$G$12/31</f>
        <v>11.225806451612904</v>
      </c>
      <c r="H292" s="58">
        <f aca="true" t="shared" si="71" ref="H292:H321">+$H$12/31+M292</f>
        <v>58.225806451612904</v>
      </c>
      <c r="I292" s="60">
        <f aca="true" t="shared" si="72" ref="I292:I321">+$I$12/31</f>
        <v>0</v>
      </c>
      <c r="J292" s="24">
        <f t="shared" si="68"/>
        <v>386.1227975060993</v>
      </c>
      <c r="K292" s="23">
        <f t="shared" si="66"/>
        <v>0.003251263582000261</v>
      </c>
      <c r="L292" s="70">
        <f t="shared" si="67"/>
        <v>1.1867112074300952</v>
      </c>
      <c r="M292" s="92">
        <v>0</v>
      </c>
      <c r="N292" s="22"/>
      <c r="O292" s="56">
        <f>IF(D292&gt;0,AVERAGE(D$18:$D292),0)</f>
        <v>14007663595.727272</v>
      </c>
    </row>
    <row r="293" spans="2:15" ht="13.5" customHeight="1">
      <c r="B293" s="23">
        <f t="shared" si="59"/>
        <v>276</v>
      </c>
      <c r="C293" s="108">
        <v>41550</v>
      </c>
      <c r="D293" s="129">
        <v>11745291971</v>
      </c>
      <c r="E293" s="56">
        <f>IF(D293&gt;0,AVERAGE(D$291:$D293),0)</f>
        <v>11832486727.666666</v>
      </c>
      <c r="F293" s="59">
        <f t="shared" si="69"/>
        <v>316.67118460287344</v>
      </c>
      <c r="G293" s="24">
        <f t="shared" si="70"/>
        <v>11.225806451612904</v>
      </c>
      <c r="H293" s="58">
        <f t="shared" si="71"/>
        <v>58.225806451612904</v>
      </c>
      <c r="I293" s="60">
        <f t="shared" si="72"/>
        <v>0</v>
      </c>
      <c r="J293" s="24">
        <f t="shared" si="68"/>
        <v>386.1227975060993</v>
      </c>
      <c r="K293" s="23">
        <f t="shared" si="66"/>
        <v>0.0032632430223079713</v>
      </c>
      <c r="L293" s="70">
        <f t="shared" si="67"/>
        <v>1.1910837031424095</v>
      </c>
      <c r="M293" s="92">
        <v>0</v>
      </c>
      <c r="N293" s="22"/>
      <c r="O293" s="56">
        <f>IF(D293&gt;0,AVERAGE(D$18:$D293),0)</f>
        <v>13999466597.086956</v>
      </c>
    </row>
    <row r="294" spans="2:15" ht="13.5" customHeight="1">
      <c r="B294" s="23">
        <f t="shared" si="59"/>
        <v>277</v>
      </c>
      <c r="C294" s="108">
        <v>41551</v>
      </c>
      <c r="D294" s="129">
        <v>11753839381</v>
      </c>
      <c r="E294" s="56">
        <f>IF(D294&gt;0,AVERAGE(D$291:$D294),0)</f>
        <v>11812824891</v>
      </c>
      <c r="F294" s="59">
        <f t="shared" si="69"/>
        <v>316.67118460287344</v>
      </c>
      <c r="G294" s="24">
        <f t="shared" si="70"/>
        <v>11.225806451612904</v>
      </c>
      <c r="H294" s="58">
        <f t="shared" si="71"/>
        <v>58.225806451612904</v>
      </c>
      <c r="I294" s="60">
        <f t="shared" si="72"/>
        <v>0</v>
      </c>
      <c r="J294" s="24">
        <f t="shared" si="68"/>
        <v>386.1227975060993</v>
      </c>
      <c r="K294" s="23">
        <f t="shared" si="66"/>
        <v>0.003268674521708012</v>
      </c>
      <c r="L294" s="70">
        <f t="shared" si="67"/>
        <v>1.1930662004234243</v>
      </c>
      <c r="M294" s="92">
        <v>0</v>
      </c>
      <c r="N294" s="22"/>
      <c r="O294" s="56">
        <f>IF(D294&gt;0,AVERAGE(D$18:$D294),0)</f>
        <v>13991359639.628159</v>
      </c>
    </row>
    <row r="295" spans="2:15" s="119" customFormat="1" ht="13.5" customHeight="1">
      <c r="B295" s="23">
        <f t="shared" si="59"/>
        <v>278</v>
      </c>
      <c r="C295" s="108">
        <v>41552</v>
      </c>
      <c r="D295" s="129">
        <v>11743878951</v>
      </c>
      <c r="E295" s="112">
        <f>IF(D295&gt;0,AVERAGE(D$291:$D295),0)</f>
        <v>11799035703</v>
      </c>
      <c r="F295" s="59">
        <f t="shared" si="69"/>
        <v>316.67118460287344</v>
      </c>
      <c r="G295" s="24">
        <f t="shared" si="70"/>
        <v>11.225806451612904</v>
      </c>
      <c r="H295" s="58">
        <f t="shared" si="71"/>
        <v>58.225806451612904</v>
      </c>
      <c r="I295" s="60">
        <f t="shared" si="72"/>
        <v>0</v>
      </c>
      <c r="J295" s="130">
        <f t="shared" si="68"/>
        <v>386.1227975060993</v>
      </c>
      <c r="K295" s="128">
        <f t="shared" si="66"/>
        <v>0.003272494526039314</v>
      </c>
      <c r="L295" s="70">
        <f t="shared" si="67"/>
        <v>1.1944605020043497</v>
      </c>
      <c r="M295" s="109">
        <v>0</v>
      </c>
      <c r="N295" s="22"/>
      <c r="O295" s="112">
        <f>IF(D295&gt;0,AVERAGE(D$18:$D295),0)</f>
        <v>13983275176.719425</v>
      </c>
    </row>
    <row r="296" spans="2:15" s="119" customFormat="1" ht="13.5" customHeight="1">
      <c r="B296" s="23">
        <f t="shared" si="59"/>
        <v>279</v>
      </c>
      <c r="C296" s="108">
        <v>41553</v>
      </c>
      <c r="D296" s="129">
        <v>11745839795</v>
      </c>
      <c r="E296" s="112">
        <f>IF(D296&gt;0,AVERAGE(D$291:$D296),0)</f>
        <v>11790169718.333334</v>
      </c>
      <c r="F296" s="59">
        <f t="shared" si="69"/>
        <v>316.67118460287344</v>
      </c>
      <c r="G296" s="24">
        <f t="shared" si="70"/>
        <v>11.225806451612904</v>
      </c>
      <c r="H296" s="58">
        <f t="shared" si="71"/>
        <v>58.225806451612904</v>
      </c>
      <c r="I296" s="60">
        <f t="shared" si="72"/>
        <v>0</v>
      </c>
      <c r="J296" s="130">
        <f t="shared" si="68"/>
        <v>386.1227975060993</v>
      </c>
      <c r="K296" s="128">
        <f t="shared" si="66"/>
        <v>0.0032749553800374117</v>
      </c>
      <c r="L296" s="70">
        <f t="shared" si="67"/>
        <v>1.1953587137136552</v>
      </c>
      <c r="M296" s="109">
        <v>0</v>
      </c>
      <c r="N296" s="22"/>
      <c r="O296" s="112">
        <f>IF(D296&gt;0,AVERAGE(D$18:$D296),0)</f>
        <v>13975255695.064516</v>
      </c>
    </row>
    <row r="297" spans="2:15" s="119" customFormat="1" ht="13.5" customHeight="1">
      <c r="B297" s="23">
        <f aca="true" t="shared" si="73" ref="B297:B360">+B296+1</f>
        <v>280</v>
      </c>
      <c r="C297" s="108">
        <v>41554</v>
      </c>
      <c r="D297" s="129">
        <v>11745659980</v>
      </c>
      <c r="E297" s="112">
        <f>IF(D297&gt;0,AVERAGE(D$291:$D297),0)</f>
        <v>11783811184.285715</v>
      </c>
      <c r="F297" s="59">
        <f t="shared" si="69"/>
        <v>316.67118460287344</v>
      </c>
      <c r="G297" s="24">
        <f t="shared" si="70"/>
        <v>11.225806451612904</v>
      </c>
      <c r="H297" s="58">
        <f t="shared" si="71"/>
        <v>58.225806451612904</v>
      </c>
      <c r="I297" s="60">
        <f t="shared" si="72"/>
        <v>0</v>
      </c>
      <c r="J297" s="130">
        <f t="shared" si="68"/>
        <v>386.1227975060993</v>
      </c>
      <c r="K297" s="128">
        <f t="shared" si="66"/>
        <v>0.0032767225430513753</v>
      </c>
      <c r="L297" s="70">
        <f t="shared" si="67"/>
        <v>1.196003728213752</v>
      </c>
      <c r="M297" s="109">
        <v>0</v>
      </c>
      <c r="N297" s="22"/>
      <c r="O297" s="112">
        <f>IF(D297&gt;0,AVERAGE(D$18:$D297),0)</f>
        <v>13967292853.225</v>
      </c>
    </row>
    <row r="298" spans="2:15" s="119" customFormat="1" ht="13.5" customHeight="1">
      <c r="B298" s="23">
        <f t="shared" si="73"/>
        <v>281</v>
      </c>
      <c r="C298" s="108">
        <v>41555</v>
      </c>
      <c r="D298" s="129">
        <v>11748797335</v>
      </c>
      <c r="E298" s="112">
        <f>IF(D298&gt;0,AVERAGE(D$291:$D298),0)</f>
        <v>11779434453.125</v>
      </c>
      <c r="F298" s="59">
        <f t="shared" si="69"/>
        <v>316.67118460287344</v>
      </c>
      <c r="G298" s="24">
        <f t="shared" si="70"/>
        <v>11.225806451612904</v>
      </c>
      <c r="H298" s="58">
        <f t="shared" si="71"/>
        <v>58.225806451612904</v>
      </c>
      <c r="I298" s="60">
        <f t="shared" si="72"/>
        <v>0</v>
      </c>
      <c r="J298" s="130">
        <f t="shared" si="68"/>
        <v>386.1227975060993</v>
      </c>
      <c r="K298" s="128">
        <f t="shared" si="66"/>
        <v>0.0032779400322030202</v>
      </c>
      <c r="L298" s="70">
        <f t="shared" si="67"/>
        <v>1.1964481117541024</v>
      </c>
      <c r="M298" s="109">
        <v>0</v>
      </c>
      <c r="N298" s="22"/>
      <c r="O298" s="112">
        <f>IF(D298&gt;0,AVERAGE(D$18:$D298),0)</f>
        <v>13959397851.380783</v>
      </c>
    </row>
    <row r="299" spans="2:15" ht="13.5" customHeight="1">
      <c r="B299" s="23">
        <f t="shared" si="73"/>
        <v>282</v>
      </c>
      <c r="C299" s="108">
        <v>41556</v>
      </c>
      <c r="D299" s="129">
        <v>11753202738</v>
      </c>
      <c r="E299" s="56">
        <f>IF(D299&gt;0,AVERAGE(D$291:$D299),0)</f>
        <v>11776519818.11111</v>
      </c>
      <c r="F299" s="59">
        <f t="shared" si="69"/>
        <v>316.67118460287344</v>
      </c>
      <c r="G299" s="24">
        <f t="shared" si="70"/>
        <v>11.225806451612904</v>
      </c>
      <c r="H299" s="58">
        <f t="shared" si="71"/>
        <v>58.225806451612904</v>
      </c>
      <c r="I299" s="60">
        <f t="shared" si="72"/>
        <v>0</v>
      </c>
      <c r="J299" s="24">
        <f t="shared" si="68"/>
        <v>386.1227975060993</v>
      </c>
      <c r="K299" s="23">
        <f t="shared" si="66"/>
        <v>0.0032787513074302396</v>
      </c>
      <c r="L299" s="70">
        <f t="shared" si="67"/>
        <v>1.1967442272120374</v>
      </c>
      <c r="M299" s="92">
        <v>0</v>
      </c>
      <c r="N299" s="22"/>
      <c r="O299" s="56">
        <f>IF(D299&gt;0,AVERAGE(D$18:$D299),0)</f>
        <v>13951574464.453901</v>
      </c>
    </row>
    <row r="300" spans="2:15" ht="13.5" customHeight="1">
      <c r="B300" s="23">
        <f t="shared" si="73"/>
        <v>283</v>
      </c>
      <c r="C300" s="108">
        <v>41557</v>
      </c>
      <c r="D300" s="129">
        <v>11752014572</v>
      </c>
      <c r="E300" s="56">
        <f>IF(D300&gt;0,AVERAGE(D$291:$D300),0)</f>
        <v>11774069293.5</v>
      </c>
      <c r="F300" s="59">
        <f t="shared" si="69"/>
        <v>316.67118460287344</v>
      </c>
      <c r="G300" s="24">
        <f t="shared" si="70"/>
        <v>11.225806451612904</v>
      </c>
      <c r="H300" s="58">
        <f t="shared" si="71"/>
        <v>58.225806451612904</v>
      </c>
      <c r="I300" s="60">
        <f t="shared" si="72"/>
        <v>0</v>
      </c>
      <c r="J300" s="24">
        <f t="shared" si="68"/>
        <v>386.1227975060993</v>
      </c>
      <c r="K300" s="23">
        <f t="shared" si="66"/>
        <v>0.003279433710478182</v>
      </c>
      <c r="L300" s="70">
        <f t="shared" si="67"/>
        <v>1.1969933043245364</v>
      </c>
      <c r="M300" s="92">
        <v>0</v>
      </c>
      <c r="N300" s="22"/>
      <c r="O300" s="56">
        <f>IF(D300&gt;0,AVERAGE(D$18:$D300),0)</f>
        <v>13943802168.014133</v>
      </c>
    </row>
    <row r="301" spans="2:15" ht="13.5" customHeight="1">
      <c r="B301" s="23">
        <f t="shared" si="73"/>
        <v>284</v>
      </c>
      <c r="C301" s="108">
        <v>41558</v>
      </c>
      <c r="D301" s="129">
        <v>11753664226</v>
      </c>
      <c r="E301" s="56">
        <f>IF(D301&gt;0,AVERAGE(D$291:$D301),0)</f>
        <v>11772214287.363636</v>
      </c>
      <c r="F301" s="59">
        <f t="shared" si="69"/>
        <v>316.67118460287344</v>
      </c>
      <c r="G301" s="24">
        <f t="shared" si="70"/>
        <v>11.225806451612904</v>
      </c>
      <c r="H301" s="58">
        <f t="shared" si="71"/>
        <v>58.225806451612904</v>
      </c>
      <c r="I301" s="60">
        <f t="shared" si="72"/>
        <v>0</v>
      </c>
      <c r="J301" s="24">
        <f t="shared" si="68"/>
        <v>386.1227975060993</v>
      </c>
      <c r="K301" s="23">
        <f t="shared" si="66"/>
        <v>0.003279950467097475</v>
      </c>
      <c r="L301" s="70">
        <f t="shared" si="67"/>
        <v>1.1971819204905785</v>
      </c>
      <c r="M301" s="92">
        <v>0</v>
      </c>
      <c r="N301" s="22"/>
      <c r="O301" s="56">
        <f>IF(D301&gt;0,AVERAGE(D$18:$D301),0)</f>
        <v>13936090414.697184</v>
      </c>
    </row>
    <row r="302" spans="2:15" ht="13.5" customHeight="1">
      <c r="B302" s="23">
        <f t="shared" si="73"/>
        <v>285</v>
      </c>
      <c r="C302" s="108">
        <v>41559</v>
      </c>
      <c r="D302" s="129">
        <v>11755840733</v>
      </c>
      <c r="E302" s="56">
        <f>IF(D302&gt;0,AVERAGE(D$291:$D302),0)</f>
        <v>11770849824.5</v>
      </c>
      <c r="F302" s="59">
        <f t="shared" si="69"/>
        <v>316.67118460287344</v>
      </c>
      <c r="G302" s="24">
        <f t="shared" si="70"/>
        <v>11.225806451612904</v>
      </c>
      <c r="H302" s="58">
        <f t="shared" si="71"/>
        <v>58.225806451612904</v>
      </c>
      <c r="I302" s="60">
        <f t="shared" si="72"/>
        <v>0</v>
      </c>
      <c r="J302" s="24">
        <f t="shared" si="68"/>
        <v>386.1227975060993</v>
      </c>
      <c r="K302" s="23">
        <f t="shared" si="66"/>
        <v>0.0032803306750411364</v>
      </c>
      <c r="L302" s="70">
        <f t="shared" si="67"/>
        <v>1.1973206963900147</v>
      </c>
      <c r="M302" s="92">
        <v>0</v>
      </c>
      <c r="N302" s="22"/>
      <c r="O302" s="56">
        <f>IF(D302&gt;0,AVERAGE(D$18:$D302),0)</f>
        <v>13928440415.814035</v>
      </c>
    </row>
    <row r="303" spans="2:15" ht="13.5" customHeight="1">
      <c r="B303" s="23">
        <f t="shared" si="73"/>
        <v>286</v>
      </c>
      <c r="C303" s="108">
        <v>41560</v>
      </c>
      <c r="D303" s="129">
        <v>11757981706</v>
      </c>
      <c r="E303" s="56">
        <f>IF(D303&gt;0,AVERAGE(D$291:$D303),0)</f>
        <v>11769859969.23077</v>
      </c>
      <c r="F303" s="59">
        <f t="shared" si="69"/>
        <v>316.67118460287344</v>
      </c>
      <c r="G303" s="24">
        <f t="shared" si="70"/>
        <v>11.225806451612904</v>
      </c>
      <c r="H303" s="58">
        <f t="shared" si="71"/>
        <v>58.225806451612904</v>
      </c>
      <c r="I303" s="60">
        <f t="shared" si="72"/>
        <v>0</v>
      </c>
      <c r="J303" s="24">
        <f t="shared" si="68"/>
        <v>386.1227975060993</v>
      </c>
      <c r="K303" s="23">
        <f t="shared" si="66"/>
        <v>0.003280606553650738</v>
      </c>
      <c r="L303" s="70">
        <f t="shared" si="67"/>
        <v>1.1974213920825194</v>
      </c>
      <c r="M303" s="92">
        <v>0</v>
      </c>
      <c r="N303" s="22"/>
      <c r="O303" s="56">
        <f>IF(D303&gt;0,AVERAGE(D$18:$D303),0)</f>
        <v>13920851399.346153</v>
      </c>
    </row>
    <row r="304" spans="2:15" ht="13.5" customHeight="1">
      <c r="B304" s="23">
        <f t="shared" si="73"/>
        <v>287</v>
      </c>
      <c r="C304" s="108">
        <v>41561</v>
      </c>
      <c r="D304" s="129">
        <v>12032754301</v>
      </c>
      <c r="E304" s="56">
        <f>IF(D304&gt;0,AVERAGE(D$291:$D304),0)</f>
        <v>11788638135.785715</v>
      </c>
      <c r="F304" s="59">
        <f t="shared" si="69"/>
        <v>316.67118460287344</v>
      </c>
      <c r="G304" s="24">
        <f t="shared" si="70"/>
        <v>11.225806451612904</v>
      </c>
      <c r="H304" s="58">
        <f t="shared" si="71"/>
        <v>58.225806451612904</v>
      </c>
      <c r="I304" s="60">
        <f t="shared" si="72"/>
        <v>0</v>
      </c>
      <c r="J304" s="24">
        <f t="shared" si="68"/>
        <v>386.1227975060993</v>
      </c>
      <c r="K304" s="23">
        <f t="shared" si="66"/>
        <v>0.003275380862985189</v>
      </c>
      <c r="L304" s="70">
        <f t="shared" si="67"/>
        <v>1.195514014989594</v>
      </c>
      <c r="M304" s="92">
        <v>0</v>
      </c>
      <c r="N304" s="22"/>
      <c r="O304" s="56">
        <f>IF(D304&gt;0,AVERAGE(D$18:$D304),0)</f>
        <v>13914272663.811846</v>
      </c>
    </row>
    <row r="305" spans="2:15" ht="13.5" customHeight="1">
      <c r="B305" s="23">
        <f t="shared" si="73"/>
        <v>288</v>
      </c>
      <c r="C305" s="108">
        <v>41562</v>
      </c>
      <c r="D305" s="129">
        <v>11978306732</v>
      </c>
      <c r="E305" s="56">
        <f>IF(D305&gt;0,AVERAGE(D$291:$D305),0)</f>
        <v>11801282708.866667</v>
      </c>
      <c r="F305" s="59">
        <f t="shared" si="69"/>
        <v>316.67118460287344</v>
      </c>
      <c r="G305" s="24">
        <f t="shared" si="70"/>
        <v>11.225806451612904</v>
      </c>
      <c r="H305" s="58">
        <f t="shared" si="71"/>
        <v>58.225806451612904</v>
      </c>
      <c r="I305" s="60">
        <f t="shared" si="72"/>
        <v>0</v>
      </c>
      <c r="J305" s="24">
        <f t="shared" si="68"/>
        <v>386.1227975060993</v>
      </c>
      <c r="K305" s="23">
        <f t="shared" si="66"/>
        <v>0.0032718714315350937</v>
      </c>
      <c r="L305" s="70">
        <f t="shared" si="67"/>
        <v>1.1942330725103092</v>
      </c>
      <c r="M305" s="92">
        <v>0</v>
      </c>
      <c r="N305" s="22"/>
      <c r="O305" s="56">
        <f>IF(D305&gt;0,AVERAGE(D$18:$D305),0)</f>
        <v>13907550559.881945</v>
      </c>
    </row>
    <row r="306" spans="2:15" ht="13.5" customHeight="1">
      <c r="B306" s="23">
        <f t="shared" si="73"/>
        <v>289</v>
      </c>
      <c r="C306" s="108">
        <v>41563</v>
      </c>
      <c r="D306" s="129">
        <v>11766149564</v>
      </c>
      <c r="E306" s="56">
        <f>IF(D306&gt;0,AVERAGE(D$291:$D306),0)</f>
        <v>11799086887.3125</v>
      </c>
      <c r="F306" s="59">
        <f t="shared" si="69"/>
        <v>316.67118460287344</v>
      </c>
      <c r="G306" s="24">
        <f t="shared" si="70"/>
        <v>11.225806451612904</v>
      </c>
      <c r="H306" s="58">
        <f t="shared" si="71"/>
        <v>58.225806451612904</v>
      </c>
      <c r="I306" s="60">
        <f t="shared" si="72"/>
        <v>0</v>
      </c>
      <c r="J306" s="24">
        <f t="shared" si="68"/>
        <v>386.1227975060993</v>
      </c>
      <c r="K306" s="23">
        <f t="shared" si="66"/>
        <v>0.0032724803299931217</v>
      </c>
      <c r="L306" s="70">
        <f t="shared" si="67"/>
        <v>1.1944553204474895</v>
      </c>
      <c r="M306" s="92">
        <v>0</v>
      </c>
      <c r="N306" s="22"/>
      <c r="O306" s="56">
        <f>IF(D306&gt;0,AVERAGE(D$18:$D306),0)</f>
        <v>13900140867.854671</v>
      </c>
    </row>
    <row r="307" spans="2:15" ht="13.5" customHeight="1">
      <c r="B307" s="23">
        <f t="shared" si="73"/>
        <v>290</v>
      </c>
      <c r="C307" s="108">
        <v>41564</v>
      </c>
      <c r="D307" s="129">
        <v>11765844902</v>
      </c>
      <c r="E307" s="56">
        <f>IF(D307&gt;0,AVERAGE(D$291:$D307),0)</f>
        <v>11797131476.411764</v>
      </c>
      <c r="F307" s="59">
        <f t="shared" si="69"/>
        <v>316.67118460287344</v>
      </c>
      <c r="G307" s="24">
        <f t="shared" si="70"/>
        <v>11.225806451612904</v>
      </c>
      <c r="H307" s="58">
        <f t="shared" si="71"/>
        <v>58.225806451612904</v>
      </c>
      <c r="I307" s="60">
        <f t="shared" si="72"/>
        <v>0</v>
      </c>
      <c r="J307" s="24">
        <f t="shared" si="68"/>
        <v>386.1227975060993</v>
      </c>
      <c r="K307" s="23">
        <f t="shared" si="66"/>
        <v>0.0032730227536935364</v>
      </c>
      <c r="L307" s="70">
        <f t="shared" si="67"/>
        <v>1.1946533050981407</v>
      </c>
      <c r="M307" s="92">
        <v>0</v>
      </c>
      <c r="N307" s="22"/>
      <c r="O307" s="56">
        <f>IF(D307&gt;0,AVERAGE(D$18:$D307),0)</f>
        <v>13892781226.593103</v>
      </c>
    </row>
    <row r="308" spans="2:15" ht="13.5" customHeight="1">
      <c r="B308" s="23">
        <f t="shared" si="73"/>
        <v>291</v>
      </c>
      <c r="C308" s="108">
        <v>41565</v>
      </c>
      <c r="D308" s="129">
        <v>11804559762</v>
      </c>
      <c r="E308" s="56">
        <f>IF(D308&gt;0,AVERAGE(D$291:$D308),0)</f>
        <v>11797544158.944445</v>
      </c>
      <c r="F308" s="59">
        <f t="shared" si="69"/>
        <v>316.67118460287344</v>
      </c>
      <c r="G308" s="24">
        <f t="shared" si="70"/>
        <v>11.225806451612904</v>
      </c>
      <c r="H308" s="58">
        <f t="shared" si="71"/>
        <v>58.225806451612904</v>
      </c>
      <c r="I308" s="60">
        <f t="shared" si="72"/>
        <v>0</v>
      </c>
      <c r="J308" s="24">
        <f t="shared" si="68"/>
        <v>386.1227975060993</v>
      </c>
      <c r="K308" s="23">
        <f t="shared" si="66"/>
        <v>0.0032729082621263663</v>
      </c>
      <c r="L308" s="70">
        <f t="shared" si="67"/>
        <v>1.1946115156761237</v>
      </c>
      <c r="M308" s="92">
        <v>0</v>
      </c>
      <c r="N308" s="22"/>
      <c r="O308" s="56">
        <f>IF(D308&gt;0,AVERAGE(D$18:$D308),0)</f>
        <v>13885605207.814432</v>
      </c>
    </row>
    <row r="309" spans="2:15" ht="13.5" customHeight="1">
      <c r="B309" s="23">
        <f t="shared" si="73"/>
        <v>292</v>
      </c>
      <c r="C309" s="108">
        <v>41566</v>
      </c>
      <c r="D309" s="129">
        <v>11807006964</v>
      </c>
      <c r="E309" s="56">
        <f>IF(D309&gt;0,AVERAGE(D$291:$D309),0)</f>
        <v>11798042201.31579</v>
      </c>
      <c r="F309" s="59">
        <f t="shared" si="69"/>
        <v>316.67118460287344</v>
      </c>
      <c r="G309" s="24">
        <f t="shared" si="70"/>
        <v>11.225806451612904</v>
      </c>
      <c r="H309" s="58">
        <f t="shared" si="71"/>
        <v>58.225806451612904</v>
      </c>
      <c r="I309" s="60">
        <f t="shared" si="72"/>
        <v>0</v>
      </c>
      <c r="J309" s="24">
        <f t="shared" si="68"/>
        <v>386.1227975060993</v>
      </c>
      <c r="K309" s="23">
        <f t="shared" si="66"/>
        <v>0.0032727700996275167</v>
      </c>
      <c r="L309" s="70">
        <f t="shared" si="67"/>
        <v>1.1945610863640437</v>
      </c>
      <c r="M309" s="92">
        <v>0</v>
      </c>
      <c r="N309" s="22"/>
      <c r="O309" s="56">
        <f>IF(D309&gt;0,AVERAGE(D$18:$D309),0)</f>
        <v>13878486720.678082</v>
      </c>
    </row>
    <row r="310" spans="2:15" ht="13.5" customHeight="1">
      <c r="B310" s="23">
        <f t="shared" si="73"/>
        <v>293</v>
      </c>
      <c r="C310" s="108">
        <v>41567</v>
      </c>
      <c r="D310" s="129">
        <v>11809270978</v>
      </c>
      <c r="E310" s="56">
        <f>IF(D310&gt;0,AVERAGE(D$291:$D310),0)</f>
        <v>11798603640.15</v>
      </c>
      <c r="F310" s="59">
        <f t="shared" si="69"/>
        <v>316.67118460287344</v>
      </c>
      <c r="G310" s="24">
        <f t="shared" si="70"/>
        <v>11.225806451612904</v>
      </c>
      <c r="H310" s="58">
        <f t="shared" si="71"/>
        <v>58.225806451612904</v>
      </c>
      <c r="I310" s="60">
        <f t="shared" si="72"/>
        <v>0</v>
      </c>
      <c r="J310" s="24">
        <f t="shared" si="68"/>
        <v>386.1227975060993</v>
      </c>
      <c r="K310" s="23">
        <f t="shared" si="66"/>
        <v>0.003272614364229888</v>
      </c>
      <c r="L310" s="70">
        <f t="shared" si="67"/>
        <v>1.1945042429439092</v>
      </c>
      <c r="M310" s="92">
        <v>0</v>
      </c>
      <c r="N310" s="22"/>
      <c r="O310" s="56">
        <f>IF(D310&gt;0,AVERAGE(D$18:$D310),0)</f>
        <v>13871424550.90785</v>
      </c>
    </row>
    <row r="311" spans="2:15" ht="13.5" customHeight="1">
      <c r="B311" s="23">
        <f t="shared" si="73"/>
        <v>294</v>
      </c>
      <c r="C311" s="108">
        <v>41568</v>
      </c>
      <c r="D311" s="129">
        <v>11975702054</v>
      </c>
      <c r="E311" s="56">
        <f>IF(D311&gt;0,AVERAGE(D$291:$D311),0)</f>
        <v>11807036897.952381</v>
      </c>
      <c r="F311" s="59">
        <f t="shared" si="69"/>
        <v>316.67118460287344</v>
      </c>
      <c r="G311" s="24">
        <f t="shared" si="70"/>
        <v>11.225806451612904</v>
      </c>
      <c r="H311" s="58">
        <f t="shared" si="71"/>
        <v>58.225806451612904</v>
      </c>
      <c r="I311" s="60">
        <f t="shared" si="72"/>
        <v>0</v>
      </c>
      <c r="J311" s="24">
        <f t="shared" si="68"/>
        <v>386.1227975060993</v>
      </c>
      <c r="K311" s="23">
        <f t="shared" si="66"/>
        <v>0.0032702768767755956</v>
      </c>
      <c r="L311" s="70">
        <f t="shared" si="67"/>
        <v>1.1936510600230923</v>
      </c>
      <c r="M311" s="92">
        <v>0</v>
      </c>
      <c r="N311" s="22"/>
      <c r="O311" s="56">
        <f>IF(D311&gt;0,AVERAGE(D$18:$D311),0)</f>
        <v>13864976515.204082</v>
      </c>
    </row>
    <row r="312" spans="2:15" ht="13.5" customHeight="1">
      <c r="B312" s="23">
        <f t="shared" si="73"/>
        <v>295</v>
      </c>
      <c r="C312" s="108">
        <v>41569</v>
      </c>
      <c r="D312" s="129">
        <v>11982556061</v>
      </c>
      <c r="E312" s="56">
        <f>IF(D312&gt;0,AVERAGE(D$291:$D312),0)</f>
        <v>11815015041.727272</v>
      </c>
      <c r="F312" s="59">
        <f t="shared" si="69"/>
        <v>316.67118460287344</v>
      </c>
      <c r="G312" s="24">
        <f t="shared" si="70"/>
        <v>11.225806451612904</v>
      </c>
      <c r="H312" s="58">
        <f t="shared" si="71"/>
        <v>58.225806451612904</v>
      </c>
      <c r="I312" s="60">
        <f t="shared" si="72"/>
        <v>0</v>
      </c>
      <c r="J312" s="24">
        <f t="shared" si="68"/>
        <v>386.1227975060993</v>
      </c>
      <c r="K312" s="23">
        <f t="shared" si="66"/>
        <v>0.0032680686071276535</v>
      </c>
      <c r="L312" s="70">
        <f t="shared" si="67"/>
        <v>1.1928450416015934</v>
      </c>
      <c r="M312" s="92">
        <v>0</v>
      </c>
      <c r="N312" s="22"/>
      <c r="O312" s="56">
        <f>IF(D312&gt;0,AVERAGE(D$18:$D312),0)</f>
        <v>13858595428.918644</v>
      </c>
    </row>
    <row r="313" spans="2:15" ht="13.5" customHeight="1">
      <c r="B313" s="23">
        <f t="shared" si="73"/>
        <v>296</v>
      </c>
      <c r="C313" s="108">
        <v>41570</v>
      </c>
      <c r="D313" s="129">
        <v>11993999340</v>
      </c>
      <c r="E313" s="56">
        <f>IF(D313&gt;0,AVERAGE(D$291:$D313),0)</f>
        <v>11822796967.73913</v>
      </c>
      <c r="F313" s="59">
        <f t="shared" si="69"/>
        <v>316.67118460287344</v>
      </c>
      <c r="G313" s="24">
        <f t="shared" si="70"/>
        <v>11.225806451612904</v>
      </c>
      <c r="H313" s="58">
        <f t="shared" si="71"/>
        <v>58.225806451612904</v>
      </c>
      <c r="I313" s="60">
        <f t="shared" si="72"/>
        <v>0</v>
      </c>
      <c r="J313" s="24">
        <f t="shared" si="68"/>
        <v>386.1227975060993</v>
      </c>
      <c r="K313" s="23">
        <f t="shared" si="66"/>
        <v>0.0032659175198534894</v>
      </c>
      <c r="L313" s="70">
        <f t="shared" si="67"/>
        <v>1.1920598947465235</v>
      </c>
      <c r="M313" s="92">
        <v>0</v>
      </c>
      <c r="N313" s="22"/>
      <c r="O313" s="56">
        <f>IF(D313&gt;0,AVERAGE(D$18:$D313),0)</f>
        <v>13852296117.807432</v>
      </c>
    </row>
    <row r="314" spans="2:15" ht="13.5" customHeight="1">
      <c r="B314" s="23">
        <f t="shared" si="73"/>
        <v>297</v>
      </c>
      <c r="C314" s="108">
        <v>41571</v>
      </c>
      <c r="D314" s="129">
        <v>11999974394</v>
      </c>
      <c r="E314" s="56">
        <f>IF(D314&gt;0,AVERAGE(D$291:$D314),0)</f>
        <v>11830179360.5</v>
      </c>
      <c r="F314" s="59">
        <f t="shared" si="69"/>
        <v>316.67118460287344</v>
      </c>
      <c r="G314" s="24">
        <f t="shared" si="70"/>
        <v>11.225806451612904</v>
      </c>
      <c r="H314" s="58">
        <f t="shared" si="71"/>
        <v>58.225806451612904</v>
      </c>
      <c r="I314" s="60">
        <f t="shared" si="72"/>
        <v>0</v>
      </c>
      <c r="J314" s="24">
        <f t="shared" si="68"/>
        <v>386.1227975060993</v>
      </c>
      <c r="K314" s="23">
        <f t="shared" si="66"/>
        <v>0.003263879487705247</v>
      </c>
      <c r="L314" s="70">
        <f t="shared" si="67"/>
        <v>1.1913160130124152</v>
      </c>
      <c r="M314" s="92">
        <v>0</v>
      </c>
      <c r="N314" s="22"/>
      <c r="O314" s="56">
        <f>IF(D314&gt;0,AVERAGE(D$18:$D314),0)</f>
        <v>13846059344.3266</v>
      </c>
    </row>
    <row r="315" spans="2:15" ht="13.5" customHeight="1">
      <c r="B315" s="23">
        <f t="shared" si="73"/>
        <v>298</v>
      </c>
      <c r="C315" s="108">
        <v>41572</v>
      </c>
      <c r="D315" s="129">
        <v>12435317473</v>
      </c>
      <c r="E315" s="56">
        <f>IF(D315&gt;0,AVERAGE(D$291:$D315),0)</f>
        <v>11854384885</v>
      </c>
      <c r="F315" s="59">
        <f t="shared" si="69"/>
        <v>316.67118460287344</v>
      </c>
      <c r="G315" s="24">
        <f t="shared" si="70"/>
        <v>11.225806451612904</v>
      </c>
      <c r="H315" s="58">
        <f t="shared" si="71"/>
        <v>59.30184977976375</v>
      </c>
      <c r="I315" s="60">
        <f t="shared" si="72"/>
        <v>0</v>
      </c>
      <c r="J315" s="24">
        <f t="shared" si="68"/>
        <v>387.1988408342501</v>
      </c>
      <c r="K315" s="23">
        <f t="shared" si="66"/>
        <v>0.0032662921323247567</v>
      </c>
      <c r="L315" s="70">
        <f t="shared" si="67"/>
        <v>1.1921966282985361</v>
      </c>
      <c r="M315" s="92">
        <v>1.0760433281508428</v>
      </c>
      <c r="N315" s="22"/>
      <c r="O315" s="56">
        <f>IF(D315&gt;0,AVERAGE(D$18:$D315),0)</f>
        <v>13841325311.201342</v>
      </c>
    </row>
    <row r="316" spans="2:15" ht="13.5" customHeight="1">
      <c r="B316" s="23">
        <f t="shared" si="73"/>
        <v>299</v>
      </c>
      <c r="C316" s="108">
        <v>41573</v>
      </c>
      <c r="D316" s="129">
        <v>12437541594</v>
      </c>
      <c r="E316" s="56">
        <f>IF(D316&gt;0,AVERAGE(D$291:$D316),0)</f>
        <v>11876813989.192308</v>
      </c>
      <c r="F316" s="59">
        <f t="shared" si="69"/>
        <v>316.67118460287344</v>
      </c>
      <c r="G316" s="24">
        <f t="shared" si="70"/>
        <v>11.225806451612904</v>
      </c>
      <c r="H316" s="58">
        <f t="shared" si="71"/>
        <v>59.302004442285366</v>
      </c>
      <c r="I316" s="60">
        <f t="shared" si="72"/>
        <v>0</v>
      </c>
      <c r="J316" s="24">
        <f t="shared" si="68"/>
        <v>387.1989954967717</v>
      </c>
      <c r="K316" s="23">
        <f t="shared" si="66"/>
        <v>0.003260125113091069</v>
      </c>
      <c r="L316" s="70">
        <f t="shared" si="67"/>
        <v>1.1899456662782402</v>
      </c>
      <c r="M316" s="92">
        <v>1.0761979906724617</v>
      </c>
      <c r="N316" s="22"/>
      <c r="O316" s="56">
        <f>IF(D316&gt;0,AVERAGE(D$18:$D316),0)</f>
        <v>13836630382.381271</v>
      </c>
    </row>
    <row r="317" spans="2:15" ht="13.5" customHeight="1">
      <c r="B317" s="23">
        <f t="shared" si="73"/>
        <v>300</v>
      </c>
      <c r="C317" s="108">
        <v>41574</v>
      </c>
      <c r="D317" s="129">
        <v>12439705662</v>
      </c>
      <c r="E317" s="56">
        <f>IF(D317&gt;0,AVERAGE(D$291:$D317),0)</f>
        <v>11897661828.925926</v>
      </c>
      <c r="F317" s="59">
        <f t="shared" si="69"/>
        <v>316.67118460287344</v>
      </c>
      <c r="G317" s="24">
        <f t="shared" si="70"/>
        <v>11.225806451612904</v>
      </c>
      <c r="H317" s="58">
        <f t="shared" si="71"/>
        <v>60.038086466966206</v>
      </c>
      <c r="I317" s="60">
        <f t="shared" si="72"/>
        <v>0</v>
      </c>
      <c r="J317" s="24">
        <f t="shared" si="68"/>
        <v>387.93507752145257</v>
      </c>
      <c r="K317" s="23">
        <f t="shared" si="66"/>
        <v>0.0032605992933695096</v>
      </c>
      <c r="L317" s="70">
        <f t="shared" si="67"/>
        <v>1.190118742079871</v>
      </c>
      <c r="M317" s="92">
        <v>1.8122800153533016</v>
      </c>
      <c r="N317" s="22"/>
      <c r="O317" s="56">
        <f>IF(D317&gt;0,AVERAGE(D$18:$D317),0)</f>
        <v>13831973966.646667</v>
      </c>
    </row>
    <row r="318" spans="2:15" ht="13.5" customHeight="1">
      <c r="B318" s="23">
        <f t="shared" si="73"/>
        <v>301</v>
      </c>
      <c r="C318" s="108">
        <v>41575</v>
      </c>
      <c r="D318" s="129">
        <v>12015600086</v>
      </c>
      <c r="E318" s="56">
        <f>IF(D318&gt;0,AVERAGE(D$291:$D318),0)</f>
        <v>11901873909.535715</v>
      </c>
      <c r="F318" s="59">
        <f t="shared" si="69"/>
        <v>316.67118460287344</v>
      </c>
      <c r="G318" s="24">
        <f t="shared" si="70"/>
        <v>11.225806451612904</v>
      </c>
      <c r="H318" s="58">
        <f t="shared" si="71"/>
        <v>62.00815073242836</v>
      </c>
      <c r="I318" s="60">
        <f t="shared" si="72"/>
        <v>0</v>
      </c>
      <c r="J318" s="24">
        <f t="shared" si="68"/>
        <v>389.9051417869147</v>
      </c>
      <c r="K318" s="23">
        <f t="shared" si="66"/>
        <v>0.0032759979205839586</v>
      </c>
      <c r="L318" s="70">
        <f t="shared" si="67"/>
        <v>1.1957392410131449</v>
      </c>
      <c r="M318" s="92">
        <v>3.7823442808154586</v>
      </c>
      <c r="N318" s="22"/>
      <c r="O318" s="56">
        <f>IF(D318&gt;0,AVERAGE(D$18:$D318),0)</f>
        <v>13825939501.92691</v>
      </c>
    </row>
    <row r="319" spans="2:15" ht="13.5" customHeight="1">
      <c r="B319" s="23">
        <f t="shared" si="73"/>
        <v>302</v>
      </c>
      <c r="C319" s="108">
        <v>41576</v>
      </c>
      <c r="D319" s="129">
        <v>12027462107</v>
      </c>
      <c r="E319" s="56">
        <f>IF(D319&gt;0,AVERAGE(D$291:$D319),0)</f>
        <v>11906204537.034483</v>
      </c>
      <c r="F319" s="59">
        <f t="shared" si="69"/>
        <v>316.67118460287344</v>
      </c>
      <c r="G319" s="24">
        <f t="shared" si="70"/>
        <v>11.225806451612904</v>
      </c>
      <c r="H319" s="58">
        <f t="shared" si="71"/>
        <v>64.58765426644297</v>
      </c>
      <c r="I319" s="60">
        <f t="shared" si="72"/>
        <v>0</v>
      </c>
      <c r="J319" s="24">
        <f t="shared" si="68"/>
        <v>392.4846453209293</v>
      </c>
      <c r="K319" s="23">
        <f t="shared" si="66"/>
        <v>0.003296471550611264</v>
      </c>
      <c r="L319" s="70">
        <f t="shared" si="67"/>
        <v>1.2032121159731113</v>
      </c>
      <c r="M319" s="92">
        <v>6.361847814830057</v>
      </c>
      <c r="N319" s="22"/>
      <c r="O319" s="56">
        <f>IF(D319&gt;0,AVERAGE(D$18:$D319),0)</f>
        <v>13819984278.7649</v>
      </c>
    </row>
    <row r="320" spans="2:15" ht="13.5" customHeight="1">
      <c r="B320" s="23">
        <f t="shared" si="73"/>
        <v>303</v>
      </c>
      <c r="C320" s="108">
        <v>41577</v>
      </c>
      <c r="D320" s="129">
        <v>12034295259</v>
      </c>
      <c r="E320" s="56">
        <f>IF(D320&gt;0,AVERAGE(D$291:$D320),0)</f>
        <v>11910474227.766666</v>
      </c>
      <c r="F320" s="59">
        <f t="shared" si="69"/>
        <v>316.67118460287344</v>
      </c>
      <c r="G320" s="24">
        <f t="shared" si="70"/>
        <v>11.225806451612904</v>
      </c>
      <c r="H320" s="58">
        <f t="shared" si="71"/>
        <v>59.790956443524934</v>
      </c>
      <c r="I320" s="60">
        <f t="shared" si="72"/>
        <v>0</v>
      </c>
      <c r="J320" s="24">
        <f t="shared" si="68"/>
        <v>387.6879474980113</v>
      </c>
      <c r="K320" s="23">
        <f t="shared" si="66"/>
        <v>0.0032550168875241053</v>
      </c>
      <c r="L320" s="70">
        <f t="shared" si="67"/>
        <v>1.1880811639462985</v>
      </c>
      <c r="M320" s="92">
        <v>1.5651499919120309</v>
      </c>
      <c r="N320" s="22"/>
      <c r="O320" s="56">
        <f>IF(D320&gt;0,AVERAGE(D$18:$D320),0)</f>
        <v>13814090915.663366</v>
      </c>
    </row>
    <row r="321" spans="2:15" ht="13.5" customHeight="1">
      <c r="B321" s="23">
        <f t="shared" si="73"/>
        <v>304</v>
      </c>
      <c r="C321" s="108">
        <v>41578</v>
      </c>
      <c r="D321" s="129">
        <v>12036408997</v>
      </c>
      <c r="E321" s="56">
        <f>IF(D321&gt;0,AVERAGE(D$291:$D321),0)</f>
        <v>11914536639.67742</v>
      </c>
      <c r="F321" s="59">
        <f t="shared" si="69"/>
        <v>316.67118460287344</v>
      </c>
      <c r="G321" s="24">
        <f t="shared" si="70"/>
        <v>11.225806451612904</v>
      </c>
      <c r="H321" s="58">
        <f t="shared" si="71"/>
        <v>59.79118117468315</v>
      </c>
      <c r="I321" s="60">
        <f t="shared" si="72"/>
        <v>0</v>
      </c>
      <c r="J321" s="24">
        <f t="shared" si="68"/>
        <v>387.68817222916954</v>
      </c>
      <c r="K321" s="23">
        <f t="shared" si="66"/>
        <v>0.003253908934553967</v>
      </c>
      <c r="L321" s="70">
        <f t="shared" si="67"/>
        <v>1.1876767611121979</v>
      </c>
      <c r="M321" s="92">
        <v>1.565374723070247</v>
      </c>
      <c r="N321" s="22"/>
      <c r="O321" s="56">
        <f>IF(D321&gt;0,AVERAGE(D$18:$D321),0)</f>
        <v>13808243277.773026</v>
      </c>
    </row>
    <row r="322" spans="2:15" ht="13.5" customHeight="1">
      <c r="B322" s="23">
        <f t="shared" si="73"/>
        <v>305</v>
      </c>
      <c r="C322" s="108">
        <v>41579</v>
      </c>
      <c r="D322" s="129">
        <v>12038257785</v>
      </c>
      <c r="E322" s="56">
        <f>IF(D322&gt;0,AVERAGE(D$291:$D322),0)</f>
        <v>11918402925.46875</v>
      </c>
      <c r="F322" s="59">
        <f>+$K$13/30</f>
        <v>345.5182072829132</v>
      </c>
      <c r="G322" s="24">
        <f>+$G$13/30</f>
        <v>11.633333333333333</v>
      </c>
      <c r="H322" s="58">
        <f>+$H$13/30+M322</f>
        <v>63.2989328277533</v>
      </c>
      <c r="I322" s="60">
        <f>+$I$13/30</f>
        <v>0</v>
      </c>
      <c r="J322" s="24">
        <f>SUM(F322:I322)</f>
        <v>420.4504734439998</v>
      </c>
      <c r="K322" s="23">
        <f>+J322/(E322/1000)*100</f>
        <v>0.003527741729099694</v>
      </c>
      <c r="L322" s="70">
        <f>+K322*365</f>
        <v>1.2876257311213883</v>
      </c>
      <c r="M322" s="92">
        <v>1.56559949441996</v>
      </c>
      <c r="N322" s="22"/>
      <c r="O322" s="56">
        <f>IF(D322&gt;0,AVERAGE(D$18:$D322),0)</f>
        <v>13802440046.64918</v>
      </c>
    </row>
    <row r="323" spans="2:15" ht="13.5" customHeight="1">
      <c r="B323" s="23">
        <f t="shared" si="73"/>
        <v>306</v>
      </c>
      <c r="C323" s="108">
        <v>41580</v>
      </c>
      <c r="D323" s="129">
        <v>12040637774</v>
      </c>
      <c r="E323" s="56">
        <f>IF(D323&gt;0,AVERAGE(D$291:$D323),0)</f>
        <v>11922107011.787878</v>
      </c>
      <c r="F323" s="59">
        <f aca="true" t="shared" si="74" ref="F323:F351">+$K$13/30</f>
        <v>345.5182072829132</v>
      </c>
      <c r="G323" s="24">
        <f aca="true" t="shared" si="75" ref="G323:G351">+$G$13/30</f>
        <v>11.633333333333333</v>
      </c>
      <c r="H323" s="58">
        <f aca="true" t="shared" si="76" ref="H323:H351">+$H$13/30+M323</f>
        <v>63.299156214291095</v>
      </c>
      <c r="I323" s="60">
        <f aca="true" t="shared" si="77" ref="I323:I351">+$I$13/30</f>
        <v>0</v>
      </c>
      <c r="J323" s="24">
        <f t="shared" si="68"/>
        <v>420.4506968305376</v>
      </c>
      <c r="K323" s="23">
        <f t="shared" si="66"/>
        <v>0.0035266475666995835</v>
      </c>
      <c r="L323" s="70">
        <f t="shared" si="67"/>
        <v>1.2872263618453479</v>
      </c>
      <c r="M323" s="92">
        <v>1.565822880957761</v>
      </c>
      <c r="N323" s="22"/>
      <c r="O323" s="56">
        <f>IF(D323&gt;0,AVERAGE(D$18:$D323),0)</f>
        <v>13796682522.882353</v>
      </c>
    </row>
    <row r="324" spans="2:15" ht="13.5" customHeight="1">
      <c r="B324" s="23">
        <f t="shared" si="73"/>
        <v>307</v>
      </c>
      <c r="C324" s="108">
        <v>41581</v>
      </c>
      <c r="D324" s="129">
        <v>12042639614</v>
      </c>
      <c r="E324" s="56">
        <f>IF(D324&gt;0,AVERAGE(D$291:$D324),0)</f>
        <v>11925652088.32353</v>
      </c>
      <c r="F324" s="59">
        <f t="shared" si="74"/>
        <v>345.5182072829132</v>
      </c>
      <c r="G324" s="24">
        <f t="shared" si="75"/>
        <v>11.633333333333333</v>
      </c>
      <c r="H324" s="58">
        <f t="shared" si="76"/>
        <v>64.3347788199919</v>
      </c>
      <c r="I324" s="60">
        <f t="shared" si="77"/>
        <v>0</v>
      </c>
      <c r="J324" s="24">
        <f t="shared" si="68"/>
        <v>421.48631943623843</v>
      </c>
      <c r="K324" s="23">
        <f t="shared" si="66"/>
        <v>0.0035342832099631515</v>
      </c>
      <c r="L324" s="70">
        <f t="shared" si="67"/>
        <v>1.2900133716365503</v>
      </c>
      <c r="M324" s="92">
        <v>2.6014454866585615</v>
      </c>
      <c r="N324" s="22"/>
      <c r="O324" s="56">
        <f>IF(D324&gt;0,AVERAGE(D$18:$D324),0)</f>
        <v>13790969028.065147</v>
      </c>
    </row>
    <row r="325" spans="2:15" ht="13.5" customHeight="1">
      <c r="B325" s="23">
        <f t="shared" si="73"/>
        <v>308</v>
      </c>
      <c r="C325" s="108">
        <v>41582</v>
      </c>
      <c r="D325" s="129">
        <v>12037911339</v>
      </c>
      <c r="E325" s="56">
        <f>IF(D325&gt;0,AVERAGE(D$291:$D325),0)</f>
        <v>11928859495.485714</v>
      </c>
      <c r="F325" s="59">
        <f t="shared" si="74"/>
        <v>345.5182072829132</v>
      </c>
      <c r="G325" s="24">
        <f t="shared" si="75"/>
        <v>11.633333333333333</v>
      </c>
      <c r="H325" s="58">
        <f t="shared" si="76"/>
        <v>66.38999352610116</v>
      </c>
      <c r="I325" s="60">
        <f t="shared" si="77"/>
        <v>0</v>
      </c>
      <c r="J325" s="24">
        <f t="shared" si="68"/>
        <v>423.5415341423477</v>
      </c>
      <c r="K325" s="23">
        <f t="shared" si="66"/>
        <v>0.003550561847950596</v>
      </c>
      <c r="L325" s="70">
        <f t="shared" si="67"/>
        <v>1.2959550745019675</v>
      </c>
      <c r="M325" s="92">
        <v>4.6566601927678315</v>
      </c>
      <c r="N325" s="22"/>
      <c r="O325" s="56">
        <f>IF(D325&gt;0,AVERAGE(D$18:$D325),0)</f>
        <v>13785277282.321428</v>
      </c>
    </row>
    <row r="326" spans="2:15" ht="13.5" customHeight="1">
      <c r="B326" s="23">
        <f t="shared" si="73"/>
        <v>309</v>
      </c>
      <c r="C326" s="108">
        <v>41583</v>
      </c>
      <c r="D326" s="129">
        <v>12539654751</v>
      </c>
      <c r="E326" s="56">
        <f>IF(D326&gt;0,AVERAGE(D$291:$D326),0)</f>
        <v>11945826030.36111</v>
      </c>
      <c r="F326" s="59">
        <f t="shared" si="74"/>
        <v>345.5182072829132</v>
      </c>
      <c r="G326" s="24">
        <f t="shared" si="75"/>
        <v>11.633333333333333</v>
      </c>
      <c r="H326" s="58">
        <f t="shared" si="76"/>
        <v>65.03877147692187</v>
      </c>
      <c r="I326" s="60">
        <f t="shared" si="77"/>
        <v>0</v>
      </c>
      <c r="J326" s="24">
        <f t="shared" si="68"/>
        <v>422.19031209316836</v>
      </c>
      <c r="K326" s="23">
        <f t="shared" si="66"/>
        <v>0.0035342077728249483</v>
      </c>
      <c r="L326" s="70">
        <f t="shared" si="67"/>
        <v>1.2899858370811061</v>
      </c>
      <c r="M326" s="92">
        <v>3.30543814358853</v>
      </c>
      <c r="N326" s="22"/>
      <c r="O326" s="56">
        <f>IF(D326&gt;0,AVERAGE(D$18:$D326),0)</f>
        <v>13781246141.443365</v>
      </c>
    </row>
    <row r="327" spans="2:15" ht="13.5" customHeight="1">
      <c r="B327" s="23">
        <f t="shared" si="73"/>
        <v>310</v>
      </c>
      <c r="C327" s="108">
        <v>41584</v>
      </c>
      <c r="D327" s="129">
        <v>12550716855</v>
      </c>
      <c r="E327" s="56">
        <f>IF(D327&gt;0,AVERAGE(D$291:$D327),0)</f>
        <v>11962174431.027027</v>
      </c>
      <c r="F327" s="59">
        <f t="shared" si="74"/>
        <v>345.5182072829132</v>
      </c>
      <c r="G327" s="24">
        <f t="shared" si="75"/>
        <v>11.633333333333333</v>
      </c>
      <c r="H327" s="58">
        <f t="shared" si="76"/>
        <v>71.46308626768979</v>
      </c>
      <c r="I327" s="60">
        <f t="shared" si="77"/>
        <v>0</v>
      </c>
      <c r="J327" s="24">
        <f t="shared" si="68"/>
        <v>428.6146268839363</v>
      </c>
      <c r="K327" s="23">
        <f t="shared" si="66"/>
        <v>0.003583082903156906</v>
      </c>
      <c r="L327" s="70">
        <f t="shared" si="67"/>
        <v>1.3078252596522708</v>
      </c>
      <c r="M327" s="92">
        <v>9.729752934356455</v>
      </c>
      <c r="N327" s="22"/>
      <c r="O327" s="56">
        <f>IF(D327&gt;0,AVERAGE(D$18:$D327),0)</f>
        <v>13777276692.132257</v>
      </c>
    </row>
    <row r="328" spans="2:15" ht="13.5" customHeight="1">
      <c r="B328" s="23">
        <f t="shared" si="73"/>
        <v>311</v>
      </c>
      <c r="C328" s="108">
        <v>41585</v>
      </c>
      <c r="D328" s="129">
        <v>12786721782</v>
      </c>
      <c r="E328" s="56">
        <f>IF(D328&gt;0,AVERAGE(D$291:$D328),0)</f>
        <v>11983873045.526316</v>
      </c>
      <c r="F328" s="59">
        <f t="shared" si="74"/>
        <v>345.5182072829132</v>
      </c>
      <c r="G328" s="24">
        <f t="shared" si="75"/>
        <v>11.633333333333333</v>
      </c>
      <c r="H328" s="58">
        <f t="shared" si="76"/>
        <v>65.71226305362325</v>
      </c>
      <c r="I328" s="60">
        <f t="shared" si="77"/>
        <v>0</v>
      </c>
      <c r="J328" s="24">
        <f t="shared" si="68"/>
        <v>422.86380366986975</v>
      </c>
      <c r="K328" s="23">
        <f t="shared" si="66"/>
        <v>0.003528607171182679</v>
      </c>
      <c r="L328" s="70">
        <f t="shared" si="67"/>
        <v>1.2879416174816778</v>
      </c>
      <c r="M328" s="92">
        <v>3.978929720289912</v>
      </c>
      <c r="N328" s="22"/>
      <c r="O328" s="56">
        <f>IF(D328&gt;0,AVERAGE(D$18:$D328),0)</f>
        <v>13774091628.11254</v>
      </c>
    </row>
    <row r="329" spans="2:15" ht="13.5" customHeight="1">
      <c r="B329" s="23">
        <f t="shared" si="73"/>
        <v>312</v>
      </c>
      <c r="C329" s="108">
        <v>41586</v>
      </c>
      <c r="D329" s="129">
        <v>12580498915</v>
      </c>
      <c r="E329" s="56">
        <f>IF(D329&gt;0,AVERAGE(D$291:$D329),0)</f>
        <v>11999171144.74359</v>
      </c>
      <c r="F329" s="59">
        <f t="shared" si="74"/>
        <v>345.5182072829132</v>
      </c>
      <c r="G329" s="24">
        <f t="shared" si="75"/>
        <v>11.633333333333333</v>
      </c>
      <c r="H329" s="58">
        <f t="shared" si="76"/>
        <v>64.24409716091687</v>
      </c>
      <c r="I329" s="60">
        <f t="shared" si="77"/>
        <v>0</v>
      </c>
      <c r="J329" s="24">
        <f t="shared" si="68"/>
        <v>421.39563777716336</v>
      </c>
      <c r="K329" s="23">
        <f t="shared" si="66"/>
        <v>0.0035118728843346967</v>
      </c>
      <c r="L329" s="70">
        <f t="shared" si="67"/>
        <v>1.2818336027821644</v>
      </c>
      <c r="M329" s="92">
        <v>2.510763827583538</v>
      </c>
      <c r="N329" s="22"/>
      <c r="O329" s="56">
        <f>IF(D329&gt;0,AVERAGE(D$18:$D329),0)</f>
        <v>13770266010.442308</v>
      </c>
    </row>
    <row r="330" spans="2:15" ht="13.5" customHeight="1">
      <c r="B330" s="23">
        <f t="shared" si="73"/>
        <v>313</v>
      </c>
      <c r="C330" s="108">
        <v>41587</v>
      </c>
      <c r="D330" s="129">
        <v>12582704190</v>
      </c>
      <c r="E330" s="56">
        <f>IF(D330&gt;0,AVERAGE(D$291:$D330),0)</f>
        <v>12013759470.875</v>
      </c>
      <c r="F330" s="59">
        <f t="shared" si="74"/>
        <v>345.5182072829132</v>
      </c>
      <c r="G330" s="24">
        <f t="shared" si="75"/>
        <v>11.633333333333333</v>
      </c>
      <c r="H330" s="58">
        <f t="shared" si="76"/>
        <v>64.2444342026333</v>
      </c>
      <c r="I330" s="60">
        <f t="shared" si="77"/>
        <v>0</v>
      </c>
      <c r="J330" s="24">
        <f t="shared" si="68"/>
        <v>421.39597481887984</v>
      </c>
      <c r="K330" s="23">
        <f t="shared" si="66"/>
        <v>0.0035076112172919027</v>
      </c>
      <c r="L330" s="70">
        <f t="shared" si="67"/>
        <v>1.2802780943115444</v>
      </c>
      <c r="M330" s="92">
        <v>2.5111008692999643</v>
      </c>
      <c r="N330" s="22"/>
      <c r="O330" s="56">
        <f>IF(D330&gt;0,AVERAGE(D$18:$D330),0)</f>
        <v>13766471883.220448</v>
      </c>
    </row>
    <row r="331" spans="2:15" ht="13.5" customHeight="1">
      <c r="B331" s="23">
        <f t="shared" si="73"/>
        <v>314</v>
      </c>
      <c r="C331" s="108">
        <v>41588</v>
      </c>
      <c r="D331" s="129">
        <v>12584363170</v>
      </c>
      <c r="E331" s="56">
        <f>IF(D331&gt;0,AVERAGE(D$291:$D331),0)</f>
        <v>12027676634.268293</v>
      </c>
      <c r="F331" s="59">
        <f t="shared" si="74"/>
        <v>345.5182072829132</v>
      </c>
      <c r="G331" s="24">
        <f t="shared" si="75"/>
        <v>11.633333333333333</v>
      </c>
      <c r="H331" s="58">
        <f t="shared" si="76"/>
        <v>66.62112615887929</v>
      </c>
      <c r="I331" s="60">
        <f t="shared" si="77"/>
        <v>0</v>
      </c>
      <c r="J331" s="24">
        <f t="shared" si="68"/>
        <v>423.7726667751258</v>
      </c>
      <c r="K331" s="23">
        <f t="shared" si="66"/>
        <v>0.003523312769880649</v>
      </c>
      <c r="L331" s="70">
        <f t="shared" si="67"/>
        <v>1.2860091610064368</v>
      </c>
      <c r="M331" s="92">
        <v>4.8877928255459615</v>
      </c>
      <c r="N331" s="22"/>
      <c r="O331" s="56">
        <f>IF(D331&gt;0,AVERAGE(D$18:$D331),0)</f>
        <v>13762707205.789808</v>
      </c>
    </row>
    <row r="332" spans="2:15" ht="13.5" customHeight="1">
      <c r="B332" s="23">
        <f t="shared" si="73"/>
        <v>315</v>
      </c>
      <c r="C332" s="108">
        <v>41589</v>
      </c>
      <c r="D332" s="129">
        <v>12848254992</v>
      </c>
      <c r="E332" s="56">
        <f>IF(D332&gt;0,AVERAGE(D$291:$D332),0)</f>
        <v>12047214214.214285</v>
      </c>
      <c r="F332" s="59">
        <f t="shared" si="74"/>
        <v>345.5182072829132</v>
      </c>
      <c r="G332" s="24">
        <f t="shared" si="75"/>
        <v>11.633333333333333</v>
      </c>
      <c r="H332" s="58">
        <f t="shared" si="76"/>
        <v>61.733333333333334</v>
      </c>
      <c r="I332" s="60">
        <f t="shared" si="77"/>
        <v>0</v>
      </c>
      <c r="J332" s="24">
        <f t="shared" si="68"/>
        <v>418.88487394957986</v>
      </c>
      <c r="K332" s="23">
        <f t="shared" si="66"/>
        <v>0.003477026858668665</v>
      </c>
      <c r="L332" s="70">
        <f t="shared" si="67"/>
        <v>1.2691148034140627</v>
      </c>
      <c r="M332" s="92">
        <v>0</v>
      </c>
      <c r="N332" s="22"/>
      <c r="O332" s="56">
        <f>IF(D332&gt;0,AVERAGE(D$18:$D332),0)</f>
        <v>13759804182.88889</v>
      </c>
    </row>
    <row r="333" spans="2:15" ht="13.5" customHeight="1">
      <c r="B333" s="23">
        <f t="shared" si="73"/>
        <v>316</v>
      </c>
      <c r="C333" s="108">
        <v>41590</v>
      </c>
      <c r="D333" s="129">
        <v>12577655937</v>
      </c>
      <c r="E333" s="56">
        <f>IF(D333&gt;0,AVERAGE(D$291:$D333),0)</f>
        <v>12059550068.232557</v>
      </c>
      <c r="F333" s="59">
        <f t="shared" si="74"/>
        <v>345.5182072829132</v>
      </c>
      <c r="G333" s="24">
        <f t="shared" si="75"/>
        <v>11.633333333333333</v>
      </c>
      <c r="H333" s="58">
        <f t="shared" si="76"/>
        <v>61.733333333333334</v>
      </c>
      <c r="I333" s="60">
        <f t="shared" si="77"/>
        <v>0</v>
      </c>
      <c r="J333" s="24">
        <f t="shared" si="68"/>
        <v>418.88487394957986</v>
      </c>
      <c r="K333" s="23">
        <f t="shared" si="66"/>
        <v>0.003473470167456848</v>
      </c>
      <c r="L333" s="70">
        <f t="shared" si="67"/>
        <v>1.2678166111217495</v>
      </c>
      <c r="M333" s="92">
        <v>0</v>
      </c>
      <c r="N333" s="22"/>
      <c r="O333" s="56">
        <f>IF(D333&gt;0,AVERAGE(D$18:$D333),0)</f>
        <v>13756063207.427216</v>
      </c>
    </row>
    <row r="334" spans="2:15" ht="13.5" customHeight="1">
      <c r="B334" s="23">
        <f t="shared" si="73"/>
        <v>317</v>
      </c>
      <c r="C334" s="108">
        <v>41591</v>
      </c>
      <c r="D334" s="129">
        <v>12586383177</v>
      </c>
      <c r="E334" s="56">
        <f>IF(D334&gt;0,AVERAGE(D$291:$D334),0)</f>
        <v>12071523547.977272</v>
      </c>
      <c r="F334" s="59">
        <f t="shared" si="74"/>
        <v>345.5182072829132</v>
      </c>
      <c r="G334" s="24">
        <f t="shared" si="75"/>
        <v>11.633333333333333</v>
      </c>
      <c r="H334" s="58">
        <f t="shared" si="76"/>
        <v>61.733333333333334</v>
      </c>
      <c r="I334" s="60">
        <f t="shared" si="77"/>
        <v>0</v>
      </c>
      <c r="J334" s="24">
        <f t="shared" si="68"/>
        <v>418.88487394957986</v>
      </c>
      <c r="K334" s="23">
        <f t="shared" si="66"/>
        <v>0.003470024908494413</v>
      </c>
      <c r="L334" s="70">
        <f t="shared" si="67"/>
        <v>1.2665590916004608</v>
      </c>
      <c r="M334" s="92">
        <v>0</v>
      </c>
      <c r="N334" s="22"/>
      <c r="O334" s="56">
        <f>IF(D334&gt;0,AVERAGE(D$18:$D334),0)</f>
        <v>13752373365.059937</v>
      </c>
    </row>
    <row r="335" spans="2:15" ht="13.5" customHeight="1">
      <c r="B335" s="23">
        <f t="shared" si="73"/>
        <v>318</v>
      </c>
      <c r="C335" s="108">
        <v>41592</v>
      </c>
      <c r="D335" s="129">
        <v>12598329854</v>
      </c>
      <c r="E335" s="56">
        <f>IF(D335&gt;0,AVERAGE(D$291:$D335),0)</f>
        <v>12083230354.777779</v>
      </c>
      <c r="F335" s="59">
        <f t="shared" si="74"/>
        <v>345.5182072829132</v>
      </c>
      <c r="G335" s="24">
        <f t="shared" si="75"/>
        <v>11.633333333333333</v>
      </c>
      <c r="H335" s="58">
        <f t="shared" si="76"/>
        <v>61.733333333333334</v>
      </c>
      <c r="I335" s="60">
        <f t="shared" si="77"/>
        <v>0</v>
      </c>
      <c r="J335" s="24">
        <f t="shared" si="68"/>
        <v>418.88487394957986</v>
      </c>
      <c r="K335" s="23">
        <f t="shared" si="66"/>
        <v>0.0034666629837438326</v>
      </c>
      <c r="L335" s="70">
        <f t="shared" si="67"/>
        <v>1.265331989066499</v>
      </c>
      <c r="M335" s="92">
        <v>0</v>
      </c>
      <c r="N335" s="22"/>
      <c r="O335" s="56">
        <f>IF(D335&gt;0,AVERAGE(D$18:$D335),0)</f>
        <v>13748744297.415094</v>
      </c>
    </row>
    <row r="336" spans="2:15" ht="13.5" customHeight="1">
      <c r="B336" s="23">
        <f t="shared" si="73"/>
        <v>319</v>
      </c>
      <c r="C336" s="108">
        <v>41593</v>
      </c>
      <c r="D336" s="129">
        <v>12613714385</v>
      </c>
      <c r="E336" s="56">
        <f>IF(D336&gt;0,AVERAGE(D$291:$D336),0)</f>
        <v>12094762616.304348</v>
      </c>
      <c r="F336" s="59">
        <f t="shared" si="74"/>
        <v>345.5182072829132</v>
      </c>
      <c r="G336" s="24">
        <f t="shared" si="75"/>
        <v>11.633333333333333</v>
      </c>
      <c r="H336" s="58">
        <f t="shared" si="76"/>
        <v>61.733333333333334</v>
      </c>
      <c r="I336" s="60">
        <f t="shared" si="77"/>
        <v>0</v>
      </c>
      <c r="J336" s="24">
        <f t="shared" si="68"/>
        <v>418.88487394957986</v>
      </c>
      <c r="K336" s="23">
        <f t="shared" si="66"/>
        <v>0.003463357547711619</v>
      </c>
      <c r="L336" s="70">
        <f t="shared" si="67"/>
        <v>1.2641255049147408</v>
      </c>
      <c r="M336" s="92">
        <v>0</v>
      </c>
      <c r="N336" s="22"/>
      <c r="O336" s="56">
        <f>IF(D336&gt;0,AVERAGE(D$18:$D336),0)</f>
        <v>13745186209.915361</v>
      </c>
    </row>
    <row r="337" spans="2:15" ht="13.5" customHeight="1">
      <c r="B337" s="23">
        <f t="shared" si="73"/>
        <v>320</v>
      </c>
      <c r="C337" s="108">
        <v>41594</v>
      </c>
      <c r="D337" s="129">
        <v>12615591206</v>
      </c>
      <c r="E337" s="56">
        <f>IF(D337&gt;0,AVERAGE(D$291:$D337),0)</f>
        <v>12105844075.659575</v>
      </c>
      <c r="F337" s="59">
        <f t="shared" si="74"/>
        <v>345.5182072829132</v>
      </c>
      <c r="G337" s="24">
        <f t="shared" si="75"/>
        <v>11.633333333333333</v>
      </c>
      <c r="H337" s="58">
        <f t="shared" si="76"/>
        <v>61.733333333333334</v>
      </c>
      <c r="I337" s="60">
        <f t="shared" si="77"/>
        <v>0</v>
      </c>
      <c r="J337" s="24">
        <f t="shared" si="68"/>
        <v>418.88487394957986</v>
      </c>
      <c r="K337" s="23">
        <f aca="true" t="shared" si="78" ref="K337:K382">+J337/(E337/1000)*100</f>
        <v>0.003460187256102233</v>
      </c>
      <c r="L337" s="70">
        <f t="shared" si="67"/>
        <v>1.262968348477315</v>
      </c>
      <c r="M337" s="92">
        <v>0</v>
      </c>
      <c r="N337" s="22"/>
      <c r="O337" s="56">
        <f>IF(D337&gt;0,AVERAGE(D$18:$D337),0)</f>
        <v>13741656225.528126</v>
      </c>
    </row>
    <row r="338" spans="2:15" ht="13.5" customHeight="1">
      <c r="B338" s="23">
        <f t="shared" si="73"/>
        <v>321</v>
      </c>
      <c r="C338" s="108">
        <v>41595</v>
      </c>
      <c r="D338" s="129">
        <v>12617035594</v>
      </c>
      <c r="E338" s="56">
        <f>IF(D338&gt;0,AVERAGE(D$291:$D338),0)</f>
        <v>12116493898.958334</v>
      </c>
      <c r="F338" s="59">
        <f t="shared" si="74"/>
        <v>345.5182072829132</v>
      </c>
      <c r="G338" s="24">
        <f t="shared" si="75"/>
        <v>11.633333333333333</v>
      </c>
      <c r="H338" s="58">
        <f t="shared" si="76"/>
        <v>61.733333333333334</v>
      </c>
      <c r="I338" s="60">
        <f t="shared" si="77"/>
        <v>0</v>
      </c>
      <c r="J338" s="24">
        <f t="shared" si="68"/>
        <v>418.88487394957986</v>
      </c>
      <c r="K338" s="23">
        <f t="shared" si="78"/>
        <v>0.0034571459156645286</v>
      </c>
      <c r="L338" s="70">
        <f aca="true" t="shared" si="79" ref="L338:L382">+K338*365</f>
        <v>1.261858259217553</v>
      </c>
      <c r="M338" s="92">
        <v>0</v>
      </c>
      <c r="N338" s="22"/>
      <c r="O338" s="56">
        <f>IF(D338&gt;0,AVERAGE(D$18:$D338),0)</f>
        <v>13738152734.464174</v>
      </c>
    </row>
    <row r="339" spans="2:15" ht="13.5" customHeight="1">
      <c r="B339" s="23">
        <f t="shared" si="73"/>
        <v>322</v>
      </c>
      <c r="C339" s="108">
        <v>41596</v>
      </c>
      <c r="D339" s="129">
        <v>12613600322</v>
      </c>
      <c r="E339" s="56">
        <f>IF(D339&gt;0,AVERAGE(D$291:$D339),0)</f>
        <v>12126638928</v>
      </c>
      <c r="F339" s="59">
        <f t="shared" si="74"/>
        <v>345.5182072829132</v>
      </c>
      <c r="G339" s="24">
        <f t="shared" si="75"/>
        <v>11.633333333333333</v>
      </c>
      <c r="H339" s="58">
        <f t="shared" si="76"/>
        <v>61.733333333333334</v>
      </c>
      <c r="I339" s="60">
        <f t="shared" si="77"/>
        <v>0</v>
      </c>
      <c r="J339" s="24">
        <f t="shared" si="68"/>
        <v>418.88487394957986</v>
      </c>
      <c r="K339" s="23">
        <f t="shared" si="78"/>
        <v>0.0034542537007710263</v>
      </c>
      <c r="L339" s="70">
        <f t="shared" si="79"/>
        <v>1.2608026007814246</v>
      </c>
      <c r="M339" s="92">
        <v>0</v>
      </c>
      <c r="N339" s="22"/>
      <c r="O339" s="56">
        <f>IF(D339&gt;0,AVERAGE(D$18:$D339),0)</f>
        <v>13734660335.667702</v>
      </c>
    </row>
    <row r="340" spans="2:15" ht="13.5" customHeight="1">
      <c r="B340" s="23">
        <f t="shared" si="73"/>
        <v>323</v>
      </c>
      <c r="C340" s="108">
        <v>41597</v>
      </c>
      <c r="D340" s="129">
        <v>12624843077</v>
      </c>
      <c r="E340" s="56">
        <f>IF(D340&gt;0,AVERAGE(D$291:$D340),0)</f>
        <v>12136603010.98</v>
      </c>
      <c r="F340" s="59">
        <f t="shared" si="74"/>
        <v>345.5182072829132</v>
      </c>
      <c r="G340" s="24">
        <f t="shared" si="75"/>
        <v>11.633333333333333</v>
      </c>
      <c r="H340" s="58">
        <f t="shared" si="76"/>
        <v>61.733333333333334</v>
      </c>
      <c r="I340" s="60">
        <f t="shared" si="77"/>
        <v>0</v>
      </c>
      <c r="J340" s="24">
        <f t="shared" si="68"/>
        <v>418.88487394957986</v>
      </c>
      <c r="K340" s="23">
        <f t="shared" si="78"/>
        <v>0.003451417777862671</v>
      </c>
      <c r="L340" s="70">
        <f t="shared" si="79"/>
        <v>1.259767488919875</v>
      </c>
      <c r="M340" s="92">
        <v>0</v>
      </c>
      <c r="N340" s="22"/>
      <c r="O340" s="56">
        <f>IF(D340&gt;0,AVERAGE(D$18:$D340),0)</f>
        <v>13731224368.9226</v>
      </c>
    </row>
    <row r="341" spans="2:15" ht="13.5" customHeight="1">
      <c r="B341" s="23">
        <f t="shared" si="73"/>
        <v>324</v>
      </c>
      <c r="C341" s="108">
        <v>41598</v>
      </c>
      <c r="D341" s="129">
        <v>12640336093</v>
      </c>
      <c r="E341" s="56">
        <f>IF(D341&gt;0,AVERAGE(D$291:$D341),0)</f>
        <v>12146480130.235294</v>
      </c>
      <c r="F341" s="59">
        <f t="shared" si="74"/>
        <v>345.5182072829132</v>
      </c>
      <c r="G341" s="24">
        <f t="shared" si="75"/>
        <v>11.633333333333333</v>
      </c>
      <c r="H341" s="58">
        <f t="shared" si="76"/>
        <v>61.733333333333334</v>
      </c>
      <c r="I341" s="60">
        <f t="shared" si="77"/>
        <v>0</v>
      </c>
      <c r="J341" s="24">
        <f t="shared" si="68"/>
        <v>418.88487394957986</v>
      </c>
      <c r="K341" s="23">
        <f t="shared" si="78"/>
        <v>0.0034486111981271196</v>
      </c>
      <c r="L341" s="70">
        <f t="shared" si="79"/>
        <v>1.2587430873163987</v>
      </c>
      <c r="M341" s="92">
        <v>0</v>
      </c>
      <c r="N341" s="22"/>
      <c r="O341" s="56">
        <f>IF(D341&gt;0,AVERAGE(D$18:$D341),0)</f>
        <v>13727857429.799383</v>
      </c>
    </row>
    <row r="342" spans="2:15" ht="13.5" customHeight="1">
      <c r="B342" s="23">
        <f t="shared" si="73"/>
        <v>325</v>
      </c>
      <c r="C342" s="108">
        <v>41599</v>
      </c>
      <c r="D342" s="129">
        <v>12634987916</v>
      </c>
      <c r="E342" s="56">
        <f>IF(D342&gt;0,AVERAGE(D$291:$D342),0)</f>
        <v>12155874510.73077</v>
      </c>
      <c r="F342" s="59">
        <f t="shared" si="74"/>
        <v>345.5182072829132</v>
      </c>
      <c r="G342" s="24">
        <f t="shared" si="75"/>
        <v>11.633333333333333</v>
      </c>
      <c r="H342" s="58">
        <f t="shared" si="76"/>
        <v>61.733333333333334</v>
      </c>
      <c r="I342" s="60">
        <f t="shared" si="77"/>
        <v>0</v>
      </c>
      <c r="J342" s="24">
        <f t="shared" si="68"/>
        <v>418.88487394957986</v>
      </c>
      <c r="K342" s="23">
        <f t="shared" si="78"/>
        <v>0.0034459460204183854</v>
      </c>
      <c r="L342" s="70">
        <f t="shared" si="79"/>
        <v>1.2577702974527107</v>
      </c>
      <c r="M342" s="92">
        <v>0</v>
      </c>
      <c r="N342" s="22"/>
      <c r="O342" s="56">
        <f>IF(D342&gt;0,AVERAGE(D$18:$D342),0)</f>
        <v>13724494754.372307</v>
      </c>
    </row>
    <row r="343" spans="2:15" ht="13.5" customHeight="1">
      <c r="B343" s="23">
        <f t="shared" si="73"/>
        <v>326</v>
      </c>
      <c r="C343" s="108">
        <v>41600</v>
      </c>
      <c r="D343" s="129">
        <v>12642124225</v>
      </c>
      <c r="E343" s="56">
        <f>IF(D343&gt;0,AVERAGE(D$291:$D343),0)</f>
        <v>12165049033.64151</v>
      </c>
      <c r="F343" s="59">
        <f t="shared" si="74"/>
        <v>345.5182072829132</v>
      </c>
      <c r="G343" s="24">
        <f t="shared" si="75"/>
        <v>11.633333333333333</v>
      </c>
      <c r="H343" s="58">
        <f t="shared" si="76"/>
        <v>61.733333333333334</v>
      </c>
      <c r="I343" s="60">
        <f t="shared" si="77"/>
        <v>0</v>
      </c>
      <c r="J343" s="24">
        <f t="shared" si="68"/>
        <v>418.88487394957986</v>
      </c>
      <c r="K343" s="23">
        <f t="shared" si="78"/>
        <v>0.0034433471890757354</v>
      </c>
      <c r="L343" s="70">
        <f t="shared" si="79"/>
        <v>1.2568217240126434</v>
      </c>
      <c r="M343" s="92">
        <v>0</v>
      </c>
      <c r="N343" s="22"/>
      <c r="O343" s="56">
        <f>IF(D343&gt;0,AVERAGE(D$18:$D343),0)</f>
        <v>13721174599.374233</v>
      </c>
    </row>
    <row r="344" spans="2:15" ht="13.5" customHeight="1">
      <c r="B344" s="23">
        <f t="shared" si="73"/>
        <v>327</v>
      </c>
      <c r="C344" s="108">
        <v>41601</v>
      </c>
      <c r="D344" s="129">
        <v>12643877199</v>
      </c>
      <c r="E344" s="56">
        <f>IF(D344&gt;0,AVERAGE(D$291:$D344),0)</f>
        <v>12173916221.88889</v>
      </c>
      <c r="F344" s="59">
        <f t="shared" si="74"/>
        <v>345.5182072829132</v>
      </c>
      <c r="G344" s="24">
        <f t="shared" si="75"/>
        <v>11.633333333333333</v>
      </c>
      <c r="H344" s="58">
        <f t="shared" si="76"/>
        <v>61.733333333333334</v>
      </c>
      <c r="I344" s="60">
        <f t="shared" si="77"/>
        <v>0</v>
      </c>
      <c r="J344" s="24">
        <f t="shared" si="68"/>
        <v>418.88487394957986</v>
      </c>
      <c r="K344" s="23">
        <f t="shared" si="78"/>
        <v>0.0034408391376672893</v>
      </c>
      <c r="L344" s="70">
        <f t="shared" si="79"/>
        <v>1.2559062852485605</v>
      </c>
      <c r="M344" s="92">
        <v>0</v>
      </c>
      <c r="N344" s="22"/>
      <c r="O344" s="56">
        <f>IF(D344&gt;0,AVERAGE(D$18:$D344),0)</f>
        <v>13717880111.911316</v>
      </c>
    </row>
    <row r="345" spans="2:15" ht="13.5" customHeight="1">
      <c r="B345" s="23">
        <f t="shared" si="73"/>
        <v>328</v>
      </c>
      <c r="C345" s="108">
        <v>41602</v>
      </c>
      <c r="D345" s="129">
        <v>12645755056</v>
      </c>
      <c r="E345" s="56">
        <f>IF(D345&gt;0,AVERAGE(D$291:$D345),0)</f>
        <v>12182495109.781818</v>
      </c>
      <c r="F345" s="59">
        <f t="shared" si="74"/>
        <v>345.5182072829132</v>
      </c>
      <c r="G345" s="24">
        <f t="shared" si="75"/>
        <v>11.633333333333333</v>
      </c>
      <c r="H345" s="58">
        <f t="shared" si="76"/>
        <v>61.733333333333334</v>
      </c>
      <c r="I345" s="60">
        <f t="shared" si="77"/>
        <v>0</v>
      </c>
      <c r="J345" s="24">
        <f t="shared" si="68"/>
        <v>418.88487394957986</v>
      </c>
      <c r="K345" s="23">
        <f t="shared" si="78"/>
        <v>0.0034384161058537196</v>
      </c>
      <c r="L345" s="70">
        <f t="shared" si="79"/>
        <v>1.2550218786366076</v>
      </c>
      <c r="M345" s="92">
        <v>0</v>
      </c>
      <c r="N345" s="22"/>
      <c r="O345" s="56">
        <f>IF(D345&gt;0,AVERAGE(D$18:$D345),0)</f>
        <v>13714611437.960365</v>
      </c>
    </row>
    <row r="346" spans="2:15" ht="13.5" customHeight="1">
      <c r="B346" s="23">
        <f t="shared" si="73"/>
        <v>329</v>
      </c>
      <c r="C346" s="108">
        <v>41603</v>
      </c>
      <c r="D346" s="129">
        <v>12624712301</v>
      </c>
      <c r="E346" s="56">
        <f>IF(D346&gt;0,AVERAGE(D$291:$D346),0)</f>
        <v>12190391845.339285</v>
      </c>
      <c r="F346" s="59">
        <f t="shared" si="74"/>
        <v>345.5182072829132</v>
      </c>
      <c r="G346" s="24">
        <f t="shared" si="75"/>
        <v>11.633333333333333</v>
      </c>
      <c r="H346" s="58">
        <f t="shared" si="76"/>
        <v>61.733333333333334</v>
      </c>
      <c r="I346" s="60">
        <f t="shared" si="77"/>
        <v>0</v>
      </c>
      <c r="J346" s="24">
        <f t="shared" si="68"/>
        <v>418.88487394957986</v>
      </c>
      <c r="K346" s="23">
        <f t="shared" si="78"/>
        <v>0.0034361887563912137</v>
      </c>
      <c r="L346" s="70">
        <f t="shared" si="79"/>
        <v>1.254208896082793</v>
      </c>
      <c r="M346" s="92">
        <v>0</v>
      </c>
      <c r="N346" s="22"/>
      <c r="O346" s="56">
        <f>IF(D346&gt;0,AVERAGE(D$18:$D346),0)</f>
        <v>13711298674.62614</v>
      </c>
    </row>
    <row r="347" spans="2:15" ht="13.5" customHeight="1">
      <c r="B347" s="23">
        <f t="shared" si="73"/>
        <v>330</v>
      </c>
      <c r="C347" s="108">
        <v>41604</v>
      </c>
      <c r="D347" s="129">
        <v>12797847281</v>
      </c>
      <c r="E347" s="56">
        <f>IF(D347&gt;0,AVERAGE(D$291:$D347),0)</f>
        <v>12201048958.245613</v>
      </c>
      <c r="F347" s="59">
        <f t="shared" si="74"/>
        <v>345.5182072829132</v>
      </c>
      <c r="G347" s="24">
        <f t="shared" si="75"/>
        <v>11.633333333333333</v>
      </c>
      <c r="H347" s="58">
        <f t="shared" si="76"/>
        <v>61.733333333333334</v>
      </c>
      <c r="I347" s="60">
        <f t="shared" si="77"/>
        <v>0</v>
      </c>
      <c r="J347" s="24">
        <f t="shared" si="68"/>
        <v>418.88487394957986</v>
      </c>
      <c r="K347" s="23">
        <f t="shared" si="78"/>
        <v>0.0034331873872737186</v>
      </c>
      <c r="L347" s="70">
        <f t="shared" si="79"/>
        <v>1.2531133963549073</v>
      </c>
      <c r="M347" s="92">
        <v>0</v>
      </c>
      <c r="N347" s="22"/>
      <c r="O347" s="56">
        <f>IF(D347&gt;0,AVERAGE(D$18:$D347),0)</f>
        <v>13708530640.1</v>
      </c>
    </row>
    <row r="348" spans="2:15" ht="13.5" customHeight="1">
      <c r="B348" s="23">
        <f t="shared" si="73"/>
        <v>331</v>
      </c>
      <c r="C348" s="108">
        <v>41605</v>
      </c>
      <c r="D348" s="129">
        <v>12614092113</v>
      </c>
      <c r="E348" s="56">
        <f>IF(D348&gt;0,AVERAGE(D$291:$D348),0)</f>
        <v>12208170391.948277</v>
      </c>
      <c r="F348" s="59">
        <f t="shared" si="74"/>
        <v>345.5182072829132</v>
      </c>
      <c r="G348" s="24">
        <f t="shared" si="75"/>
        <v>11.633333333333333</v>
      </c>
      <c r="H348" s="58">
        <f t="shared" si="76"/>
        <v>61.733333333333334</v>
      </c>
      <c r="I348" s="60">
        <f t="shared" si="77"/>
        <v>0</v>
      </c>
      <c r="J348" s="24">
        <f t="shared" si="68"/>
        <v>418.88487394957986</v>
      </c>
      <c r="K348" s="23">
        <f t="shared" si="78"/>
        <v>0.0034311846943572257</v>
      </c>
      <c r="L348" s="70">
        <f t="shared" si="79"/>
        <v>1.2523824134403874</v>
      </c>
      <c r="M348" s="92">
        <v>0</v>
      </c>
      <c r="N348" s="22"/>
      <c r="O348" s="56">
        <f>IF(D348&gt;0,AVERAGE(D$18:$D348),0)</f>
        <v>13705224179.29305</v>
      </c>
    </row>
    <row r="349" spans="2:15" ht="13.5" customHeight="1">
      <c r="B349" s="23">
        <f t="shared" si="73"/>
        <v>332</v>
      </c>
      <c r="C349" s="108">
        <v>41606</v>
      </c>
      <c r="D349" s="129">
        <v>12609577392</v>
      </c>
      <c r="E349" s="56">
        <f>IF(D349&gt;0,AVERAGE(D$291:$D349),0)</f>
        <v>12214973900.423729</v>
      </c>
      <c r="F349" s="59">
        <f t="shared" si="74"/>
        <v>345.5182072829132</v>
      </c>
      <c r="G349" s="24">
        <f t="shared" si="75"/>
        <v>11.633333333333333</v>
      </c>
      <c r="H349" s="58">
        <f t="shared" si="76"/>
        <v>61.733333333333334</v>
      </c>
      <c r="I349" s="60">
        <f t="shared" si="77"/>
        <v>0</v>
      </c>
      <c r="J349" s="24">
        <f t="shared" si="68"/>
        <v>418.88487394957986</v>
      </c>
      <c r="K349" s="23">
        <f t="shared" si="78"/>
        <v>0.003429273589647613</v>
      </c>
      <c r="L349" s="70">
        <f t="shared" si="79"/>
        <v>1.2516848602213788</v>
      </c>
      <c r="M349" s="92">
        <v>0</v>
      </c>
      <c r="N349" s="22"/>
      <c r="O349" s="56">
        <f>IF(D349&gt;0,AVERAGE(D$18:$D349),0)</f>
        <v>13701924038.36747</v>
      </c>
    </row>
    <row r="350" spans="2:15" ht="13.5" customHeight="1">
      <c r="B350" s="23">
        <f t="shared" si="73"/>
        <v>333</v>
      </c>
      <c r="C350" s="108">
        <v>41607</v>
      </c>
      <c r="D350" s="129">
        <v>12664130795</v>
      </c>
      <c r="E350" s="56">
        <f>IF(D350&gt;0,AVERAGE(D$291:$D350),0)</f>
        <v>12222459848.666666</v>
      </c>
      <c r="F350" s="59">
        <f t="shared" si="74"/>
        <v>345.5182072829132</v>
      </c>
      <c r="G350" s="24">
        <f t="shared" si="75"/>
        <v>11.633333333333333</v>
      </c>
      <c r="H350" s="58">
        <f t="shared" si="76"/>
        <v>61.733333333333334</v>
      </c>
      <c r="I350" s="60">
        <f t="shared" si="77"/>
        <v>0</v>
      </c>
      <c r="J350" s="24">
        <f t="shared" si="68"/>
        <v>418.88487394957986</v>
      </c>
      <c r="K350" s="23">
        <f t="shared" si="78"/>
        <v>0.0034271732461062287</v>
      </c>
      <c r="L350" s="70">
        <f t="shared" si="79"/>
        <v>1.2509182348287735</v>
      </c>
      <c r="M350" s="92">
        <v>0</v>
      </c>
      <c r="N350" s="22"/>
      <c r="O350" s="56">
        <f>IF(D350&gt;0,AVERAGE(D$18:$D350),0)</f>
        <v>13698807542.141142</v>
      </c>
    </row>
    <row r="351" spans="2:15" ht="13.5" customHeight="1">
      <c r="B351" s="23">
        <f t="shared" si="73"/>
        <v>334</v>
      </c>
      <c r="C351" s="108">
        <v>41608</v>
      </c>
      <c r="D351" s="129">
        <v>12665756394</v>
      </c>
      <c r="E351" s="56">
        <f>IF(D351&gt;0,AVERAGE(D$291:$D351),0)</f>
        <v>12229727005.147541</v>
      </c>
      <c r="F351" s="59">
        <f t="shared" si="74"/>
        <v>345.5182072829132</v>
      </c>
      <c r="G351" s="24">
        <f t="shared" si="75"/>
        <v>11.633333333333333</v>
      </c>
      <c r="H351" s="58">
        <f t="shared" si="76"/>
        <v>61.733333333333334</v>
      </c>
      <c r="I351" s="60">
        <f t="shared" si="77"/>
        <v>0</v>
      </c>
      <c r="J351" s="24">
        <f t="shared" si="68"/>
        <v>418.88487394957986</v>
      </c>
      <c r="K351" s="23">
        <f t="shared" si="78"/>
        <v>0.003425136748950075</v>
      </c>
      <c r="L351" s="70">
        <f t="shared" si="79"/>
        <v>1.2501749133667774</v>
      </c>
      <c r="M351" s="92">
        <v>0</v>
      </c>
      <c r="N351" s="22"/>
      <c r="O351" s="56">
        <f>IF(D351&gt;0,AVERAGE(D$18:$D351),0)</f>
        <v>13695714574.631737</v>
      </c>
    </row>
    <row r="352" spans="2:15" ht="13.5" customHeight="1">
      <c r="B352" s="23">
        <f t="shared" si="73"/>
        <v>335</v>
      </c>
      <c r="C352" s="108">
        <v>41609</v>
      </c>
      <c r="D352" s="129">
        <v>12667486749</v>
      </c>
      <c r="E352" s="56">
        <f>IF(D352&gt;0,AVERAGE(D$291:$D352),0)</f>
        <v>12236787646.17742</v>
      </c>
      <c r="F352" s="59">
        <f>+$K$14/31</f>
        <v>339.92952019517486</v>
      </c>
      <c r="G352" s="24">
        <f>+$G$14/31</f>
        <v>11.290322580645162</v>
      </c>
      <c r="H352" s="58">
        <f>+$H$14/31+M352</f>
        <v>105.51612903225806</v>
      </c>
      <c r="I352" s="60">
        <f>+$I$14/31</f>
        <v>0</v>
      </c>
      <c r="J352" s="24">
        <f>SUM(F352:I352)</f>
        <v>456.7359718080781</v>
      </c>
      <c r="K352" s="23">
        <f>+J352/(E352/1000)*100</f>
        <v>0.0037324826172884943</v>
      </c>
      <c r="L352" s="70">
        <f>+K352*365</f>
        <v>1.3623561553103003</v>
      </c>
      <c r="M352" s="92">
        <v>0</v>
      </c>
      <c r="N352" s="22"/>
      <c r="O352" s="56">
        <f>IF(D352&gt;0,AVERAGE(D$18:$D352),0)</f>
        <v>13692645237.838806</v>
      </c>
    </row>
    <row r="353" spans="2:15" ht="13.5" customHeight="1">
      <c r="B353" s="23">
        <f t="shared" si="73"/>
        <v>336</v>
      </c>
      <c r="C353" s="108">
        <v>41610</v>
      </c>
      <c r="D353" s="129">
        <v>12671491432</v>
      </c>
      <c r="E353" s="56">
        <f>IF(D353&gt;0,AVERAGE(D$291:$D353),0)</f>
        <v>12243687706.269842</v>
      </c>
      <c r="F353" s="59">
        <f aca="true" t="shared" si="80" ref="F353:F382">+$K$14/31</f>
        <v>339.92952019517486</v>
      </c>
      <c r="G353" s="24">
        <f aca="true" t="shared" si="81" ref="G353:G382">+$G$14/31</f>
        <v>11.290322580645162</v>
      </c>
      <c r="H353" s="58">
        <f aca="true" t="shared" si="82" ref="H353:H382">+$H$14/31+M353</f>
        <v>105.51612903225806</v>
      </c>
      <c r="I353" s="60">
        <f aca="true" t="shared" si="83" ref="I353:I382">+$I$14/31</f>
        <v>0</v>
      </c>
      <c r="J353" s="24">
        <f t="shared" si="68"/>
        <v>456.7359718080781</v>
      </c>
      <c r="K353" s="23">
        <f t="shared" si="78"/>
        <v>0.0037303791371139697</v>
      </c>
      <c r="L353" s="70">
        <f t="shared" si="79"/>
        <v>1.3615883850465988</v>
      </c>
      <c r="M353" s="92">
        <v>0</v>
      </c>
      <c r="N353" s="22"/>
      <c r="O353" s="56">
        <f>IF(D353&gt;0,AVERAGE(D$18:$D353),0)</f>
        <v>13689606089.607143</v>
      </c>
    </row>
    <row r="354" spans="2:15" ht="13.5" customHeight="1">
      <c r="B354" s="23">
        <f t="shared" si="73"/>
        <v>337</v>
      </c>
      <c r="C354" s="108">
        <v>41611</v>
      </c>
      <c r="D354" s="129">
        <v>13042498973</v>
      </c>
      <c r="E354" s="56">
        <f>IF(D354&gt;0,AVERAGE(D$291:$D354),0)</f>
        <v>12256169132.3125</v>
      </c>
      <c r="F354" s="59">
        <f t="shared" si="80"/>
        <v>339.92952019517486</v>
      </c>
      <c r="G354" s="24">
        <f t="shared" si="81"/>
        <v>11.290322580645162</v>
      </c>
      <c r="H354" s="58">
        <f t="shared" si="82"/>
        <v>105.51612903225806</v>
      </c>
      <c r="I354" s="60">
        <f t="shared" si="83"/>
        <v>0</v>
      </c>
      <c r="J354" s="24">
        <f aca="true" t="shared" si="84" ref="J354:J381">SUM(F354:I354)</f>
        <v>456.7359718080781</v>
      </c>
      <c r="K354" s="23">
        <f t="shared" si="78"/>
        <v>0.0037265801971019382</v>
      </c>
      <c r="L354" s="70">
        <f t="shared" si="79"/>
        <v>1.3602017719422075</v>
      </c>
      <c r="M354" s="92">
        <v>0</v>
      </c>
      <c r="N354" s="22"/>
      <c r="O354" s="56">
        <f>IF(D354&gt;0,AVERAGE(D$18:$D354),0)</f>
        <v>13687685890.44807</v>
      </c>
    </row>
    <row r="355" spans="2:15" ht="13.5" customHeight="1">
      <c r="B355" s="23">
        <f t="shared" si="73"/>
        <v>338</v>
      </c>
      <c r="C355" s="108">
        <v>41612</v>
      </c>
      <c r="D355" s="129">
        <v>13291369325</v>
      </c>
      <c r="E355" s="56">
        <f>IF(D355&gt;0,AVERAGE(D$291:$D355),0)</f>
        <v>12272095289.123077</v>
      </c>
      <c r="F355" s="59">
        <f t="shared" si="80"/>
        <v>339.92952019517486</v>
      </c>
      <c r="G355" s="24">
        <f t="shared" si="81"/>
        <v>11.290322580645162</v>
      </c>
      <c r="H355" s="58">
        <f t="shared" si="82"/>
        <v>105.51612903225806</v>
      </c>
      <c r="I355" s="60">
        <f t="shared" si="83"/>
        <v>0</v>
      </c>
      <c r="J355" s="24">
        <f t="shared" si="84"/>
        <v>456.7359718080781</v>
      </c>
      <c r="K355" s="23">
        <f t="shared" si="78"/>
        <v>0.003721744013941037</v>
      </c>
      <c r="L355" s="70">
        <f t="shared" si="79"/>
        <v>1.3584365650884784</v>
      </c>
      <c r="M355" s="92">
        <v>0</v>
      </c>
      <c r="N355" s="22"/>
      <c r="O355" s="56">
        <f>IF(D355&gt;0,AVERAGE(D$18:$D355),0)</f>
        <v>13686513356.23077</v>
      </c>
    </row>
    <row r="356" spans="2:15" ht="13.5" customHeight="1">
      <c r="B356" s="23">
        <f t="shared" si="73"/>
        <v>339</v>
      </c>
      <c r="C356" s="108">
        <v>41613</v>
      </c>
      <c r="D356" s="129">
        <v>12674266110</v>
      </c>
      <c r="E356" s="56">
        <f>IF(D356&gt;0,AVERAGE(D$291:$D356),0)</f>
        <v>12278188786.40909</v>
      </c>
      <c r="F356" s="59">
        <f t="shared" si="80"/>
        <v>339.92952019517486</v>
      </c>
      <c r="G356" s="24">
        <f t="shared" si="81"/>
        <v>11.290322580645162</v>
      </c>
      <c r="H356" s="58">
        <f t="shared" si="82"/>
        <v>105.51612903225806</v>
      </c>
      <c r="I356" s="60">
        <f t="shared" si="83"/>
        <v>0</v>
      </c>
      <c r="J356" s="24">
        <f t="shared" si="84"/>
        <v>456.7359718080781</v>
      </c>
      <c r="K356" s="23">
        <f t="shared" si="78"/>
        <v>0.0037198969632528042</v>
      </c>
      <c r="L356" s="70">
        <f t="shared" si="79"/>
        <v>1.3577623915872736</v>
      </c>
      <c r="M356" s="92">
        <v>0</v>
      </c>
      <c r="N356" s="22"/>
      <c r="O356" s="56">
        <f>IF(D356&gt;0,AVERAGE(D$18:$D356),0)</f>
        <v>13683527376.153393</v>
      </c>
    </row>
    <row r="357" spans="2:15" ht="13.5" customHeight="1">
      <c r="B357" s="23">
        <f t="shared" si="73"/>
        <v>340</v>
      </c>
      <c r="C357" s="108">
        <v>41614</v>
      </c>
      <c r="D357" s="129">
        <v>12999752134</v>
      </c>
      <c r="E357" s="56">
        <f>IF(D357&gt;0,AVERAGE(D$291:$D357),0)</f>
        <v>12288958388.61194</v>
      </c>
      <c r="F357" s="59">
        <f t="shared" si="80"/>
        <v>339.92952019517486</v>
      </c>
      <c r="G357" s="24">
        <f t="shared" si="81"/>
        <v>11.290322580645162</v>
      </c>
      <c r="H357" s="58">
        <f t="shared" si="82"/>
        <v>105.51612903225806</v>
      </c>
      <c r="I357" s="60">
        <f t="shared" si="83"/>
        <v>0</v>
      </c>
      <c r="J357" s="24">
        <f t="shared" si="84"/>
        <v>456.7359718080781</v>
      </c>
      <c r="K357" s="23">
        <f t="shared" si="78"/>
        <v>0.0037166369790244463</v>
      </c>
      <c r="L357" s="70">
        <f t="shared" si="79"/>
        <v>1.3565724973439228</v>
      </c>
      <c r="M357" s="92">
        <v>0</v>
      </c>
      <c r="N357" s="22"/>
      <c r="O357" s="56">
        <f>IF(D357&gt;0,AVERAGE(D$18:$D357),0)</f>
        <v>13681516272.5</v>
      </c>
    </row>
    <row r="358" spans="2:15" ht="13.5" customHeight="1">
      <c r="B358" s="23">
        <f t="shared" si="73"/>
        <v>341</v>
      </c>
      <c r="C358" s="108">
        <v>41615</v>
      </c>
      <c r="D358" s="129">
        <v>13001367378</v>
      </c>
      <c r="E358" s="56">
        <f>IF(D358&gt;0,AVERAGE(D$291:$D358),0)</f>
        <v>12299434991.397058</v>
      </c>
      <c r="F358" s="59">
        <f t="shared" si="80"/>
        <v>339.92952019517486</v>
      </c>
      <c r="G358" s="24">
        <f t="shared" si="81"/>
        <v>11.290322580645162</v>
      </c>
      <c r="H358" s="58">
        <f t="shared" si="82"/>
        <v>105.51612903225806</v>
      </c>
      <c r="I358" s="60">
        <f t="shared" si="83"/>
        <v>0</v>
      </c>
      <c r="J358" s="24">
        <f t="shared" si="84"/>
        <v>456.7359718080781</v>
      </c>
      <c r="K358" s="23">
        <f t="shared" si="78"/>
        <v>0.003713471164549801</v>
      </c>
      <c r="L358" s="70">
        <f t="shared" si="79"/>
        <v>1.3554169750606775</v>
      </c>
      <c r="M358" s="92">
        <v>0</v>
      </c>
      <c r="N358" s="22"/>
      <c r="O358" s="56">
        <f>IF(D358&gt;0,AVERAGE(D$18:$D358),0)</f>
        <v>13679521700.961876</v>
      </c>
    </row>
    <row r="359" spans="2:15" ht="13.5" customHeight="1">
      <c r="B359" s="23">
        <f t="shared" si="73"/>
        <v>342</v>
      </c>
      <c r="C359" s="108">
        <v>41616</v>
      </c>
      <c r="D359" s="129">
        <v>13003158818</v>
      </c>
      <c r="E359" s="56">
        <f>IF(D359&gt;0,AVERAGE(D$291:$D359),0)</f>
        <v>12309633887.434782</v>
      </c>
      <c r="F359" s="59">
        <f t="shared" si="80"/>
        <v>339.92952019517486</v>
      </c>
      <c r="G359" s="24">
        <f t="shared" si="81"/>
        <v>11.290322580645162</v>
      </c>
      <c r="H359" s="58">
        <f t="shared" si="82"/>
        <v>105.51612903225806</v>
      </c>
      <c r="I359" s="60">
        <f t="shared" si="83"/>
        <v>0</v>
      </c>
      <c r="J359" s="24">
        <f t="shared" si="84"/>
        <v>456.7359718080781</v>
      </c>
      <c r="K359" s="23">
        <f t="shared" si="78"/>
        <v>0.003710394443772184</v>
      </c>
      <c r="L359" s="70">
        <f t="shared" si="79"/>
        <v>1.3542939719768472</v>
      </c>
      <c r="M359" s="92">
        <v>0</v>
      </c>
      <c r="N359" s="22"/>
      <c r="O359" s="56">
        <f>IF(D359&gt;0,AVERAGE(D$18:$D359),0)</f>
        <v>13677544031.71345</v>
      </c>
    </row>
    <row r="360" spans="2:15" ht="13.5" customHeight="1">
      <c r="B360" s="23">
        <f t="shared" si="73"/>
        <v>343</v>
      </c>
      <c r="C360" s="108">
        <v>41617</v>
      </c>
      <c r="D360" s="129">
        <v>12674611781</v>
      </c>
      <c r="E360" s="56">
        <f>IF(D360&gt;0,AVERAGE(D$291:$D360),0)</f>
        <v>12314847857.342857</v>
      </c>
      <c r="F360" s="59">
        <f t="shared" si="80"/>
        <v>339.92952019517486</v>
      </c>
      <c r="G360" s="24">
        <f t="shared" si="81"/>
        <v>11.290322580645162</v>
      </c>
      <c r="H360" s="58">
        <f t="shared" si="82"/>
        <v>105.51612903225806</v>
      </c>
      <c r="I360" s="60">
        <f t="shared" si="83"/>
        <v>0</v>
      </c>
      <c r="J360" s="24">
        <f t="shared" si="84"/>
        <v>456.7359718080781</v>
      </c>
      <c r="K360" s="23">
        <f t="shared" si="78"/>
        <v>0.0037088235039440167</v>
      </c>
      <c r="L360" s="70">
        <f t="shared" si="79"/>
        <v>1.353720578939566</v>
      </c>
      <c r="M360" s="92">
        <v>0</v>
      </c>
      <c r="N360" s="22"/>
      <c r="O360" s="56">
        <f>IF(D360&gt;0,AVERAGE(D$18:$D360),0)</f>
        <v>13674620030.982508</v>
      </c>
    </row>
    <row r="361" spans="2:15" ht="13.5" customHeight="1">
      <c r="B361" s="23">
        <f aca="true" t="shared" si="85" ref="B361:B382">+B360+1</f>
        <v>344</v>
      </c>
      <c r="C361" s="108">
        <v>41618</v>
      </c>
      <c r="D361" s="129">
        <v>12683835337</v>
      </c>
      <c r="E361" s="56">
        <f>IF(D361&gt;0,AVERAGE(D$291:$D361),0)</f>
        <v>12320044864.09859</v>
      </c>
      <c r="F361" s="59">
        <f t="shared" si="80"/>
        <v>339.92952019517486</v>
      </c>
      <c r="G361" s="24">
        <f t="shared" si="81"/>
        <v>11.290322580645162</v>
      </c>
      <c r="H361" s="58">
        <f t="shared" si="82"/>
        <v>105.51612903225806</v>
      </c>
      <c r="I361" s="60">
        <f t="shared" si="83"/>
        <v>0</v>
      </c>
      <c r="J361" s="24">
        <f t="shared" si="84"/>
        <v>456.7359718080781</v>
      </c>
      <c r="K361" s="23">
        <f t="shared" si="78"/>
        <v>0.0037072589982122244</v>
      </c>
      <c r="L361" s="70">
        <f t="shared" si="79"/>
        <v>1.353149534347462</v>
      </c>
      <c r="M361" s="92">
        <v>0</v>
      </c>
      <c r="N361" s="22"/>
      <c r="O361" s="56">
        <f>IF(D361&gt;0,AVERAGE(D$18:$D361),0)</f>
        <v>13671739842.918604</v>
      </c>
    </row>
    <row r="362" spans="2:15" ht="13.5" customHeight="1">
      <c r="B362" s="23">
        <f t="shared" si="85"/>
        <v>345</v>
      </c>
      <c r="C362" s="108">
        <v>41619</v>
      </c>
      <c r="D362" s="129">
        <v>12689804624</v>
      </c>
      <c r="E362" s="56">
        <f>IF(D362&gt;0,AVERAGE(D$291:$D362),0)</f>
        <v>12325180416.319445</v>
      </c>
      <c r="F362" s="59">
        <f t="shared" si="80"/>
        <v>339.92952019517486</v>
      </c>
      <c r="G362" s="24">
        <f t="shared" si="81"/>
        <v>11.290322580645162</v>
      </c>
      <c r="H362" s="58">
        <f t="shared" si="82"/>
        <v>105.51612903225806</v>
      </c>
      <c r="I362" s="60">
        <f t="shared" si="83"/>
        <v>0</v>
      </c>
      <c r="J362" s="24">
        <f t="shared" si="84"/>
        <v>456.7359718080781</v>
      </c>
      <c r="K362" s="23">
        <f t="shared" si="78"/>
        <v>0.00370571428880121</v>
      </c>
      <c r="L362" s="70">
        <f t="shared" si="79"/>
        <v>1.3525857154124417</v>
      </c>
      <c r="M362" s="92">
        <v>0</v>
      </c>
      <c r="N362" s="22"/>
      <c r="O362" s="56">
        <f>IF(D362&gt;0,AVERAGE(D$18:$D362),0)</f>
        <v>13668893653.878262</v>
      </c>
    </row>
    <row r="363" spans="2:15" ht="13.5" customHeight="1">
      <c r="B363" s="23">
        <f t="shared" si="85"/>
        <v>346</v>
      </c>
      <c r="C363" s="108">
        <v>41620</v>
      </c>
      <c r="D363" s="129">
        <v>12680225050</v>
      </c>
      <c r="E363" s="56">
        <f>IF(D363&gt;0,AVERAGE(D$291:$D363),0)</f>
        <v>12330044041.438356</v>
      </c>
      <c r="F363" s="59">
        <f t="shared" si="80"/>
        <v>339.92952019517486</v>
      </c>
      <c r="G363" s="24">
        <f t="shared" si="81"/>
        <v>11.290322580645162</v>
      </c>
      <c r="H363" s="58">
        <f t="shared" si="82"/>
        <v>105.51612903225806</v>
      </c>
      <c r="I363" s="60">
        <f t="shared" si="83"/>
        <v>0</v>
      </c>
      <c r="J363" s="24">
        <f t="shared" si="84"/>
        <v>456.7359718080781</v>
      </c>
      <c r="K363" s="23">
        <f t="shared" si="78"/>
        <v>0.0037042525580046324</v>
      </c>
      <c r="L363" s="70">
        <f t="shared" si="79"/>
        <v>1.3520521836716908</v>
      </c>
      <c r="M363" s="92">
        <v>0</v>
      </c>
      <c r="N363" s="22"/>
      <c r="O363" s="56">
        <f>IF(D363&gt;0,AVERAGE(D$18:$D363),0)</f>
        <v>13666036230.16763</v>
      </c>
    </row>
    <row r="364" spans="2:15" ht="13.5" customHeight="1">
      <c r="B364" s="23">
        <f t="shared" si="85"/>
        <v>347</v>
      </c>
      <c r="C364" s="108">
        <v>41621</v>
      </c>
      <c r="D364" s="129">
        <v>12743588747</v>
      </c>
      <c r="E364" s="56">
        <f>IF(D364&gt;0,AVERAGE(D$291:$D364),0)</f>
        <v>12335632483.405405</v>
      </c>
      <c r="F364" s="59">
        <f t="shared" si="80"/>
        <v>339.92952019517486</v>
      </c>
      <c r="G364" s="24">
        <f t="shared" si="81"/>
        <v>11.290322580645162</v>
      </c>
      <c r="H364" s="58">
        <f t="shared" si="82"/>
        <v>105.51612903225806</v>
      </c>
      <c r="I364" s="60">
        <f t="shared" si="83"/>
        <v>0</v>
      </c>
      <c r="J364" s="24">
        <f t="shared" si="84"/>
        <v>456.7359718080781</v>
      </c>
      <c r="K364" s="23">
        <f t="shared" si="78"/>
        <v>0.0037025744113445766</v>
      </c>
      <c r="L364" s="70">
        <f t="shared" si="79"/>
        <v>1.3514396601407705</v>
      </c>
      <c r="M364" s="92">
        <v>0</v>
      </c>
      <c r="N364" s="22"/>
      <c r="O364" s="56">
        <f>IF(D364&gt;0,AVERAGE(D$18:$D364),0)</f>
        <v>13663377880.072046</v>
      </c>
    </row>
    <row r="365" spans="2:15" ht="13.5" customHeight="1">
      <c r="B365" s="23">
        <f t="shared" si="85"/>
        <v>348</v>
      </c>
      <c r="C365" s="108">
        <v>41622</v>
      </c>
      <c r="D365" s="129">
        <v>12745922775</v>
      </c>
      <c r="E365" s="56">
        <f>IF(D365&gt;0,AVERAGE(D$291:$D365),0)</f>
        <v>12341103020.626667</v>
      </c>
      <c r="F365" s="59">
        <f t="shared" si="80"/>
        <v>339.92952019517486</v>
      </c>
      <c r="G365" s="24">
        <f t="shared" si="81"/>
        <v>11.290322580645162</v>
      </c>
      <c r="H365" s="58">
        <f t="shared" si="82"/>
        <v>105.51612903225806</v>
      </c>
      <c r="I365" s="60">
        <f t="shared" si="83"/>
        <v>0</v>
      </c>
      <c r="J365" s="24">
        <f t="shared" si="84"/>
        <v>456.7359718080781</v>
      </c>
      <c r="K365" s="23">
        <f t="shared" si="78"/>
        <v>0.0037009331422377637</v>
      </c>
      <c r="L365" s="70">
        <f t="shared" si="79"/>
        <v>1.3508405969167838</v>
      </c>
      <c r="M365" s="92">
        <v>0</v>
      </c>
      <c r="N365" s="22"/>
      <c r="O365" s="56">
        <f>IF(D365&gt;0,AVERAGE(D$18:$D365),0)</f>
        <v>13660741514.827587</v>
      </c>
    </row>
    <row r="366" spans="2:15" ht="13.5" customHeight="1">
      <c r="B366" s="23">
        <f t="shared" si="85"/>
        <v>349</v>
      </c>
      <c r="C366" s="108">
        <v>41623</v>
      </c>
      <c r="D366" s="129">
        <v>12748104466</v>
      </c>
      <c r="E366" s="56">
        <f>IF(D366&gt;0,AVERAGE(D$291:$D366),0)</f>
        <v>12346458302.802631</v>
      </c>
      <c r="F366" s="59">
        <f t="shared" si="80"/>
        <v>339.92952019517486</v>
      </c>
      <c r="G366" s="24">
        <f t="shared" si="81"/>
        <v>11.290322580645162</v>
      </c>
      <c r="H366" s="58">
        <f t="shared" si="82"/>
        <v>105.51612903225806</v>
      </c>
      <c r="I366" s="60">
        <f t="shared" si="83"/>
        <v>0</v>
      </c>
      <c r="J366" s="24">
        <f t="shared" si="84"/>
        <v>456.7359718080781</v>
      </c>
      <c r="K366" s="23">
        <f t="shared" si="78"/>
        <v>0.0036993278607226135</v>
      </c>
      <c r="L366" s="70">
        <f t="shared" si="79"/>
        <v>1.350254669163754</v>
      </c>
      <c r="M366" s="92">
        <v>0</v>
      </c>
      <c r="N366" s="22"/>
      <c r="O366" s="56">
        <f>IF(D366&gt;0,AVERAGE(D$18:$D366),0)</f>
        <v>13658126508.95702</v>
      </c>
    </row>
    <row r="367" spans="2:15" ht="13.5" customHeight="1">
      <c r="B367" s="23">
        <f t="shared" si="85"/>
        <v>350</v>
      </c>
      <c r="C367" s="108">
        <v>41624</v>
      </c>
      <c r="D367" s="129">
        <v>12992763655</v>
      </c>
      <c r="E367" s="56">
        <f>IF(D367&gt;0,AVERAGE(D$291:$D367),0)</f>
        <v>12354851878.805195</v>
      </c>
      <c r="F367" s="59">
        <f t="shared" si="80"/>
        <v>339.92952019517486</v>
      </c>
      <c r="G367" s="24">
        <f t="shared" si="81"/>
        <v>11.290322580645162</v>
      </c>
      <c r="H367" s="58">
        <f t="shared" si="82"/>
        <v>105.51612903225806</v>
      </c>
      <c r="I367" s="60">
        <f t="shared" si="83"/>
        <v>0</v>
      </c>
      <c r="J367" s="24">
        <f t="shared" si="84"/>
        <v>456.7359718080781</v>
      </c>
      <c r="K367" s="23">
        <f t="shared" si="78"/>
        <v>0.0036968146303041544</v>
      </c>
      <c r="L367" s="70">
        <f t="shared" si="79"/>
        <v>1.3493373400610165</v>
      </c>
      <c r="M367" s="92">
        <v>0</v>
      </c>
      <c r="N367" s="22"/>
      <c r="O367" s="56">
        <f>IF(D367&gt;0,AVERAGE(D$18:$D367),0)</f>
        <v>13656225472.231428</v>
      </c>
    </row>
    <row r="368" spans="2:15" ht="13.5" customHeight="1">
      <c r="B368" s="23">
        <f t="shared" si="85"/>
        <v>351</v>
      </c>
      <c r="C368" s="108">
        <v>41625</v>
      </c>
      <c r="D368" s="129">
        <v>12756602012</v>
      </c>
      <c r="E368" s="56">
        <f>IF(D368&gt;0,AVERAGE(D$291:$D368),0)</f>
        <v>12360002521.538462</v>
      </c>
      <c r="F368" s="59">
        <f t="shared" si="80"/>
        <v>339.92952019517486</v>
      </c>
      <c r="G368" s="24">
        <f t="shared" si="81"/>
        <v>11.290322580645162</v>
      </c>
      <c r="H368" s="58">
        <f t="shared" si="82"/>
        <v>105.51612903225806</v>
      </c>
      <c r="I368" s="60">
        <f t="shared" si="83"/>
        <v>0</v>
      </c>
      <c r="J368" s="24">
        <f t="shared" si="84"/>
        <v>456.7359718080781</v>
      </c>
      <c r="K368" s="23">
        <f t="shared" si="78"/>
        <v>0.003695274098950812</v>
      </c>
      <c r="L368" s="70">
        <f t="shared" si="79"/>
        <v>1.3487750461170465</v>
      </c>
      <c r="M368" s="92">
        <v>0</v>
      </c>
      <c r="N368" s="22"/>
      <c r="O368" s="56">
        <f>IF(D368&gt;0,AVERAGE(D$18:$D368),0)</f>
        <v>13653662442.430199</v>
      </c>
    </row>
    <row r="369" spans="2:15" ht="13.5" customHeight="1">
      <c r="B369" s="23">
        <f t="shared" si="85"/>
        <v>352</v>
      </c>
      <c r="C369" s="108">
        <v>41626</v>
      </c>
      <c r="D369" s="129">
        <v>12772955818</v>
      </c>
      <c r="E369" s="56">
        <f>IF(D369&gt;0,AVERAGE(D$291:$D369),0)</f>
        <v>12365229778.455696</v>
      </c>
      <c r="F369" s="59">
        <f t="shared" si="80"/>
        <v>339.92952019517486</v>
      </c>
      <c r="G369" s="24">
        <f t="shared" si="81"/>
        <v>11.290322580645162</v>
      </c>
      <c r="H369" s="58">
        <f t="shared" si="82"/>
        <v>105.51612903225806</v>
      </c>
      <c r="I369" s="60">
        <f t="shared" si="83"/>
        <v>0</v>
      </c>
      <c r="J369" s="24">
        <f t="shared" si="84"/>
        <v>456.7359718080781</v>
      </c>
      <c r="K369" s="23">
        <f>+J369/(E369/1000)*100</f>
        <v>0.0036937119648505243</v>
      </c>
      <c r="L369" s="70">
        <f t="shared" si="79"/>
        <v>1.3482048671704414</v>
      </c>
      <c r="M369" s="92">
        <v>0</v>
      </c>
      <c r="N369" s="22"/>
      <c r="O369" s="56">
        <f>IF(D369&gt;0,AVERAGE(D$18:$D369),0)</f>
        <v>13651160434.974432</v>
      </c>
    </row>
    <row r="370" spans="2:15" ht="13.5" customHeight="1">
      <c r="B370" s="23">
        <f t="shared" si="85"/>
        <v>353</v>
      </c>
      <c r="C370" s="108">
        <v>41627</v>
      </c>
      <c r="D370" s="129">
        <v>12768112765</v>
      </c>
      <c r="E370" s="56">
        <f>IF(D370&gt;0,AVERAGE(D$291:$D370),0)</f>
        <v>12370265815.7875</v>
      </c>
      <c r="F370" s="59">
        <f t="shared" si="80"/>
        <v>339.92952019517486</v>
      </c>
      <c r="G370" s="24">
        <f t="shared" si="81"/>
        <v>11.290322580645162</v>
      </c>
      <c r="H370" s="58">
        <f t="shared" si="82"/>
        <v>105.51612903225806</v>
      </c>
      <c r="I370" s="60">
        <f t="shared" si="83"/>
        <v>0</v>
      </c>
      <c r="J370" s="24">
        <f t="shared" si="84"/>
        <v>456.7359718080781</v>
      </c>
      <c r="K370" s="23">
        <f t="shared" si="78"/>
        <v>0.0036922082242175484</v>
      </c>
      <c r="L370" s="70">
        <f t="shared" si="79"/>
        <v>1.3476560018394053</v>
      </c>
      <c r="M370" s="92">
        <v>0</v>
      </c>
      <c r="N370" s="22"/>
      <c r="O370" s="56">
        <f>IF(D370&gt;0,AVERAGE(D$18:$D370),0)</f>
        <v>13648658883.501417</v>
      </c>
    </row>
    <row r="371" spans="2:15" ht="13.5" customHeight="1">
      <c r="B371" s="23">
        <f t="shared" si="85"/>
        <v>354</v>
      </c>
      <c r="C371" s="108">
        <v>41628</v>
      </c>
      <c r="D371" s="129">
        <v>12928568368</v>
      </c>
      <c r="E371" s="56">
        <f>IF(D371&gt;0,AVERAGE(D$291:$D371),0)</f>
        <v>12377158439.88889</v>
      </c>
      <c r="F371" s="59">
        <f t="shared" si="80"/>
        <v>339.92952019517486</v>
      </c>
      <c r="G371" s="24">
        <f t="shared" si="81"/>
        <v>11.290322580645162</v>
      </c>
      <c r="H371" s="58">
        <f t="shared" si="82"/>
        <v>105.51612903225806</v>
      </c>
      <c r="I371" s="60">
        <f t="shared" si="83"/>
        <v>0</v>
      </c>
      <c r="J371" s="24">
        <f>SUM(F371:I371)</f>
        <v>456.7359718080781</v>
      </c>
      <c r="K371" s="23">
        <f t="shared" si="78"/>
        <v>0.003690152097723153</v>
      </c>
      <c r="L371" s="70">
        <f t="shared" si="79"/>
        <v>1.346905515668951</v>
      </c>
      <c r="M371" s="92">
        <v>0</v>
      </c>
      <c r="N371" s="22"/>
      <c r="O371" s="56">
        <f>IF(D371&gt;0,AVERAGE(D$18:$D371),0)</f>
        <v>13646624729.502825</v>
      </c>
    </row>
    <row r="372" spans="2:15" ht="13.5" customHeight="1">
      <c r="B372" s="23">
        <f t="shared" si="85"/>
        <v>355</v>
      </c>
      <c r="C372" s="108">
        <v>41629</v>
      </c>
      <c r="D372" s="129">
        <v>12930791678</v>
      </c>
      <c r="E372" s="56">
        <f>IF(D372&gt;0,AVERAGE(D$291:$D372),0)</f>
        <v>12383910064.743902</v>
      </c>
      <c r="F372" s="59">
        <f t="shared" si="80"/>
        <v>339.92952019517486</v>
      </c>
      <c r="G372" s="24">
        <f t="shared" si="81"/>
        <v>11.290322580645162</v>
      </c>
      <c r="H372" s="58">
        <f t="shared" si="82"/>
        <v>105.51612903225806</v>
      </c>
      <c r="I372" s="60">
        <f t="shared" si="83"/>
        <v>0</v>
      </c>
      <c r="J372" s="24">
        <f t="shared" si="84"/>
        <v>456.7359718080781</v>
      </c>
      <c r="K372" s="23">
        <f t="shared" si="78"/>
        <v>0.0036881402515056404</v>
      </c>
      <c r="L372" s="70">
        <f t="shared" si="79"/>
        <v>1.3461711917995587</v>
      </c>
      <c r="M372" s="92">
        <v>0</v>
      </c>
      <c r="N372" s="22"/>
      <c r="O372" s="56">
        <f>IF(D372&gt;0,AVERAGE(D$18:$D372),0)</f>
        <v>13644608298.371832</v>
      </c>
    </row>
    <row r="373" spans="2:15" ht="13.5" customHeight="1">
      <c r="B373" s="23">
        <f t="shared" si="85"/>
        <v>356</v>
      </c>
      <c r="C373" s="108">
        <v>41630</v>
      </c>
      <c r="D373" s="129">
        <v>12933133334</v>
      </c>
      <c r="E373" s="56">
        <f>IF(D373&gt;0,AVERAGE(D$291:$D373),0)</f>
        <v>12390527212.566265</v>
      </c>
      <c r="F373" s="59">
        <f t="shared" si="80"/>
        <v>339.92952019517486</v>
      </c>
      <c r="G373" s="24">
        <f t="shared" si="81"/>
        <v>11.290322580645162</v>
      </c>
      <c r="H373" s="58">
        <f t="shared" si="82"/>
        <v>105.51612903225806</v>
      </c>
      <c r="I373" s="60">
        <f t="shared" si="83"/>
        <v>0</v>
      </c>
      <c r="J373" s="24">
        <f t="shared" si="84"/>
        <v>456.7359718080781</v>
      </c>
      <c r="K373" s="23">
        <f t="shared" si="78"/>
        <v>0.0036861706041439795</v>
      </c>
      <c r="L373" s="70">
        <f t="shared" si="79"/>
        <v>1.3454522705125525</v>
      </c>
      <c r="M373" s="92">
        <v>0</v>
      </c>
      <c r="N373" s="22"/>
      <c r="O373" s="56">
        <f>IF(D373&gt;0,AVERAGE(D$18:$D373),0)</f>
        <v>13642609773.191011</v>
      </c>
    </row>
    <row r="374" spans="2:15" ht="13.5" customHeight="1">
      <c r="B374" s="23">
        <f t="shared" si="85"/>
        <v>357</v>
      </c>
      <c r="C374" s="108">
        <v>41631</v>
      </c>
      <c r="D374" s="129">
        <v>12884195827</v>
      </c>
      <c r="E374" s="56">
        <f>IF(D374&gt;0,AVERAGE(D$291:$D374),0)</f>
        <v>12396404219.880953</v>
      </c>
      <c r="F374" s="59">
        <f t="shared" si="80"/>
        <v>339.92952019517486</v>
      </c>
      <c r="G374" s="24">
        <f t="shared" si="81"/>
        <v>11.290322580645162</v>
      </c>
      <c r="H374" s="58">
        <f t="shared" si="82"/>
        <v>105.51612903225806</v>
      </c>
      <c r="I374" s="60">
        <f t="shared" si="83"/>
        <v>0</v>
      </c>
      <c r="J374" s="24">
        <f t="shared" si="84"/>
        <v>456.7359718080781</v>
      </c>
      <c r="K374" s="23">
        <f t="shared" si="78"/>
        <v>0.003684423028700368</v>
      </c>
      <c r="L374" s="70">
        <f t="shared" si="79"/>
        <v>1.3448144054756344</v>
      </c>
      <c r="M374" s="92">
        <v>0</v>
      </c>
      <c r="N374" s="22"/>
      <c r="O374" s="56">
        <f>IF(D374&gt;0,AVERAGE(D$18:$D374),0)</f>
        <v>13640485364.37815</v>
      </c>
    </row>
    <row r="375" spans="2:15" ht="13.5" customHeight="1">
      <c r="B375" s="23">
        <f t="shared" si="85"/>
        <v>358</v>
      </c>
      <c r="C375" s="108">
        <v>41632</v>
      </c>
      <c r="D375" s="129">
        <v>12778450987</v>
      </c>
      <c r="E375" s="56">
        <f>IF(D375&gt;0,AVERAGE(D$291:$D375),0)</f>
        <v>12400898887.729412</v>
      </c>
      <c r="F375" s="59">
        <f t="shared" si="80"/>
        <v>339.92952019517486</v>
      </c>
      <c r="G375" s="24">
        <f t="shared" si="81"/>
        <v>11.290322580645162</v>
      </c>
      <c r="H375" s="58">
        <f t="shared" si="82"/>
        <v>105.51612903225806</v>
      </c>
      <c r="I375" s="60">
        <f t="shared" si="83"/>
        <v>0</v>
      </c>
      <c r="J375" s="24">
        <f t="shared" si="84"/>
        <v>456.7359718080781</v>
      </c>
      <c r="K375" s="23">
        <f t="shared" si="78"/>
        <v>0.0036830876208499255</v>
      </c>
      <c r="L375" s="70">
        <f t="shared" si="79"/>
        <v>1.3443269816102228</v>
      </c>
      <c r="M375" s="92">
        <v>0</v>
      </c>
      <c r="N375" s="22"/>
      <c r="O375" s="56">
        <f>IF(D375&gt;0,AVERAGE(D$18:$D375),0)</f>
        <v>13638077447.122906</v>
      </c>
    </row>
    <row r="376" spans="2:15" ht="13.5" customHeight="1">
      <c r="B376" s="23">
        <f t="shared" si="85"/>
        <v>359</v>
      </c>
      <c r="C376" s="108">
        <v>41633</v>
      </c>
      <c r="D376" s="129">
        <v>12780595146</v>
      </c>
      <c r="E376" s="56">
        <f>IF(D376&gt;0,AVERAGE(D$291:$D376),0)</f>
        <v>12405313960.5</v>
      </c>
      <c r="F376" s="59">
        <f t="shared" si="80"/>
        <v>339.92952019517486</v>
      </c>
      <c r="G376" s="24">
        <f t="shared" si="81"/>
        <v>11.290322580645162</v>
      </c>
      <c r="H376" s="58">
        <f t="shared" si="82"/>
        <v>105.51612903225806</v>
      </c>
      <c r="I376" s="60">
        <f t="shared" si="83"/>
        <v>0</v>
      </c>
      <c r="J376" s="24">
        <f t="shared" si="84"/>
        <v>456.7359718080781</v>
      </c>
      <c r="K376" s="23">
        <f t="shared" si="78"/>
        <v>0.003681776803572888</v>
      </c>
      <c r="L376" s="70">
        <f t="shared" si="79"/>
        <v>1.3438485333041041</v>
      </c>
      <c r="M376" s="92">
        <v>0</v>
      </c>
      <c r="N376" s="22"/>
      <c r="O376" s="56">
        <f>IF(D376&gt;0,AVERAGE(D$18:$D376),0)</f>
        <v>13635688917.036211</v>
      </c>
    </row>
    <row r="377" spans="2:15" ht="13.5" customHeight="1">
      <c r="B377" s="23">
        <f t="shared" si="85"/>
        <v>360</v>
      </c>
      <c r="C377" s="108">
        <v>41634</v>
      </c>
      <c r="D377" s="129">
        <v>12774760561</v>
      </c>
      <c r="E377" s="56">
        <f>IF(D377&gt;0,AVERAGE(D$291:$D377),0)</f>
        <v>12409560473.149426</v>
      </c>
      <c r="F377" s="59">
        <f t="shared" si="80"/>
        <v>339.92952019517486</v>
      </c>
      <c r="G377" s="24">
        <f t="shared" si="81"/>
        <v>11.290322580645162</v>
      </c>
      <c r="H377" s="58">
        <f t="shared" si="82"/>
        <v>105.51612903225806</v>
      </c>
      <c r="I377" s="60">
        <f t="shared" si="83"/>
        <v>0</v>
      </c>
      <c r="J377" s="24">
        <f t="shared" si="84"/>
        <v>456.7359718080781</v>
      </c>
      <c r="K377" s="23">
        <f t="shared" si="78"/>
        <v>0.003680516911105095</v>
      </c>
      <c r="L377" s="70">
        <f t="shared" si="79"/>
        <v>1.3433886725533597</v>
      </c>
      <c r="M377" s="92">
        <v>0</v>
      </c>
      <c r="N377" s="22"/>
      <c r="O377" s="56">
        <f>IF(D377&gt;0,AVERAGE(D$18:$D377),0)</f>
        <v>13633297449.380556</v>
      </c>
    </row>
    <row r="378" spans="2:15" ht="13.5" customHeight="1">
      <c r="B378" s="23">
        <f t="shared" si="85"/>
        <v>361</v>
      </c>
      <c r="C378" s="108">
        <v>41635</v>
      </c>
      <c r="D378" s="129">
        <v>12790930040</v>
      </c>
      <c r="E378" s="56">
        <f>IF(D378&gt;0,AVERAGE(D$291:$D378),0)</f>
        <v>12413894218.227272</v>
      </c>
      <c r="F378" s="59">
        <f t="shared" si="80"/>
        <v>339.92952019517486</v>
      </c>
      <c r="G378" s="24">
        <f t="shared" si="81"/>
        <v>11.290322580645162</v>
      </c>
      <c r="H378" s="58">
        <f t="shared" si="82"/>
        <v>105.51612903225806</v>
      </c>
      <c r="I378" s="60">
        <f t="shared" si="83"/>
        <v>0</v>
      </c>
      <c r="J378" s="24">
        <f t="shared" si="84"/>
        <v>456.7359718080781</v>
      </c>
      <c r="K378" s="23">
        <f t="shared" si="78"/>
        <v>0.003679232026461563</v>
      </c>
      <c r="L378" s="70">
        <f t="shared" si="79"/>
        <v>1.3429196896584705</v>
      </c>
      <c r="M378" s="92">
        <v>0</v>
      </c>
      <c r="N378" s="22"/>
      <c r="O378" s="56">
        <f>IF(D378&gt;0,AVERAGE(D$18:$D378),0)</f>
        <v>13630964021.65374</v>
      </c>
    </row>
    <row r="379" spans="2:15" ht="13.5" customHeight="1">
      <c r="B379" s="23">
        <f t="shared" si="85"/>
        <v>362</v>
      </c>
      <c r="C379" s="108">
        <v>41636</v>
      </c>
      <c r="D379" s="129">
        <v>12793254099</v>
      </c>
      <c r="E379" s="56">
        <f>IF(D379&gt;0,AVERAGE(D$291:$D379),0)</f>
        <v>12418156688.797752</v>
      </c>
      <c r="F379" s="59">
        <f t="shared" si="80"/>
        <v>339.92952019517486</v>
      </c>
      <c r="G379" s="24">
        <f t="shared" si="81"/>
        <v>11.290322580645162</v>
      </c>
      <c r="H379" s="58">
        <f t="shared" si="82"/>
        <v>105.51612903225806</v>
      </c>
      <c r="I379" s="60">
        <f t="shared" si="83"/>
        <v>0</v>
      </c>
      <c r="J379" s="24">
        <f t="shared" si="84"/>
        <v>456.7359718080781</v>
      </c>
      <c r="K379" s="23">
        <f t="shared" si="78"/>
        <v>0.003677969148352696</v>
      </c>
      <c r="L379" s="70">
        <f t="shared" si="79"/>
        <v>1.3424587391487341</v>
      </c>
      <c r="M379" s="92">
        <v>0</v>
      </c>
      <c r="N379" s="22"/>
      <c r="O379" s="56">
        <f>IF(D379&gt;0,AVERAGE(D$18:$D379),0)</f>
        <v>13628649905.845304</v>
      </c>
    </row>
    <row r="380" spans="2:15" ht="13.5" customHeight="1">
      <c r="B380" s="23">
        <f t="shared" si="85"/>
        <v>363</v>
      </c>
      <c r="C380" s="108">
        <v>41637</v>
      </c>
      <c r="D380" s="129">
        <v>12795548168</v>
      </c>
      <c r="E380" s="56">
        <f>IF(D380&gt;0,AVERAGE(D$291:$D380),0)</f>
        <v>12422349927.455555</v>
      </c>
      <c r="F380" s="59">
        <f t="shared" si="80"/>
        <v>339.92952019517486</v>
      </c>
      <c r="G380" s="24">
        <f t="shared" si="81"/>
        <v>11.290322580645162</v>
      </c>
      <c r="H380" s="58">
        <f t="shared" si="82"/>
        <v>105.51612903225806</v>
      </c>
      <c r="I380" s="60">
        <f t="shared" si="83"/>
        <v>0</v>
      </c>
      <c r="J380" s="24">
        <f t="shared" si="84"/>
        <v>456.7359718080781</v>
      </c>
      <c r="K380" s="23">
        <f t="shared" si="78"/>
        <v>0.0036767276278267774</v>
      </c>
      <c r="L380" s="70">
        <f t="shared" si="79"/>
        <v>1.3420055841567737</v>
      </c>
      <c r="M380" s="92">
        <v>0</v>
      </c>
      <c r="N380" s="22"/>
      <c r="O380" s="56">
        <f>IF(D380&gt;0,AVERAGE(D$18:$D380),0)</f>
        <v>13626354859.735537</v>
      </c>
    </row>
    <row r="381" spans="2:15" ht="13.5" customHeight="1">
      <c r="B381" s="23">
        <f t="shared" si="85"/>
        <v>364</v>
      </c>
      <c r="C381" s="108">
        <v>41638</v>
      </c>
      <c r="D381" s="129">
        <v>12832363921</v>
      </c>
      <c r="E381" s="56">
        <f>IF(D381&gt;0,AVERAGE(D$291:$D381),0)</f>
        <v>12426855575.736263</v>
      </c>
      <c r="F381" s="59">
        <f t="shared" si="80"/>
        <v>339.92952019517486</v>
      </c>
      <c r="G381" s="24">
        <f t="shared" si="81"/>
        <v>11.290322580645162</v>
      </c>
      <c r="H381" s="58">
        <f t="shared" si="82"/>
        <v>105.51612903225806</v>
      </c>
      <c r="I381" s="60">
        <f t="shared" si="83"/>
        <v>0</v>
      </c>
      <c r="J381" s="24">
        <f t="shared" si="84"/>
        <v>456.7359718080781</v>
      </c>
      <c r="K381" s="23">
        <f t="shared" si="78"/>
        <v>0.0036753945438930354</v>
      </c>
      <c r="L381" s="70">
        <f t="shared" si="79"/>
        <v>1.3415190085209578</v>
      </c>
      <c r="M381" s="92">
        <v>0</v>
      </c>
      <c r="N381" s="22"/>
      <c r="O381" s="56">
        <f>IF(D381&gt;0,AVERAGE(D$18:$D381),0)</f>
        <v>13624173565.947802</v>
      </c>
    </row>
    <row r="382" spans="2:15" ht="12.75">
      <c r="B382" s="156">
        <f t="shared" si="85"/>
        <v>365</v>
      </c>
      <c r="C382" s="157">
        <v>41639</v>
      </c>
      <c r="D382" s="158">
        <v>12833747886</v>
      </c>
      <c r="E382" s="57">
        <f>IF(D382&gt;0,AVERAGE(D$291:$D382),0)</f>
        <v>12431278318.23913</v>
      </c>
      <c r="F382" s="151">
        <f t="shared" si="80"/>
        <v>339.92952019517486</v>
      </c>
      <c r="G382" s="152">
        <f t="shared" si="81"/>
        <v>11.290322580645162</v>
      </c>
      <c r="H382" s="153">
        <f t="shared" si="82"/>
        <v>105.51612903225806</v>
      </c>
      <c r="I382" s="154">
        <f t="shared" si="83"/>
        <v>0</v>
      </c>
      <c r="J382" s="152">
        <f>SUM(F382:I382)</f>
        <v>456.7359718080781</v>
      </c>
      <c r="K382" s="156">
        <f t="shared" si="78"/>
        <v>0.0036740869290807898</v>
      </c>
      <c r="L382" s="155">
        <f t="shared" si="79"/>
        <v>1.3410417291144883</v>
      </c>
      <c r="M382" s="159">
        <v>0</v>
      </c>
      <c r="N382" s="160"/>
      <c r="O382" s="57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40" customWidth="1"/>
    <col min="2" max="2" width="6.00390625" style="140" customWidth="1"/>
    <col min="3" max="3" width="10.140625" style="146" bestFit="1" customWidth="1"/>
    <col min="4" max="4" width="14.28125" style="132" customWidth="1"/>
    <col min="5" max="5" width="15.421875" style="147" customWidth="1"/>
    <col min="6" max="6" width="9.00390625" style="140" customWidth="1"/>
    <col min="7" max="7" width="8.140625" style="140" customWidth="1"/>
    <col min="8" max="8" width="8.7109375" style="140" customWidth="1"/>
    <col min="9" max="9" width="6.57421875" style="140" customWidth="1"/>
    <col min="10" max="10" width="12.421875" style="140" customWidth="1"/>
    <col min="11" max="11" width="29.421875" style="140" customWidth="1"/>
    <col min="12" max="12" width="10.00390625" style="140" bestFit="1" customWidth="1"/>
    <col min="13" max="13" width="8.57421875" style="140" customWidth="1"/>
    <col min="14" max="14" width="11.421875" style="140" customWidth="1"/>
    <col min="15" max="15" width="13.57421875" style="147" customWidth="1"/>
    <col min="16" max="16" width="11.421875" style="140" customWidth="1"/>
    <col min="17" max="17" width="18.140625" style="140" bestFit="1" customWidth="1"/>
    <col min="18" max="16384" width="11.421875" style="140" customWidth="1"/>
  </cols>
  <sheetData>
    <row r="1" spans="2:5" ht="15">
      <c r="B1" s="80" t="s">
        <v>17</v>
      </c>
      <c r="C1" s="2"/>
      <c r="D1" s="93"/>
      <c r="E1" s="1"/>
    </row>
    <row r="2" spans="3:15" s="102" customFormat="1" ht="38.25">
      <c r="C2" s="4"/>
      <c r="D2" s="95"/>
      <c r="E2" s="99" t="s">
        <v>3</v>
      </c>
      <c r="F2" s="99" t="s">
        <v>0</v>
      </c>
      <c r="G2" s="99" t="s">
        <v>1</v>
      </c>
      <c r="H2" s="99" t="s">
        <v>13</v>
      </c>
      <c r="I2" s="99" t="s">
        <v>2</v>
      </c>
      <c r="J2" s="99" t="s">
        <v>12</v>
      </c>
      <c r="K2" s="103" t="s">
        <v>7</v>
      </c>
      <c r="L2" s="99" t="s">
        <v>8</v>
      </c>
      <c r="M2" s="99" t="s">
        <v>11</v>
      </c>
      <c r="N2" s="104" t="s">
        <v>15</v>
      </c>
      <c r="O2" s="63"/>
    </row>
    <row r="3" spans="3:15" ht="12.75">
      <c r="C3" s="2"/>
      <c r="D3" s="96"/>
      <c r="E3" s="62">
        <v>1</v>
      </c>
      <c r="F3" s="71"/>
      <c r="G3" s="35"/>
      <c r="H3" s="36"/>
      <c r="I3" s="35"/>
      <c r="J3" s="25">
        <f>SUM(F3:I3)</f>
        <v>0</v>
      </c>
      <c r="K3" s="47">
        <f aca="true" t="shared" si="0" ref="K3:K14">+F3/1.19</f>
        <v>0</v>
      </c>
      <c r="L3" s="66"/>
      <c r="M3" s="76"/>
      <c r="N3" s="38"/>
      <c r="O3" s="63"/>
    </row>
    <row r="4" spans="2:15" ht="12.75">
      <c r="B4" s="52" t="s">
        <v>19</v>
      </c>
      <c r="C4" s="64"/>
      <c r="D4" s="93"/>
      <c r="E4" s="63">
        <f>+E3+1</f>
        <v>2</v>
      </c>
      <c r="F4" s="114"/>
      <c r="G4" s="36"/>
      <c r="H4" s="36"/>
      <c r="I4" s="36"/>
      <c r="J4" s="26">
        <f aca="true" t="shared" si="1" ref="J4:J14">SUM(F4:I4)</f>
        <v>0</v>
      </c>
      <c r="K4" s="49">
        <f t="shared" si="0"/>
        <v>0</v>
      </c>
      <c r="L4" s="67"/>
      <c r="M4" s="77"/>
      <c r="N4" s="40"/>
      <c r="O4" s="63"/>
    </row>
    <row r="5" spans="2:15" ht="12.75">
      <c r="B5" s="10"/>
      <c r="C5" s="9"/>
      <c r="D5" s="93"/>
      <c r="E5" s="63">
        <f aca="true" t="shared" si="2" ref="E5:E14">+E4+1</f>
        <v>3</v>
      </c>
      <c r="F5" s="114"/>
      <c r="G5" s="36"/>
      <c r="H5" s="36"/>
      <c r="I5" s="36"/>
      <c r="J5" s="26">
        <f>SUM(F5:I5)</f>
        <v>0</v>
      </c>
      <c r="K5" s="49">
        <f t="shared" si="0"/>
        <v>0</v>
      </c>
      <c r="L5" s="67"/>
      <c r="M5" s="77"/>
      <c r="N5" s="40"/>
      <c r="O5" s="63"/>
    </row>
    <row r="6" spans="3:15" ht="12.75">
      <c r="C6" s="105">
        <v>2.04</v>
      </c>
      <c r="D6" s="105" t="s">
        <v>14</v>
      </c>
      <c r="E6" s="63">
        <f t="shared" si="2"/>
        <v>4</v>
      </c>
      <c r="F6" s="114"/>
      <c r="G6" s="36"/>
      <c r="H6" s="36"/>
      <c r="I6" s="36"/>
      <c r="J6" s="26">
        <f t="shared" si="1"/>
        <v>0</v>
      </c>
      <c r="K6" s="49">
        <f t="shared" si="0"/>
        <v>0</v>
      </c>
      <c r="L6" s="67"/>
      <c r="M6" s="77"/>
      <c r="N6" s="40"/>
      <c r="O6" s="63"/>
    </row>
    <row r="7" spans="3:15" ht="12.75">
      <c r="C7" s="111">
        <v>2.02</v>
      </c>
      <c r="D7" s="85" t="s">
        <v>36</v>
      </c>
      <c r="E7" s="63">
        <f t="shared" si="2"/>
        <v>5</v>
      </c>
      <c r="F7" s="114"/>
      <c r="G7" s="36"/>
      <c r="H7" s="36"/>
      <c r="I7" s="36"/>
      <c r="J7" s="26">
        <f t="shared" si="1"/>
        <v>0</v>
      </c>
      <c r="K7" s="49">
        <f t="shared" si="0"/>
        <v>0</v>
      </c>
      <c r="L7" s="67"/>
      <c r="M7" s="77"/>
      <c r="N7" s="40"/>
      <c r="O7" s="63"/>
    </row>
    <row r="8" spans="3:15" ht="12.75">
      <c r="C8" s="111">
        <v>2.04</v>
      </c>
      <c r="D8" s="85" t="s">
        <v>38</v>
      </c>
      <c r="E8" s="63">
        <f t="shared" si="2"/>
        <v>6</v>
      </c>
      <c r="F8" s="114"/>
      <c r="G8" s="36"/>
      <c r="H8" s="36"/>
      <c r="I8" s="36"/>
      <c r="J8" s="26">
        <f t="shared" si="1"/>
        <v>0</v>
      </c>
      <c r="K8" s="49">
        <f t="shared" si="0"/>
        <v>0</v>
      </c>
      <c r="L8" s="67"/>
      <c r="M8" s="77"/>
      <c r="N8" s="40"/>
      <c r="O8" s="63"/>
    </row>
    <row r="9" spans="3:15" ht="12.75">
      <c r="C9" s="2"/>
      <c r="D9" s="93"/>
      <c r="E9" s="63">
        <f t="shared" si="2"/>
        <v>7</v>
      </c>
      <c r="F9" s="114"/>
      <c r="G9" s="36"/>
      <c r="H9" s="36"/>
      <c r="I9" s="36"/>
      <c r="J9" s="74">
        <f t="shared" si="1"/>
        <v>0</v>
      </c>
      <c r="K9" s="49">
        <f t="shared" si="0"/>
        <v>0</v>
      </c>
      <c r="L9" s="67"/>
      <c r="M9" s="77"/>
      <c r="N9" s="40"/>
      <c r="O9" s="63"/>
    </row>
    <row r="10" spans="3:15" ht="12.75">
      <c r="C10" s="2"/>
      <c r="D10" s="93"/>
      <c r="E10" s="63">
        <f t="shared" si="2"/>
        <v>8</v>
      </c>
      <c r="F10" s="72"/>
      <c r="G10" s="36"/>
      <c r="H10" s="36"/>
      <c r="I10" s="36"/>
      <c r="J10" s="74">
        <f t="shared" si="1"/>
        <v>0</v>
      </c>
      <c r="K10" s="49">
        <f t="shared" si="0"/>
        <v>0</v>
      </c>
      <c r="L10" s="67"/>
      <c r="M10" s="77"/>
      <c r="N10" s="40"/>
      <c r="O10" s="63"/>
    </row>
    <row r="11" spans="3:15" ht="12.75">
      <c r="C11" s="2"/>
      <c r="D11" s="93"/>
      <c r="E11" s="63">
        <f t="shared" si="2"/>
        <v>9</v>
      </c>
      <c r="F11" s="72"/>
      <c r="G11" s="36"/>
      <c r="H11" s="36"/>
      <c r="I11" s="36"/>
      <c r="J11" s="74">
        <f t="shared" si="1"/>
        <v>0</v>
      </c>
      <c r="K11" s="49">
        <f t="shared" si="0"/>
        <v>0</v>
      </c>
      <c r="L11" s="67"/>
      <c r="M11" s="77"/>
      <c r="N11" s="40"/>
      <c r="O11" s="63"/>
    </row>
    <row r="12" spans="3:15" ht="12.75">
      <c r="C12" s="2"/>
      <c r="D12" s="93"/>
      <c r="E12" s="63">
        <f t="shared" si="2"/>
        <v>10</v>
      </c>
      <c r="F12" s="72"/>
      <c r="G12" s="36"/>
      <c r="H12" s="36"/>
      <c r="I12" s="36"/>
      <c r="J12" s="74">
        <f t="shared" si="1"/>
        <v>0</v>
      </c>
      <c r="K12" s="49">
        <f t="shared" si="0"/>
        <v>0</v>
      </c>
      <c r="L12" s="67"/>
      <c r="M12" s="77"/>
      <c r="N12" s="40"/>
      <c r="O12" s="63"/>
    </row>
    <row r="13" spans="3:15" ht="12.75">
      <c r="C13" s="2"/>
      <c r="D13" s="93"/>
      <c r="E13" s="63">
        <f t="shared" si="2"/>
        <v>11</v>
      </c>
      <c r="F13" s="72"/>
      <c r="G13" s="36"/>
      <c r="H13" s="36"/>
      <c r="I13" s="36"/>
      <c r="J13" s="74">
        <f t="shared" si="1"/>
        <v>0</v>
      </c>
      <c r="K13" s="49">
        <f t="shared" si="0"/>
        <v>0</v>
      </c>
      <c r="L13" s="67"/>
      <c r="M13" s="77"/>
      <c r="N13" s="40"/>
      <c r="O13" s="63"/>
    </row>
    <row r="14" spans="3:15" ht="12.75">
      <c r="C14" s="2"/>
      <c r="D14" s="93"/>
      <c r="E14" s="63">
        <f t="shared" si="2"/>
        <v>12</v>
      </c>
      <c r="F14" s="73"/>
      <c r="G14" s="37"/>
      <c r="H14" s="37"/>
      <c r="I14" s="37"/>
      <c r="J14" s="74">
        <f t="shared" si="1"/>
        <v>0</v>
      </c>
      <c r="K14" s="49">
        <f t="shared" si="0"/>
        <v>0</v>
      </c>
      <c r="L14" s="67"/>
      <c r="M14" s="77"/>
      <c r="N14" s="40"/>
      <c r="O14" s="63"/>
    </row>
    <row r="15" spans="3:15" ht="12.75">
      <c r="C15" s="2"/>
      <c r="D15" s="93"/>
      <c r="E15" s="42"/>
      <c r="F15" s="6">
        <f>SUM(F2:F14)</f>
        <v>0</v>
      </c>
      <c r="G15" s="7">
        <f>SUM(G2:G14)</f>
        <v>0</v>
      </c>
      <c r="H15" s="7">
        <f>SUM(H2:H14)</f>
        <v>0</v>
      </c>
      <c r="I15" s="7">
        <f>SUM(I2:I14)</f>
        <v>0</v>
      </c>
      <c r="J15" s="75">
        <f>SUM(J2:J13)</f>
        <v>0</v>
      </c>
      <c r="K15" s="75">
        <f>SUM(K2:K13)</f>
        <v>0</v>
      </c>
      <c r="L15" s="75">
        <f>SUM(L2:L13)</f>
        <v>0</v>
      </c>
      <c r="M15" s="75">
        <f>SUM(M2:M13)</f>
        <v>0</v>
      </c>
      <c r="N15" s="75">
        <f>SUM(N2:N13)</f>
        <v>0</v>
      </c>
      <c r="O15" s="63"/>
    </row>
    <row r="16" spans="3:15" s="39" customFormat="1" ht="12.75">
      <c r="C16" s="61"/>
      <c r="D16" s="93"/>
      <c r="E16" s="41"/>
      <c r="F16" s="19"/>
      <c r="G16" s="19"/>
      <c r="H16" s="19"/>
      <c r="I16" s="19"/>
      <c r="J16" s="19"/>
      <c r="K16" s="41"/>
      <c r="L16" s="13"/>
      <c r="M16" s="41"/>
      <c r="O16" s="41"/>
    </row>
    <row r="17" spans="2:15" s="102" customFormat="1" ht="38.25">
      <c r="B17" s="99" t="s">
        <v>4</v>
      </c>
      <c r="C17" s="107" t="s">
        <v>5</v>
      </c>
      <c r="D17" s="98" t="s">
        <v>6</v>
      </c>
      <c r="E17" s="98" t="s">
        <v>35</v>
      </c>
      <c r="F17" s="101" t="s">
        <v>0</v>
      </c>
      <c r="G17" s="101" t="s">
        <v>1</v>
      </c>
      <c r="H17" s="99" t="s">
        <v>13</v>
      </c>
      <c r="I17" s="101" t="s">
        <v>2</v>
      </c>
      <c r="J17" s="99" t="s">
        <v>10</v>
      </c>
      <c r="K17" s="99" t="s">
        <v>9</v>
      </c>
      <c r="L17" s="99" t="s">
        <v>8</v>
      </c>
      <c r="M17" s="99" t="s">
        <v>11</v>
      </c>
      <c r="N17" s="99" t="s">
        <v>15</v>
      </c>
      <c r="O17" s="98" t="s">
        <v>37</v>
      </c>
    </row>
    <row r="18" spans="2:15" ht="12.75">
      <c r="B18" s="43">
        <v>1</v>
      </c>
      <c r="C18" s="65">
        <v>40909</v>
      </c>
      <c r="D18" s="97"/>
      <c r="E18" s="55">
        <f>IF(D18&gt;0,AVERAGE(D$18:$D18),0)</f>
        <v>0</v>
      </c>
      <c r="F18" s="53">
        <f>+$K$3/31</f>
        <v>0</v>
      </c>
      <c r="G18" s="44">
        <f>+$G$3/31</f>
        <v>0</v>
      </c>
      <c r="H18" s="44">
        <f>+$H$3/31</f>
        <v>0</v>
      </c>
      <c r="I18" s="81">
        <f aca="true" t="shared" si="3" ref="I18:I48">+$I$14/31</f>
        <v>0</v>
      </c>
      <c r="J18" s="48">
        <f aca="true" t="shared" si="4" ref="J18:J81">SUM(F18:I18)</f>
        <v>0</v>
      </c>
      <c r="K18" s="43" t="e">
        <f aca="true" t="shared" si="5" ref="K18:K49">+J18/(E18/1000)*100</f>
        <v>#DIV/0!</v>
      </c>
      <c r="L18" s="83" t="e">
        <f>+K18*366</f>
        <v>#DIV/0!</v>
      </c>
      <c r="M18" s="68"/>
      <c r="N18" s="22" t="e">
        <f>+L18-$C$7</f>
        <v>#DIV/0!</v>
      </c>
      <c r="O18" s="55">
        <f>IF(D18&gt;0,AVERAGE(D$18:$D18),0)</f>
        <v>0</v>
      </c>
    </row>
    <row r="19" spans="2:15" ht="12.75">
      <c r="B19" s="45">
        <f aca="true" t="shared" si="6" ref="B19:B38">+B18+1</f>
        <v>2</v>
      </c>
      <c r="C19" s="65">
        <v>40910</v>
      </c>
      <c r="D19" s="97"/>
      <c r="E19" s="56">
        <f>IF(D19&gt;0,AVERAGE(D$18:$D19),0)</f>
        <v>0</v>
      </c>
      <c r="F19" s="54">
        <f aca="true" t="shared" si="7" ref="F19:F47">+$K$3/31</f>
        <v>0</v>
      </c>
      <c r="G19" s="46">
        <f aca="true" t="shared" si="8" ref="G19:G48">+$G$3/31</f>
        <v>0</v>
      </c>
      <c r="H19" s="46">
        <f aca="true" t="shared" si="9" ref="H19:H47">+$H$3/31</f>
        <v>0</v>
      </c>
      <c r="I19" s="82">
        <f t="shared" si="3"/>
        <v>0</v>
      </c>
      <c r="J19" s="50">
        <f t="shared" si="4"/>
        <v>0</v>
      </c>
      <c r="K19" s="45" t="e">
        <f t="shared" si="5"/>
        <v>#DIV/0!</v>
      </c>
      <c r="L19" s="84" t="e">
        <f>+K19*366</f>
        <v>#DIV/0!</v>
      </c>
      <c r="M19" s="69"/>
      <c r="N19" s="22" t="e">
        <f aca="true" t="shared" si="10" ref="N19:N82">+L19-$C$7</f>
        <v>#DIV/0!</v>
      </c>
      <c r="O19" s="56">
        <f>IF(D19&gt;0,AVERAGE(D$18:$D19),0)</f>
        <v>0</v>
      </c>
    </row>
    <row r="20" spans="2:15" ht="12.75">
      <c r="B20" s="45">
        <f t="shared" si="6"/>
        <v>3</v>
      </c>
      <c r="C20" s="65">
        <v>40911</v>
      </c>
      <c r="D20" s="97"/>
      <c r="E20" s="56">
        <f>IF(D20&gt;0,AVERAGE(D$18:$D20),0)</f>
        <v>0</v>
      </c>
      <c r="F20" s="54">
        <f t="shared" si="7"/>
        <v>0</v>
      </c>
      <c r="G20" s="46">
        <f t="shared" si="8"/>
        <v>0</v>
      </c>
      <c r="H20" s="46">
        <f t="shared" si="9"/>
        <v>0</v>
      </c>
      <c r="I20" s="82">
        <f t="shared" si="3"/>
        <v>0</v>
      </c>
      <c r="J20" s="50">
        <f t="shared" si="4"/>
        <v>0</v>
      </c>
      <c r="K20" s="45" t="e">
        <f t="shared" si="5"/>
        <v>#DIV/0!</v>
      </c>
      <c r="L20" s="84" t="e">
        <f aca="true" t="shared" si="11" ref="L20:L83">+K20*366</f>
        <v>#DIV/0!</v>
      </c>
      <c r="M20" s="69"/>
      <c r="N20" s="22" t="e">
        <f t="shared" si="10"/>
        <v>#DIV/0!</v>
      </c>
      <c r="O20" s="56">
        <f>IF(D20&gt;0,AVERAGE(D$18:$D20),0)</f>
        <v>0</v>
      </c>
    </row>
    <row r="21" spans="2:15" ht="12.75">
      <c r="B21" s="45">
        <f t="shared" si="6"/>
        <v>4</v>
      </c>
      <c r="C21" s="65">
        <v>40912</v>
      </c>
      <c r="D21" s="97"/>
      <c r="E21" s="56">
        <f>IF(D21&gt;0,AVERAGE(D$18:$D21),0)</f>
        <v>0</v>
      </c>
      <c r="F21" s="54">
        <f t="shared" si="7"/>
        <v>0</v>
      </c>
      <c r="G21" s="46">
        <f t="shared" si="8"/>
        <v>0</v>
      </c>
      <c r="H21" s="46">
        <f t="shared" si="9"/>
        <v>0</v>
      </c>
      <c r="I21" s="82">
        <f t="shared" si="3"/>
        <v>0</v>
      </c>
      <c r="J21" s="50">
        <f t="shared" si="4"/>
        <v>0</v>
      </c>
      <c r="K21" s="45" t="e">
        <f t="shared" si="5"/>
        <v>#DIV/0!</v>
      </c>
      <c r="L21" s="84" t="e">
        <f t="shared" si="11"/>
        <v>#DIV/0!</v>
      </c>
      <c r="M21" s="69"/>
      <c r="N21" s="22" t="e">
        <f t="shared" si="10"/>
        <v>#DIV/0!</v>
      </c>
      <c r="O21" s="56">
        <f>IF(D21&gt;0,AVERAGE(D$18:$D21),0)</f>
        <v>0</v>
      </c>
    </row>
    <row r="22" spans="2:15" ht="12.75">
      <c r="B22" s="45">
        <f t="shared" si="6"/>
        <v>5</v>
      </c>
      <c r="C22" s="65">
        <v>40913</v>
      </c>
      <c r="D22" s="97"/>
      <c r="E22" s="56">
        <f>IF(D22&gt;0,AVERAGE(D$18:$D22),0)</f>
        <v>0</v>
      </c>
      <c r="F22" s="54">
        <f t="shared" si="7"/>
        <v>0</v>
      </c>
      <c r="G22" s="46">
        <f t="shared" si="8"/>
        <v>0</v>
      </c>
      <c r="H22" s="46">
        <f t="shared" si="9"/>
        <v>0</v>
      </c>
      <c r="I22" s="82">
        <f t="shared" si="3"/>
        <v>0</v>
      </c>
      <c r="J22" s="50">
        <f t="shared" si="4"/>
        <v>0</v>
      </c>
      <c r="K22" s="45" t="e">
        <f t="shared" si="5"/>
        <v>#DIV/0!</v>
      </c>
      <c r="L22" s="84" t="e">
        <f t="shared" si="11"/>
        <v>#DIV/0!</v>
      </c>
      <c r="M22" s="69"/>
      <c r="N22" s="22" t="e">
        <f t="shared" si="10"/>
        <v>#DIV/0!</v>
      </c>
      <c r="O22" s="56">
        <f>IF(D22&gt;0,AVERAGE(D$18:$D22),0)</f>
        <v>0</v>
      </c>
    </row>
    <row r="23" spans="2:15" ht="12.75">
      <c r="B23" s="45">
        <f t="shared" si="6"/>
        <v>6</v>
      </c>
      <c r="C23" s="65">
        <v>40914</v>
      </c>
      <c r="D23" s="97"/>
      <c r="E23" s="56">
        <f>IF(D23&gt;0,AVERAGE(D$18:$D23),0)</f>
        <v>0</v>
      </c>
      <c r="F23" s="54">
        <f t="shared" si="7"/>
        <v>0</v>
      </c>
      <c r="G23" s="46">
        <f t="shared" si="8"/>
        <v>0</v>
      </c>
      <c r="H23" s="46">
        <f t="shared" si="9"/>
        <v>0</v>
      </c>
      <c r="I23" s="82">
        <f t="shared" si="3"/>
        <v>0</v>
      </c>
      <c r="J23" s="50">
        <f t="shared" si="4"/>
        <v>0</v>
      </c>
      <c r="K23" s="45" t="e">
        <f t="shared" si="5"/>
        <v>#DIV/0!</v>
      </c>
      <c r="L23" s="84" t="e">
        <f t="shared" si="11"/>
        <v>#DIV/0!</v>
      </c>
      <c r="M23" s="69"/>
      <c r="N23" s="22" t="e">
        <f t="shared" si="10"/>
        <v>#DIV/0!</v>
      </c>
      <c r="O23" s="56">
        <f>IF(D23&gt;0,AVERAGE(D$18:$D23),0)</f>
        <v>0</v>
      </c>
    </row>
    <row r="24" spans="2:15" ht="12.75">
      <c r="B24" s="45">
        <f t="shared" si="6"/>
        <v>7</v>
      </c>
      <c r="C24" s="65">
        <v>40915</v>
      </c>
      <c r="D24" s="97"/>
      <c r="E24" s="56">
        <f>IF(D24&gt;0,AVERAGE(D$18:$D24),0)</f>
        <v>0</v>
      </c>
      <c r="F24" s="54">
        <f t="shared" si="7"/>
        <v>0</v>
      </c>
      <c r="G24" s="46">
        <f t="shared" si="8"/>
        <v>0</v>
      </c>
      <c r="H24" s="46">
        <f t="shared" si="9"/>
        <v>0</v>
      </c>
      <c r="I24" s="82">
        <f t="shared" si="3"/>
        <v>0</v>
      </c>
      <c r="J24" s="50">
        <f t="shared" si="4"/>
        <v>0</v>
      </c>
      <c r="K24" s="45" t="e">
        <f t="shared" si="5"/>
        <v>#DIV/0!</v>
      </c>
      <c r="L24" s="84" t="e">
        <f t="shared" si="11"/>
        <v>#DIV/0!</v>
      </c>
      <c r="M24" s="69"/>
      <c r="N24" s="22" t="e">
        <f t="shared" si="10"/>
        <v>#DIV/0!</v>
      </c>
      <c r="O24" s="56">
        <f>IF(D24&gt;0,AVERAGE(D$18:$D24),0)</f>
        <v>0</v>
      </c>
    </row>
    <row r="25" spans="2:15" ht="12.75">
      <c r="B25" s="45">
        <f t="shared" si="6"/>
        <v>8</v>
      </c>
      <c r="C25" s="65">
        <v>40916</v>
      </c>
      <c r="D25" s="97"/>
      <c r="E25" s="56">
        <f>IF(D25&gt;0,AVERAGE(D$18:$D25),0)</f>
        <v>0</v>
      </c>
      <c r="F25" s="54">
        <f t="shared" si="7"/>
        <v>0</v>
      </c>
      <c r="G25" s="46">
        <f t="shared" si="8"/>
        <v>0</v>
      </c>
      <c r="H25" s="46">
        <f t="shared" si="9"/>
        <v>0</v>
      </c>
      <c r="I25" s="82">
        <f t="shared" si="3"/>
        <v>0</v>
      </c>
      <c r="J25" s="50">
        <f t="shared" si="4"/>
        <v>0</v>
      </c>
      <c r="K25" s="45" t="e">
        <f t="shared" si="5"/>
        <v>#DIV/0!</v>
      </c>
      <c r="L25" s="84" t="e">
        <f t="shared" si="11"/>
        <v>#DIV/0!</v>
      </c>
      <c r="M25" s="69"/>
      <c r="N25" s="22" t="e">
        <f t="shared" si="10"/>
        <v>#DIV/0!</v>
      </c>
      <c r="O25" s="56">
        <f>IF(D25&gt;0,AVERAGE(D$18:$D25),0)</f>
        <v>0</v>
      </c>
    </row>
    <row r="26" spans="2:15" ht="12.75">
      <c r="B26" s="45">
        <f t="shared" si="6"/>
        <v>9</v>
      </c>
      <c r="C26" s="65">
        <v>40917</v>
      </c>
      <c r="D26" s="97"/>
      <c r="E26" s="56">
        <f>IF(D26&gt;0,AVERAGE(D$18:$D26),0)</f>
        <v>0</v>
      </c>
      <c r="F26" s="54">
        <f t="shared" si="7"/>
        <v>0</v>
      </c>
      <c r="G26" s="46">
        <f t="shared" si="8"/>
        <v>0</v>
      </c>
      <c r="H26" s="46">
        <f t="shared" si="9"/>
        <v>0</v>
      </c>
      <c r="I26" s="82">
        <f t="shared" si="3"/>
        <v>0</v>
      </c>
      <c r="J26" s="50">
        <f t="shared" si="4"/>
        <v>0</v>
      </c>
      <c r="K26" s="45" t="e">
        <f t="shared" si="5"/>
        <v>#DIV/0!</v>
      </c>
      <c r="L26" s="84" t="e">
        <f t="shared" si="11"/>
        <v>#DIV/0!</v>
      </c>
      <c r="M26" s="69"/>
      <c r="N26" s="22" t="e">
        <f t="shared" si="10"/>
        <v>#DIV/0!</v>
      </c>
      <c r="O26" s="56">
        <f>IF(D26&gt;0,AVERAGE(D$18:$D26),0)</f>
        <v>0</v>
      </c>
    </row>
    <row r="27" spans="2:15" ht="12.75">
      <c r="B27" s="45">
        <f t="shared" si="6"/>
        <v>10</v>
      </c>
      <c r="C27" s="65">
        <v>40918</v>
      </c>
      <c r="D27" s="97"/>
      <c r="E27" s="56">
        <f>IF(D27&gt;0,AVERAGE(D$18:$D27),0)</f>
        <v>0</v>
      </c>
      <c r="F27" s="54">
        <f t="shared" si="7"/>
        <v>0</v>
      </c>
      <c r="G27" s="46">
        <f t="shared" si="8"/>
        <v>0</v>
      </c>
      <c r="H27" s="46">
        <f t="shared" si="9"/>
        <v>0</v>
      </c>
      <c r="I27" s="82">
        <f t="shared" si="3"/>
        <v>0</v>
      </c>
      <c r="J27" s="50">
        <f t="shared" si="4"/>
        <v>0</v>
      </c>
      <c r="K27" s="45" t="e">
        <f t="shared" si="5"/>
        <v>#DIV/0!</v>
      </c>
      <c r="L27" s="84" t="e">
        <f t="shared" si="11"/>
        <v>#DIV/0!</v>
      </c>
      <c r="M27" s="69"/>
      <c r="N27" s="22" t="e">
        <f t="shared" si="10"/>
        <v>#DIV/0!</v>
      </c>
      <c r="O27" s="56">
        <f>IF(D27&gt;0,AVERAGE(D$18:$D27),0)</f>
        <v>0</v>
      </c>
    </row>
    <row r="28" spans="2:15" ht="12.75">
      <c r="B28" s="45">
        <f t="shared" si="6"/>
        <v>11</v>
      </c>
      <c r="C28" s="65">
        <v>40919</v>
      </c>
      <c r="D28" s="97"/>
      <c r="E28" s="56">
        <f>IF(D28&gt;0,AVERAGE(D$18:$D28),0)</f>
        <v>0</v>
      </c>
      <c r="F28" s="54">
        <f t="shared" si="7"/>
        <v>0</v>
      </c>
      <c r="G28" s="46">
        <f t="shared" si="8"/>
        <v>0</v>
      </c>
      <c r="H28" s="46">
        <f t="shared" si="9"/>
        <v>0</v>
      </c>
      <c r="I28" s="82">
        <f t="shared" si="3"/>
        <v>0</v>
      </c>
      <c r="J28" s="50">
        <f t="shared" si="4"/>
        <v>0</v>
      </c>
      <c r="K28" s="45" t="e">
        <f t="shared" si="5"/>
        <v>#DIV/0!</v>
      </c>
      <c r="L28" s="84" t="e">
        <f t="shared" si="11"/>
        <v>#DIV/0!</v>
      </c>
      <c r="M28" s="69"/>
      <c r="N28" s="22" t="e">
        <f t="shared" si="10"/>
        <v>#DIV/0!</v>
      </c>
      <c r="O28" s="56">
        <f>IF(D28&gt;0,AVERAGE(D$18:$D28),0)</f>
        <v>0</v>
      </c>
    </row>
    <row r="29" spans="2:15" ht="12.75">
      <c r="B29" s="45">
        <f t="shared" si="6"/>
        <v>12</v>
      </c>
      <c r="C29" s="65">
        <v>40920</v>
      </c>
      <c r="D29" s="97"/>
      <c r="E29" s="56">
        <f>IF(D29&gt;0,AVERAGE(D$18:$D29),0)</f>
        <v>0</v>
      </c>
      <c r="F29" s="54">
        <f t="shared" si="7"/>
        <v>0</v>
      </c>
      <c r="G29" s="46">
        <f t="shared" si="8"/>
        <v>0</v>
      </c>
      <c r="H29" s="46">
        <f t="shared" si="9"/>
        <v>0</v>
      </c>
      <c r="I29" s="82">
        <f t="shared" si="3"/>
        <v>0</v>
      </c>
      <c r="J29" s="50">
        <f t="shared" si="4"/>
        <v>0</v>
      </c>
      <c r="K29" s="45" t="e">
        <f t="shared" si="5"/>
        <v>#DIV/0!</v>
      </c>
      <c r="L29" s="84" t="e">
        <f t="shared" si="11"/>
        <v>#DIV/0!</v>
      </c>
      <c r="M29" s="69"/>
      <c r="N29" s="22" t="e">
        <f t="shared" si="10"/>
        <v>#DIV/0!</v>
      </c>
      <c r="O29" s="56">
        <f>IF(D29&gt;0,AVERAGE(D$18:$D29),0)</f>
        <v>0</v>
      </c>
    </row>
    <row r="30" spans="2:15" ht="12.75">
      <c r="B30" s="45">
        <f t="shared" si="6"/>
        <v>13</v>
      </c>
      <c r="C30" s="65">
        <v>40921</v>
      </c>
      <c r="D30" s="97"/>
      <c r="E30" s="56">
        <f>IF(D30&gt;0,AVERAGE(D$18:$D30),0)</f>
        <v>0</v>
      </c>
      <c r="F30" s="54">
        <f t="shared" si="7"/>
        <v>0</v>
      </c>
      <c r="G30" s="46">
        <f t="shared" si="8"/>
        <v>0</v>
      </c>
      <c r="H30" s="46">
        <f t="shared" si="9"/>
        <v>0</v>
      </c>
      <c r="I30" s="82">
        <f t="shared" si="3"/>
        <v>0</v>
      </c>
      <c r="J30" s="50">
        <f t="shared" si="4"/>
        <v>0</v>
      </c>
      <c r="K30" s="45" t="e">
        <f t="shared" si="5"/>
        <v>#DIV/0!</v>
      </c>
      <c r="L30" s="84" t="e">
        <f t="shared" si="11"/>
        <v>#DIV/0!</v>
      </c>
      <c r="M30" s="69"/>
      <c r="N30" s="22" t="e">
        <f t="shared" si="10"/>
        <v>#DIV/0!</v>
      </c>
      <c r="O30" s="56">
        <f>IF(D30&gt;0,AVERAGE(D$18:$D30),0)</f>
        <v>0</v>
      </c>
    </row>
    <row r="31" spans="2:15" ht="12.75">
      <c r="B31" s="45">
        <f t="shared" si="6"/>
        <v>14</v>
      </c>
      <c r="C31" s="65">
        <v>40922</v>
      </c>
      <c r="D31" s="97"/>
      <c r="E31" s="56">
        <f>IF(D31&gt;0,AVERAGE(D$18:$D31),0)</f>
        <v>0</v>
      </c>
      <c r="F31" s="54">
        <f t="shared" si="7"/>
        <v>0</v>
      </c>
      <c r="G31" s="46">
        <f t="shared" si="8"/>
        <v>0</v>
      </c>
      <c r="H31" s="46">
        <f t="shared" si="9"/>
        <v>0</v>
      </c>
      <c r="I31" s="82">
        <f t="shared" si="3"/>
        <v>0</v>
      </c>
      <c r="J31" s="50">
        <f t="shared" si="4"/>
        <v>0</v>
      </c>
      <c r="K31" s="45" t="e">
        <f t="shared" si="5"/>
        <v>#DIV/0!</v>
      </c>
      <c r="L31" s="84" t="e">
        <f t="shared" si="11"/>
        <v>#DIV/0!</v>
      </c>
      <c r="M31" s="69"/>
      <c r="N31" s="22" t="e">
        <f t="shared" si="10"/>
        <v>#DIV/0!</v>
      </c>
      <c r="O31" s="56">
        <f>IF(D31&gt;0,AVERAGE(D$18:$D31),0)</f>
        <v>0</v>
      </c>
    </row>
    <row r="32" spans="2:15" ht="12.75">
      <c r="B32" s="45">
        <f t="shared" si="6"/>
        <v>15</v>
      </c>
      <c r="C32" s="65">
        <v>40923</v>
      </c>
      <c r="D32" s="97"/>
      <c r="E32" s="56">
        <f>IF(D32&gt;0,AVERAGE(D$18:$D32),0)</f>
        <v>0</v>
      </c>
      <c r="F32" s="54">
        <f t="shared" si="7"/>
        <v>0</v>
      </c>
      <c r="G32" s="46">
        <f t="shared" si="8"/>
        <v>0</v>
      </c>
      <c r="H32" s="46">
        <f t="shared" si="9"/>
        <v>0</v>
      </c>
      <c r="I32" s="82">
        <f t="shared" si="3"/>
        <v>0</v>
      </c>
      <c r="J32" s="50">
        <f t="shared" si="4"/>
        <v>0</v>
      </c>
      <c r="K32" s="45" t="e">
        <f t="shared" si="5"/>
        <v>#DIV/0!</v>
      </c>
      <c r="L32" s="84" t="e">
        <f t="shared" si="11"/>
        <v>#DIV/0!</v>
      </c>
      <c r="M32" s="69"/>
      <c r="N32" s="22" t="e">
        <f t="shared" si="10"/>
        <v>#DIV/0!</v>
      </c>
      <c r="O32" s="56">
        <f>IF(D32&gt;0,AVERAGE(D$18:$D32),0)</f>
        <v>0</v>
      </c>
    </row>
    <row r="33" spans="2:15" ht="12.75">
      <c r="B33" s="45">
        <f t="shared" si="6"/>
        <v>16</v>
      </c>
      <c r="C33" s="65">
        <v>40924</v>
      </c>
      <c r="D33" s="97"/>
      <c r="E33" s="56">
        <f>IF(D33&gt;0,AVERAGE(D$18:$D33),0)</f>
        <v>0</v>
      </c>
      <c r="F33" s="54">
        <f t="shared" si="7"/>
        <v>0</v>
      </c>
      <c r="G33" s="46">
        <f t="shared" si="8"/>
        <v>0</v>
      </c>
      <c r="H33" s="46">
        <f t="shared" si="9"/>
        <v>0</v>
      </c>
      <c r="I33" s="82">
        <f t="shared" si="3"/>
        <v>0</v>
      </c>
      <c r="J33" s="50">
        <f t="shared" si="4"/>
        <v>0</v>
      </c>
      <c r="K33" s="45" t="e">
        <f t="shared" si="5"/>
        <v>#DIV/0!</v>
      </c>
      <c r="L33" s="84" t="e">
        <f t="shared" si="11"/>
        <v>#DIV/0!</v>
      </c>
      <c r="M33" s="69"/>
      <c r="N33" s="22" t="e">
        <f t="shared" si="10"/>
        <v>#DIV/0!</v>
      </c>
      <c r="O33" s="56">
        <f>IF(D33&gt;0,AVERAGE(D$18:$D33),0)</f>
        <v>0</v>
      </c>
    </row>
    <row r="34" spans="2:15" ht="12.75">
      <c r="B34" s="45">
        <f t="shared" si="6"/>
        <v>17</v>
      </c>
      <c r="C34" s="65">
        <v>40925</v>
      </c>
      <c r="D34" s="97"/>
      <c r="E34" s="56">
        <f>IF(D34&gt;0,AVERAGE(D$18:$D34),0)</f>
        <v>0</v>
      </c>
      <c r="F34" s="54">
        <f t="shared" si="7"/>
        <v>0</v>
      </c>
      <c r="G34" s="46">
        <f t="shared" si="8"/>
        <v>0</v>
      </c>
      <c r="H34" s="46">
        <f t="shared" si="9"/>
        <v>0</v>
      </c>
      <c r="I34" s="82">
        <f t="shared" si="3"/>
        <v>0</v>
      </c>
      <c r="J34" s="50">
        <f t="shared" si="4"/>
        <v>0</v>
      </c>
      <c r="K34" s="45" t="e">
        <f t="shared" si="5"/>
        <v>#DIV/0!</v>
      </c>
      <c r="L34" s="84" t="e">
        <f t="shared" si="11"/>
        <v>#DIV/0!</v>
      </c>
      <c r="M34" s="69"/>
      <c r="N34" s="22" t="e">
        <f t="shared" si="10"/>
        <v>#DIV/0!</v>
      </c>
      <c r="O34" s="56">
        <f>IF(D34&gt;0,AVERAGE(D$18:$D34),0)</f>
        <v>0</v>
      </c>
    </row>
    <row r="35" spans="2:15" ht="12.75">
      <c r="B35" s="45">
        <f t="shared" si="6"/>
        <v>18</v>
      </c>
      <c r="C35" s="65">
        <v>40926</v>
      </c>
      <c r="D35" s="97"/>
      <c r="E35" s="56">
        <f>IF(D35&gt;0,AVERAGE(D$18:$D35),0)</f>
        <v>0</v>
      </c>
      <c r="F35" s="54">
        <f t="shared" si="7"/>
        <v>0</v>
      </c>
      <c r="G35" s="46">
        <f t="shared" si="8"/>
        <v>0</v>
      </c>
      <c r="H35" s="46">
        <f t="shared" si="9"/>
        <v>0</v>
      </c>
      <c r="I35" s="82">
        <f t="shared" si="3"/>
        <v>0</v>
      </c>
      <c r="J35" s="50">
        <f t="shared" si="4"/>
        <v>0</v>
      </c>
      <c r="K35" s="45" t="e">
        <f t="shared" si="5"/>
        <v>#DIV/0!</v>
      </c>
      <c r="L35" s="84" t="e">
        <f t="shared" si="11"/>
        <v>#DIV/0!</v>
      </c>
      <c r="M35" s="69"/>
      <c r="N35" s="22" t="e">
        <f t="shared" si="10"/>
        <v>#DIV/0!</v>
      </c>
      <c r="O35" s="56">
        <f>IF(D35&gt;0,AVERAGE(D$18:$D35),0)</f>
        <v>0</v>
      </c>
    </row>
    <row r="36" spans="2:15" ht="12.75">
      <c r="B36" s="45">
        <f t="shared" si="6"/>
        <v>19</v>
      </c>
      <c r="C36" s="65">
        <v>40927</v>
      </c>
      <c r="D36" s="97"/>
      <c r="E36" s="56">
        <f>IF(D36&gt;0,AVERAGE(D$18:$D36),0)</f>
        <v>0</v>
      </c>
      <c r="F36" s="54">
        <f t="shared" si="7"/>
        <v>0</v>
      </c>
      <c r="G36" s="46">
        <f t="shared" si="8"/>
        <v>0</v>
      </c>
      <c r="H36" s="46">
        <f t="shared" si="9"/>
        <v>0</v>
      </c>
      <c r="I36" s="82">
        <f t="shared" si="3"/>
        <v>0</v>
      </c>
      <c r="J36" s="50">
        <f t="shared" si="4"/>
        <v>0</v>
      </c>
      <c r="K36" s="45" t="e">
        <f t="shared" si="5"/>
        <v>#DIV/0!</v>
      </c>
      <c r="L36" s="84" t="e">
        <f t="shared" si="11"/>
        <v>#DIV/0!</v>
      </c>
      <c r="M36" s="69"/>
      <c r="N36" s="22" t="e">
        <f t="shared" si="10"/>
        <v>#DIV/0!</v>
      </c>
      <c r="O36" s="56">
        <f>IF(D36&gt;0,AVERAGE(D$18:$D36),0)</f>
        <v>0</v>
      </c>
    </row>
    <row r="37" spans="2:15" ht="12.75">
      <c r="B37" s="45">
        <f t="shared" si="6"/>
        <v>20</v>
      </c>
      <c r="C37" s="65">
        <v>40928</v>
      </c>
      <c r="D37" s="97"/>
      <c r="E37" s="56">
        <f>IF(D37&gt;0,AVERAGE(D$18:$D37),0)</f>
        <v>0</v>
      </c>
      <c r="F37" s="54">
        <f t="shared" si="7"/>
        <v>0</v>
      </c>
      <c r="G37" s="46">
        <f t="shared" si="8"/>
        <v>0</v>
      </c>
      <c r="H37" s="46">
        <f t="shared" si="9"/>
        <v>0</v>
      </c>
      <c r="I37" s="82">
        <f t="shared" si="3"/>
        <v>0</v>
      </c>
      <c r="J37" s="50">
        <f t="shared" si="4"/>
        <v>0</v>
      </c>
      <c r="K37" s="45" t="e">
        <f t="shared" si="5"/>
        <v>#DIV/0!</v>
      </c>
      <c r="L37" s="84" t="e">
        <f t="shared" si="11"/>
        <v>#DIV/0!</v>
      </c>
      <c r="M37" s="69"/>
      <c r="N37" s="22" t="e">
        <f t="shared" si="10"/>
        <v>#DIV/0!</v>
      </c>
      <c r="O37" s="56">
        <f>IF(D37&gt;0,AVERAGE(D$18:$D37),0)</f>
        <v>0</v>
      </c>
    </row>
    <row r="38" spans="2:15" ht="12.75">
      <c r="B38" s="45">
        <f t="shared" si="6"/>
        <v>21</v>
      </c>
      <c r="C38" s="65">
        <v>40929</v>
      </c>
      <c r="D38" s="97"/>
      <c r="E38" s="56">
        <f>IF(D38&gt;0,AVERAGE(D$18:$D38),0)</f>
        <v>0</v>
      </c>
      <c r="F38" s="54">
        <f t="shared" si="7"/>
        <v>0</v>
      </c>
      <c r="G38" s="46">
        <f t="shared" si="8"/>
        <v>0</v>
      </c>
      <c r="H38" s="46">
        <f t="shared" si="9"/>
        <v>0</v>
      </c>
      <c r="I38" s="82">
        <f t="shared" si="3"/>
        <v>0</v>
      </c>
      <c r="J38" s="50">
        <f t="shared" si="4"/>
        <v>0</v>
      </c>
      <c r="K38" s="45" t="e">
        <f t="shared" si="5"/>
        <v>#DIV/0!</v>
      </c>
      <c r="L38" s="84" t="e">
        <f t="shared" si="11"/>
        <v>#DIV/0!</v>
      </c>
      <c r="M38" s="69"/>
      <c r="N38" s="22" t="e">
        <f t="shared" si="10"/>
        <v>#DIV/0!</v>
      </c>
      <c r="O38" s="56">
        <f>IF(D38&gt;0,AVERAGE(D$18:$D38),0)</f>
        <v>0</v>
      </c>
    </row>
    <row r="39" spans="2:15" ht="12.75">
      <c r="B39" s="45">
        <f aca="true" t="shared" si="12" ref="B39:B102">+B38+1</f>
        <v>22</v>
      </c>
      <c r="C39" s="65">
        <v>40930</v>
      </c>
      <c r="D39" s="97"/>
      <c r="E39" s="56">
        <f>IF(D39&gt;0,AVERAGE(D$18:$D39),0)</f>
        <v>0</v>
      </c>
      <c r="F39" s="54">
        <f t="shared" si="7"/>
        <v>0</v>
      </c>
      <c r="G39" s="46">
        <f t="shared" si="8"/>
        <v>0</v>
      </c>
      <c r="H39" s="46">
        <f t="shared" si="9"/>
        <v>0</v>
      </c>
      <c r="I39" s="82">
        <f t="shared" si="3"/>
        <v>0</v>
      </c>
      <c r="J39" s="50">
        <f t="shared" si="4"/>
        <v>0</v>
      </c>
      <c r="K39" s="45" t="e">
        <f t="shared" si="5"/>
        <v>#DIV/0!</v>
      </c>
      <c r="L39" s="84" t="e">
        <f t="shared" si="11"/>
        <v>#DIV/0!</v>
      </c>
      <c r="M39" s="69"/>
      <c r="N39" s="22" t="e">
        <f t="shared" si="10"/>
        <v>#DIV/0!</v>
      </c>
      <c r="O39" s="56">
        <f>IF(D39&gt;0,AVERAGE(D$18:$D39),0)</f>
        <v>0</v>
      </c>
    </row>
    <row r="40" spans="2:15" ht="12.75">
      <c r="B40" s="45">
        <f t="shared" si="12"/>
        <v>23</v>
      </c>
      <c r="C40" s="65">
        <v>40931</v>
      </c>
      <c r="D40" s="97"/>
      <c r="E40" s="56">
        <f>IF(D40&gt;0,AVERAGE(D$18:$D40),0)</f>
        <v>0</v>
      </c>
      <c r="F40" s="54">
        <f t="shared" si="7"/>
        <v>0</v>
      </c>
      <c r="G40" s="46">
        <f t="shared" si="8"/>
        <v>0</v>
      </c>
      <c r="H40" s="46">
        <f t="shared" si="9"/>
        <v>0</v>
      </c>
      <c r="I40" s="82">
        <f t="shared" si="3"/>
        <v>0</v>
      </c>
      <c r="J40" s="50">
        <f t="shared" si="4"/>
        <v>0</v>
      </c>
      <c r="K40" s="45" t="e">
        <f t="shared" si="5"/>
        <v>#DIV/0!</v>
      </c>
      <c r="L40" s="84" t="e">
        <f t="shared" si="11"/>
        <v>#DIV/0!</v>
      </c>
      <c r="M40" s="69"/>
      <c r="N40" s="22" t="e">
        <f t="shared" si="10"/>
        <v>#DIV/0!</v>
      </c>
      <c r="O40" s="56">
        <f>IF(D40&gt;0,AVERAGE(D$18:$D40),0)</f>
        <v>0</v>
      </c>
    </row>
    <row r="41" spans="2:15" ht="12.75">
      <c r="B41" s="45">
        <f t="shared" si="12"/>
        <v>24</v>
      </c>
      <c r="C41" s="65">
        <v>40932</v>
      </c>
      <c r="D41" s="97"/>
      <c r="E41" s="56">
        <f>IF(D41&gt;0,AVERAGE(D$18:$D41),0)</f>
        <v>0</v>
      </c>
      <c r="F41" s="54">
        <f t="shared" si="7"/>
        <v>0</v>
      </c>
      <c r="G41" s="46">
        <f t="shared" si="8"/>
        <v>0</v>
      </c>
      <c r="H41" s="46">
        <f t="shared" si="9"/>
        <v>0</v>
      </c>
      <c r="I41" s="82">
        <f t="shared" si="3"/>
        <v>0</v>
      </c>
      <c r="J41" s="50">
        <f t="shared" si="4"/>
        <v>0</v>
      </c>
      <c r="K41" s="45" t="e">
        <f t="shared" si="5"/>
        <v>#DIV/0!</v>
      </c>
      <c r="L41" s="84" t="e">
        <f t="shared" si="11"/>
        <v>#DIV/0!</v>
      </c>
      <c r="M41" s="69"/>
      <c r="N41" s="22" t="e">
        <f t="shared" si="10"/>
        <v>#DIV/0!</v>
      </c>
      <c r="O41" s="56">
        <f>IF(D41&gt;0,AVERAGE(D$18:$D41),0)</f>
        <v>0</v>
      </c>
    </row>
    <row r="42" spans="2:15" ht="12.75">
      <c r="B42" s="45">
        <f t="shared" si="12"/>
        <v>25</v>
      </c>
      <c r="C42" s="65">
        <v>40933</v>
      </c>
      <c r="D42" s="97"/>
      <c r="E42" s="56">
        <f>IF(D42&gt;0,AVERAGE(D$18:$D42),0)</f>
        <v>0</v>
      </c>
      <c r="F42" s="54">
        <f t="shared" si="7"/>
        <v>0</v>
      </c>
      <c r="G42" s="46">
        <f t="shared" si="8"/>
        <v>0</v>
      </c>
      <c r="H42" s="46">
        <f t="shared" si="9"/>
        <v>0</v>
      </c>
      <c r="I42" s="82">
        <f t="shared" si="3"/>
        <v>0</v>
      </c>
      <c r="J42" s="50">
        <f t="shared" si="4"/>
        <v>0</v>
      </c>
      <c r="K42" s="45" t="e">
        <f t="shared" si="5"/>
        <v>#DIV/0!</v>
      </c>
      <c r="L42" s="84" t="e">
        <f t="shared" si="11"/>
        <v>#DIV/0!</v>
      </c>
      <c r="M42" s="69"/>
      <c r="N42" s="22" t="e">
        <f t="shared" si="10"/>
        <v>#DIV/0!</v>
      </c>
      <c r="O42" s="56">
        <f>IF(D42&gt;0,AVERAGE(D$18:$D42),0)</f>
        <v>0</v>
      </c>
    </row>
    <row r="43" spans="2:15" ht="12.75">
      <c r="B43" s="45">
        <f t="shared" si="12"/>
        <v>26</v>
      </c>
      <c r="C43" s="65">
        <v>40934</v>
      </c>
      <c r="D43" s="97"/>
      <c r="E43" s="56">
        <f>IF(D43&gt;0,AVERAGE(D$18:$D43),0)</f>
        <v>0</v>
      </c>
      <c r="F43" s="54">
        <f t="shared" si="7"/>
        <v>0</v>
      </c>
      <c r="G43" s="46">
        <f t="shared" si="8"/>
        <v>0</v>
      </c>
      <c r="H43" s="46">
        <f t="shared" si="9"/>
        <v>0</v>
      </c>
      <c r="I43" s="82">
        <f t="shared" si="3"/>
        <v>0</v>
      </c>
      <c r="J43" s="50">
        <f t="shared" si="4"/>
        <v>0</v>
      </c>
      <c r="K43" s="45" t="e">
        <f t="shared" si="5"/>
        <v>#DIV/0!</v>
      </c>
      <c r="L43" s="84" t="e">
        <f t="shared" si="11"/>
        <v>#DIV/0!</v>
      </c>
      <c r="M43" s="69"/>
      <c r="N43" s="22" t="e">
        <f t="shared" si="10"/>
        <v>#DIV/0!</v>
      </c>
      <c r="O43" s="56">
        <f>IF(D43&gt;0,AVERAGE(D$18:$D43),0)</f>
        <v>0</v>
      </c>
    </row>
    <row r="44" spans="2:15" ht="12.75">
      <c r="B44" s="45">
        <f t="shared" si="12"/>
        <v>27</v>
      </c>
      <c r="C44" s="65">
        <v>40935</v>
      </c>
      <c r="D44" s="97"/>
      <c r="E44" s="56">
        <f>IF(D44&gt;0,AVERAGE(D$18:$D44),0)</f>
        <v>0</v>
      </c>
      <c r="F44" s="54">
        <f t="shared" si="7"/>
        <v>0</v>
      </c>
      <c r="G44" s="46">
        <f t="shared" si="8"/>
        <v>0</v>
      </c>
      <c r="H44" s="46">
        <f t="shared" si="9"/>
        <v>0</v>
      </c>
      <c r="I44" s="82">
        <f t="shared" si="3"/>
        <v>0</v>
      </c>
      <c r="J44" s="50">
        <f t="shared" si="4"/>
        <v>0</v>
      </c>
      <c r="K44" s="45" t="e">
        <f t="shared" si="5"/>
        <v>#DIV/0!</v>
      </c>
      <c r="L44" s="84" t="e">
        <f t="shared" si="11"/>
        <v>#DIV/0!</v>
      </c>
      <c r="M44" s="69"/>
      <c r="N44" s="22" t="e">
        <f t="shared" si="10"/>
        <v>#DIV/0!</v>
      </c>
      <c r="O44" s="56">
        <f>IF(D44&gt;0,AVERAGE(D$18:$D44),0)</f>
        <v>0</v>
      </c>
    </row>
    <row r="45" spans="2:15" ht="12.75">
      <c r="B45" s="45">
        <f t="shared" si="12"/>
        <v>28</v>
      </c>
      <c r="C45" s="65">
        <v>40936</v>
      </c>
      <c r="D45" s="97"/>
      <c r="E45" s="56">
        <f>IF(D45&gt;0,AVERAGE(D$18:$D45),0)</f>
        <v>0</v>
      </c>
      <c r="F45" s="54">
        <f t="shared" si="7"/>
        <v>0</v>
      </c>
      <c r="G45" s="46">
        <f t="shared" si="8"/>
        <v>0</v>
      </c>
      <c r="H45" s="46">
        <f t="shared" si="9"/>
        <v>0</v>
      </c>
      <c r="I45" s="82">
        <f t="shared" si="3"/>
        <v>0</v>
      </c>
      <c r="J45" s="50">
        <f t="shared" si="4"/>
        <v>0</v>
      </c>
      <c r="K45" s="45" t="e">
        <f t="shared" si="5"/>
        <v>#DIV/0!</v>
      </c>
      <c r="L45" s="84" t="e">
        <f t="shared" si="11"/>
        <v>#DIV/0!</v>
      </c>
      <c r="M45" s="69"/>
      <c r="N45" s="22" t="e">
        <f t="shared" si="10"/>
        <v>#DIV/0!</v>
      </c>
      <c r="O45" s="56">
        <f>IF(D45&gt;0,AVERAGE(D$18:$D45),0)</f>
        <v>0</v>
      </c>
    </row>
    <row r="46" spans="2:15" ht="12.75">
      <c r="B46" s="45">
        <f t="shared" si="12"/>
        <v>29</v>
      </c>
      <c r="C46" s="65">
        <v>40937</v>
      </c>
      <c r="D46" s="97"/>
      <c r="E46" s="56">
        <f>IF(D46&gt;0,AVERAGE(D$18:$D46),0)</f>
        <v>0</v>
      </c>
      <c r="F46" s="54">
        <f t="shared" si="7"/>
        <v>0</v>
      </c>
      <c r="G46" s="46">
        <f t="shared" si="8"/>
        <v>0</v>
      </c>
      <c r="H46" s="46">
        <f t="shared" si="9"/>
        <v>0</v>
      </c>
      <c r="I46" s="82">
        <f t="shared" si="3"/>
        <v>0</v>
      </c>
      <c r="J46" s="50">
        <f t="shared" si="4"/>
        <v>0</v>
      </c>
      <c r="K46" s="45" t="e">
        <f t="shared" si="5"/>
        <v>#DIV/0!</v>
      </c>
      <c r="L46" s="84" t="e">
        <f t="shared" si="11"/>
        <v>#DIV/0!</v>
      </c>
      <c r="M46" s="69"/>
      <c r="N46" s="22" t="e">
        <f t="shared" si="10"/>
        <v>#DIV/0!</v>
      </c>
      <c r="O46" s="56">
        <f>IF(D46&gt;0,AVERAGE(D$18:$D46),0)</f>
        <v>0</v>
      </c>
    </row>
    <row r="47" spans="2:15" ht="12.75">
      <c r="B47" s="45">
        <f t="shared" si="12"/>
        <v>30</v>
      </c>
      <c r="C47" s="65">
        <v>40938</v>
      </c>
      <c r="D47" s="97"/>
      <c r="E47" s="56">
        <f>IF(D47&gt;0,AVERAGE(D$18:$D47),0)</f>
        <v>0</v>
      </c>
      <c r="F47" s="54">
        <f t="shared" si="7"/>
        <v>0</v>
      </c>
      <c r="G47" s="46">
        <f t="shared" si="8"/>
        <v>0</v>
      </c>
      <c r="H47" s="46">
        <f t="shared" si="9"/>
        <v>0</v>
      </c>
      <c r="I47" s="82">
        <f t="shared" si="3"/>
        <v>0</v>
      </c>
      <c r="J47" s="50">
        <f t="shared" si="4"/>
        <v>0</v>
      </c>
      <c r="K47" s="45" t="e">
        <f t="shared" si="5"/>
        <v>#DIV/0!</v>
      </c>
      <c r="L47" s="84" t="e">
        <f t="shared" si="11"/>
        <v>#DIV/0!</v>
      </c>
      <c r="M47" s="69"/>
      <c r="N47" s="22" t="e">
        <f t="shared" si="10"/>
        <v>#DIV/0!</v>
      </c>
      <c r="O47" s="56">
        <f>IF(D47&gt;0,AVERAGE(D$18:$D47),0)</f>
        <v>0</v>
      </c>
    </row>
    <row r="48" spans="2:15" ht="12.75">
      <c r="B48" s="45">
        <f t="shared" si="12"/>
        <v>31</v>
      </c>
      <c r="C48" s="65">
        <v>40939</v>
      </c>
      <c r="D48" s="97"/>
      <c r="E48" s="56">
        <f>IF(D48&gt;0,AVERAGE(D$18:$D48),0)</f>
        <v>0</v>
      </c>
      <c r="F48" s="54">
        <f>+$K$3/31</f>
        <v>0</v>
      </c>
      <c r="G48" s="46">
        <f t="shared" si="8"/>
        <v>0</v>
      </c>
      <c r="H48" s="46">
        <f>+$H$3/31</f>
        <v>0</v>
      </c>
      <c r="I48" s="82">
        <f t="shared" si="3"/>
        <v>0</v>
      </c>
      <c r="J48" s="50">
        <f t="shared" si="4"/>
        <v>0</v>
      </c>
      <c r="K48" s="45" t="e">
        <f t="shared" si="5"/>
        <v>#DIV/0!</v>
      </c>
      <c r="L48" s="84" t="e">
        <f t="shared" si="11"/>
        <v>#DIV/0!</v>
      </c>
      <c r="M48" s="69"/>
      <c r="N48" s="22" t="e">
        <f t="shared" si="10"/>
        <v>#DIV/0!</v>
      </c>
      <c r="O48" s="56">
        <f>IF(D48&gt;0,AVERAGE(D$18:$D48),0)</f>
        <v>0</v>
      </c>
    </row>
    <row r="49" spans="2:15" ht="12.75">
      <c r="B49" s="45">
        <f t="shared" si="12"/>
        <v>32</v>
      </c>
      <c r="C49" s="65">
        <v>40940</v>
      </c>
      <c r="D49" s="97"/>
      <c r="E49" s="56">
        <f>IF(D49&gt;0,AVERAGE(D$18:$D49),0)</f>
        <v>0</v>
      </c>
      <c r="F49" s="54">
        <f>+$K$4/29</f>
        <v>0</v>
      </c>
      <c r="G49" s="46">
        <f>+$G$4/29</f>
        <v>0</v>
      </c>
      <c r="H49" s="46">
        <f>+$H$4/29</f>
        <v>0</v>
      </c>
      <c r="I49" s="82">
        <f>+$I$14/29</f>
        <v>0</v>
      </c>
      <c r="J49" s="50">
        <f t="shared" si="4"/>
        <v>0</v>
      </c>
      <c r="K49" s="45" t="e">
        <f t="shared" si="5"/>
        <v>#DIV/0!</v>
      </c>
      <c r="L49" s="84" t="e">
        <f t="shared" si="11"/>
        <v>#DIV/0!</v>
      </c>
      <c r="M49" s="69"/>
      <c r="N49" s="22" t="e">
        <f t="shared" si="10"/>
        <v>#DIV/0!</v>
      </c>
      <c r="O49" s="56">
        <f>IF(D49&gt;0,AVERAGE(D$18:$D49),0)</f>
        <v>0</v>
      </c>
    </row>
    <row r="50" spans="2:15" ht="12.75">
      <c r="B50" s="45">
        <f t="shared" si="12"/>
        <v>33</v>
      </c>
      <c r="C50" s="65">
        <v>40941</v>
      </c>
      <c r="D50" s="97"/>
      <c r="E50" s="56">
        <f>IF(D50&gt;0,AVERAGE(D$18:$D50),0)</f>
        <v>0</v>
      </c>
      <c r="F50" s="54">
        <f aca="true" t="shared" si="13" ref="F50:F76">+$K$4/29</f>
        <v>0</v>
      </c>
      <c r="G50" s="46">
        <f aca="true" t="shared" si="14" ref="G50:G77">+$G$4/29</f>
        <v>0</v>
      </c>
      <c r="H50" s="46">
        <f aca="true" t="shared" si="15" ref="H50:H77">+$H$4/29</f>
        <v>0</v>
      </c>
      <c r="I50" s="82">
        <f aca="true" t="shared" si="16" ref="I50:I77">+$I$14/29</f>
        <v>0</v>
      </c>
      <c r="J50" s="50">
        <f t="shared" si="4"/>
        <v>0</v>
      </c>
      <c r="K50" s="45" t="e">
        <f aca="true" t="shared" si="17" ref="K50:K81">+J50/(E50/1000)*100</f>
        <v>#DIV/0!</v>
      </c>
      <c r="L50" s="84" t="e">
        <f t="shared" si="11"/>
        <v>#DIV/0!</v>
      </c>
      <c r="M50" s="69"/>
      <c r="N50" s="22" t="e">
        <f t="shared" si="10"/>
        <v>#DIV/0!</v>
      </c>
      <c r="O50" s="56">
        <f>IF(D50&gt;0,AVERAGE(D$18:$D50),0)</f>
        <v>0</v>
      </c>
    </row>
    <row r="51" spans="2:15" ht="12.75">
      <c r="B51" s="45">
        <f t="shared" si="12"/>
        <v>34</v>
      </c>
      <c r="C51" s="65">
        <v>40942</v>
      </c>
      <c r="D51" s="97"/>
      <c r="E51" s="56">
        <f>IF(D51&gt;0,AVERAGE(D$18:$D51),0)</f>
        <v>0</v>
      </c>
      <c r="F51" s="54">
        <f t="shared" si="13"/>
        <v>0</v>
      </c>
      <c r="G51" s="46">
        <f t="shared" si="14"/>
        <v>0</v>
      </c>
      <c r="H51" s="46">
        <f t="shared" si="15"/>
        <v>0</v>
      </c>
      <c r="I51" s="82">
        <f t="shared" si="16"/>
        <v>0</v>
      </c>
      <c r="J51" s="50">
        <f t="shared" si="4"/>
        <v>0</v>
      </c>
      <c r="K51" s="45" t="e">
        <f t="shared" si="17"/>
        <v>#DIV/0!</v>
      </c>
      <c r="L51" s="84" t="e">
        <f t="shared" si="11"/>
        <v>#DIV/0!</v>
      </c>
      <c r="M51" s="69"/>
      <c r="N51" s="22" t="e">
        <f t="shared" si="10"/>
        <v>#DIV/0!</v>
      </c>
      <c r="O51" s="56">
        <f>IF(D51&gt;0,AVERAGE(D$18:$D51),0)</f>
        <v>0</v>
      </c>
    </row>
    <row r="52" spans="2:15" ht="12.75">
      <c r="B52" s="45">
        <f t="shared" si="12"/>
        <v>35</v>
      </c>
      <c r="C52" s="65">
        <v>40943</v>
      </c>
      <c r="D52" s="97"/>
      <c r="E52" s="56">
        <f>IF(D52&gt;0,AVERAGE(D$18:$D52),0)</f>
        <v>0</v>
      </c>
      <c r="F52" s="54">
        <f t="shared" si="13"/>
        <v>0</v>
      </c>
      <c r="G52" s="46">
        <f t="shared" si="14"/>
        <v>0</v>
      </c>
      <c r="H52" s="46">
        <f t="shared" si="15"/>
        <v>0</v>
      </c>
      <c r="I52" s="82">
        <f t="shared" si="16"/>
        <v>0</v>
      </c>
      <c r="J52" s="50">
        <f t="shared" si="4"/>
        <v>0</v>
      </c>
      <c r="K52" s="45" t="e">
        <f t="shared" si="17"/>
        <v>#DIV/0!</v>
      </c>
      <c r="L52" s="84" t="e">
        <f t="shared" si="11"/>
        <v>#DIV/0!</v>
      </c>
      <c r="M52" s="69"/>
      <c r="N52" s="22" t="e">
        <f t="shared" si="10"/>
        <v>#DIV/0!</v>
      </c>
      <c r="O52" s="56">
        <f>IF(D52&gt;0,AVERAGE(D$18:$D52),0)</f>
        <v>0</v>
      </c>
    </row>
    <row r="53" spans="2:15" ht="12.75">
      <c r="B53" s="45">
        <f t="shared" si="12"/>
        <v>36</v>
      </c>
      <c r="C53" s="65">
        <v>40944</v>
      </c>
      <c r="D53" s="97"/>
      <c r="E53" s="56">
        <f>IF(D53&gt;0,AVERAGE(D$18:$D53),0)</f>
        <v>0</v>
      </c>
      <c r="F53" s="54">
        <f t="shared" si="13"/>
        <v>0</v>
      </c>
      <c r="G53" s="46">
        <f t="shared" si="14"/>
        <v>0</v>
      </c>
      <c r="H53" s="46">
        <f t="shared" si="15"/>
        <v>0</v>
      </c>
      <c r="I53" s="82">
        <f t="shared" si="16"/>
        <v>0</v>
      </c>
      <c r="J53" s="50">
        <f t="shared" si="4"/>
        <v>0</v>
      </c>
      <c r="K53" s="45" t="e">
        <f t="shared" si="17"/>
        <v>#DIV/0!</v>
      </c>
      <c r="L53" s="84" t="e">
        <f t="shared" si="11"/>
        <v>#DIV/0!</v>
      </c>
      <c r="M53" s="69"/>
      <c r="N53" s="22" t="e">
        <f t="shared" si="10"/>
        <v>#DIV/0!</v>
      </c>
      <c r="O53" s="56">
        <f>IF(D53&gt;0,AVERAGE(D$18:$D53),0)</f>
        <v>0</v>
      </c>
    </row>
    <row r="54" spans="2:15" ht="12.75">
      <c r="B54" s="45">
        <f t="shared" si="12"/>
        <v>37</v>
      </c>
      <c r="C54" s="65">
        <v>40945</v>
      </c>
      <c r="D54" s="97"/>
      <c r="E54" s="56">
        <f>IF(D54&gt;0,AVERAGE(D$18:$D54),0)</f>
        <v>0</v>
      </c>
      <c r="F54" s="54">
        <f t="shared" si="13"/>
        <v>0</v>
      </c>
      <c r="G54" s="46">
        <f t="shared" si="14"/>
        <v>0</v>
      </c>
      <c r="H54" s="46">
        <f t="shared" si="15"/>
        <v>0</v>
      </c>
      <c r="I54" s="82">
        <f t="shared" si="16"/>
        <v>0</v>
      </c>
      <c r="J54" s="50">
        <f t="shared" si="4"/>
        <v>0</v>
      </c>
      <c r="K54" s="45" t="e">
        <f t="shared" si="17"/>
        <v>#DIV/0!</v>
      </c>
      <c r="L54" s="84" t="e">
        <f t="shared" si="11"/>
        <v>#DIV/0!</v>
      </c>
      <c r="M54" s="69"/>
      <c r="N54" s="22" t="e">
        <f t="shared" si="10"/>
        <v>#DIV/0!</v>
      </c>
      <c r="O54" s="56">
        <f>IF(D54&gt;0,AVERAGE(D$18:$D54),0)</f>
        <v>0</v>
      </c>
    </row>
    <row r="55" spans="2:15" ht="12.75">
      <c r="B55" s="45">
        <f t="shared" si="12"/>
        <v>38</v>
      </c>
      <c r="C55" s="65">
        <v>40946</v>
      </c>
      <c r="D55" s="97"/>
      <c r="E55" s="56">
        <f>IF(D55&gt;0,AVERAGE(D$18:$D55),0)</f>
        <v>0</v>
      </c>
      <c r="F55" s="54">
        <f t="shared" si="13"/>
        <v>0</v>
      </c>
      <c r="G55" s="46">
        <f t="shared" si="14"/>
        <v>0</v>
      </c>
      <c r="H55" s="46">
        <f t="shared" si="15"/>
        <v>0</v>
      </c>
      <c r="I55" s="82">
        <f t="shared" si="16"/>
        <v>0</v>
      </c>
      <c r="J55" s="50">
        <f t="shared" si="4"/>
        <v>0</v>
      </c>
      <c r="K55" s="45" t="e">
        <f t="shared" si="17"/>
        <v>#DIV/0!</v>
      </c>
      <c r="L55" s="84" t="e">
        <f t="shared" si="11"/>
        <v>#DIV/0!</v>
      </c>
      <c r="M55" s="69"/>
      <c r="N55" s="22" t="e">
        <f t="shared" si="10"/>
        <v>#DIV/0!</v>
      </c>
      <c r="O55" s="56">
        <f>IF(D55&gt;0,AVERAGE(D$18:$D55),0)</f>
        <v>0</v>
      </c>
    </row>
    <row r="56" spans="2:15" ht="12.75">
      <c r="B56" s="45">
        <f t="shared" si="12"/>
        <v>39</v>
      </c>
      <c r="C56" s="65">
        <v>40947</v>
      </c>
      <c r="D56" s="97"/>
      <c r="E56" s="56">
        <f>IF(D56&gt;0,AVERAGE(D$18:$D56),0)</f>
        <v>0</v>
      </c>
      <c r="F56" s="54">
        <f t="shared" si="13"/>
        <v>0</v>
      </c>
      <c r="G56" s="46">
        <f t="shared" si="14"/>
        <v>0</v>
      </c>
      <c r="H56" s="46">
        <f t="shared" si="15"/>
        <v>0</v>
      </c>
      <c r="I56" s="82">
        <f t="shared" si="16"/>
        <v>0</v>
      </c>
      <c r="J56" s="50">
        <f t="shared" si="4"/>
        <v>0</v>
      </c>
      <c r="K56" s="45" t="e">
        <f t="shared" si="17"/>
        <v>#DIV/0!</v>
      </c>
      <c r="L56" s="84" t="e">
        <f t="shared" si="11"/>
        <v>#DIV/0!</v>
      </c>
      <c r="M56" s="69"/>
      <c r="N56" s="22" t="e">
        <f t="shared" si="10"/>
        <v>#DIV/0!</v>
      </c>
      <c r="O56" s="56">
        <f>IF(D56&gt;0,AVERAGE(D$18:$D56),0)</f>
        <v>0</v>
      </c>
    </row>
    <row r="57" spans="2:15" ht="12.75">
      <c r="B57" s="45">
        <f t="shared" si="12"/>
        <v>40</v>
      </c>
      <c r="C57" s="65">
        <v>40948</v>
      </c>
      <c r="D57" s="97"/>
      <c r="E57" s="56">
        <f>IF(D57&gt;0,AVERAGE(D$18:$D57),0)</f>
        <v>0</v>
      </c>
      <c r="F57" s="54">
        <f t="shared" si="13"/>
        <v>0</v>
      </c>
      <c r="G57" s="46">
        <f t="shared" si="14"/>
        <v>0</v>
      </c>
      <c r="H57" s="46">
        <f t="shared" si="15"/>
        <v>0</v>
      </c>
      <c r="I57" s="82">
        <f t="shared" si="16"/>
        <v>0</v>
      </c>
      <c r="J57" s="50">
        <f t="shared" si="4"/>
        <v>0</v>
      </c>
      <c r="K57" s="45" t="e">
        <f t="shared" si="17"/>
        <v>#DIV/0!</v>
      </c>
      <c r="L57" s="84" t="e">
        <f t="shared" si="11"/>
        <v>#DIV/0!</v>
      </c>
      <c r="M57" s="69"/>
      <c r="N57" s="22" t="e">
        <f t="shared" si="10"/>
        <v>#DIV/0!</v>
      </c>
      <c r="O57" s="56">
        <f>IF(D57&gt;0,AVERAGE(D$18:$D57),0)</f>
        <v>0</v>
      </c>
    </row>
    <row r="58" spans="2:15" ht="12.75">
      <c r="B58" s="45">
        <f t="shared" si="12"/>
        <v>41</v>
      </c>
      <c r="C58" s="65">
        <v>40949</v>
      </c>
      <c r="D58" s="97"/>
      <c r="E58" s="56">
        <f>IF(D58&gt;0,AVERAGE(D$18:$D58),0)</f>
        <v>0</v>
      </c>
      <c r="F58" s="54">
        <f t="shared" si="13"/>
        <v>0</v>
      </c>
      <c r="G58" s="46">
        <f t="shared" si="14"/>
        <v>0</v>
      </c>
      <c r="H58" s="46">
        <f t="shared" si="15"/>
        <v>0</v>
      </c>
      <c r="I58" s="82">
        <f t="shared" si="16"/>
        <v>0</v>
      </c>
      <c r="J58" s="50">
        <f t="shared" si="4"/>
        <v>0</v>
      </c>
      <c r="K58" s="45" t="e">
        <f t="shared" si="17"/>
        <v>#DIV/0!</v>
      </c>
      <c r="L58" s="84" t="e">
        <f t="shared" si="11"/>
        <v>#DIV/0!</v>
      </c>
      <c r="M58" s="69"/>
      <c r="N58" s="22" t="e">
        <f t="shared" si="10"/>
        <v>#DIV/0!</v>
      </c>
      <c r="O58" s="56">
        <f>IF(D58&gt;0,AVERAGE(D$18:$D58),0)</f>
        <v>0</v>
      </c>
    </row>
    <row r="59" spans="2:15" ht="12.75">
      <c r="B59" s="45">
        <f t="shared" si="12"/>
        <v>42</v>
      </c>
      <c r="C59" s="65">
        <v>40950</v>
      </c>
      <c r="D59" s="97"/>
      <c r="E59" s="56">
        <f>IF(D59&gt;0,AVERAGE(D$18:$D59),0)</f>
        <v>0</v>
      </c>
      <c r="F59" s="54">
        <f t="shared" si="13"/>
        <v>0</v>
      </c>
      <c r="G59" s="46">
        <f t="shared" si="14"/>
        <v>0</v>
      </c>
      <c r="H59" s="46">
        <f t="shared" si="15"/>
        <v>0</v>
      </c>
      <c r="I59" s="82">
        <f t="shared" si="16"/>
        <v>0</v>
      </c>
      <c r="J59" s="50">
        <f t="shared" si="4"/>
        <v>0</v>
      </c>
      <c r="K59" s="45" t="e">
        <f t="shared" si="17"/>
        <v>#DIV/0!</v>
      </c>
      <c r="L59" s="84" t="e">
        <f t="shared" si="11"/>
        <v>#DIV/0!</v>
      </c>
      <c r="M59" s="69"/>
      <c r="N59" s="22" t="e">
        <f t="shared" si="10"/>
        <v>#DIV/0!</v>
      </c>
      <c r="O59" s="56">
        <f>IF(D59&gt;0,AVERAGE(D$18:$D59),0)</f>
        <v>0</v>
      </c>
    </row>
    <row r="60" spans="2:15" ht="12.75">
      <c r="B60" s="45">
        <f t="shared" si="12"/>
        <v>43</v>
      </c>
      <c r="C60" s="65">
        <v>40951</v>
      </c>
      <c r="D60" s="97"/>
      <c r="E60" s="56">
        <f>IF(D60&gt;0,AVERAGE(D$18:$D60),0)</f>
        <v>0</v>
      </c>
      <c r="F60" s="54">
        <f t="shared" si="13"/>
        <v>0</v>
      </c>
      <c r="G60" s="46">
        <f t="shared" si="14"/>
        <v>0</v>
      </c>
      <c r="H60" s="46">
        <f t="shared" si="15"/>
        <v>0</v>
      </c>
      <c r="I60" s="82">
        <f t="shared" si="16"/>
        <v>0</v>
      </c>
      <c r="J60" s="50">
        <f t="shared" si="4"/>
        <v>0</v>
      </c>
      <c r="K60" s="45" t="e">
        <f t="shared" si="17"/>
        <v>#DIV/0!</v>
      </c>
      <c r="L60" s="84" t="e">
        <f t="shared" si="11"/>
        <v>#DIV/0!</v>
      </c>
      <c r="M60" s="69"/>
      <c r="N60" s="22" t="e">
        <f t="shared" si="10"/>
        <v>#DIV/0!</v>
      </c>
      <c r="O60" s="56">
        <f>IF(D60&gt;0,AVERAGE(D$18:$D60),0)</f>
        <v>0</v>
      </c>
    </row>
    <row r="61" spans="2:15" ht="12.75">
      <c r="B61" s="45">
        <f t="shared" si="12"/>
        <v>44</v>
      </c>
      <c r="C61" s="65">
        <v>40952</v>
      </c>
      <c r="D61" s="97"/>
      <c r="E61" s="56">
        <f>IF(D61&gt;0,AVERAGE(D$18:$D61),0)</f>
        <v>0</v>
      </c>
      <c r="F61" s="54">
        <f t="shared" si="13"/>
        <v>0</v>
      </c>
      <c r="G61" s="46">
        <f t="shared" si="14"/>
        <v>0</v>
      </c>
      <c r="H61" s="46">
        <f t="shared" si="15"/>
        <v>0</v>
      </c>
      <c r="I61" s="82">
        <f t="shared" si="16"/>
        <v>0</v>
      </c>
      <c r="J61" s="50">
        <f t="shared" si="4"/>
        <v>0</v>
      </c>
      <c r="K61" s="45" t="e">
        <f t="shared" si="17"/>
        <v>#DIV/0!</v>
      </c>
      <c r="L61" s="84" t="e">
        <f t="shared" si="11"/>
        <v>#DIV/0!</v>
      </c>
      <c r="M61" s="69"/>
      <c r="N61" s="22" t="e">
        <f t="shared" si="10"/>
        <v>#DIV/0!</v>
      </c>
      <c r="O61" s="56">
        <f>IF(D61&gt;0,AVERAGE(D$18:$D61),0)</f>
        <v>0</v>
      </c>
    </row>
    <row r="62" spans="2:15" ht="12.75">
      <c r="B62" s="45">
        <f t="shared" si="12"/>
        <v>45</v>
      </c>
      <c r="C62" s="65">
        <v>40953</v>
      </c>
      <c r="D62" s="97"/>
      <c r="E62" s="56">
        <f>IF(D62&gt;0,AVERAGE(D$18:$D62),0)</f>
        <v>0</v>
      </c>
      <c r="F62" s="54">
        <f t="shared" si="13"/>
        <v>0</v>
      </c>
      <c r="G62" s="46">
        <f t="shared" si="14"/>
        <v>0</v>
      </c>
      <c r="H62" s="46">
        <f t="shared" si="15"/>
        <v>0</v>
      </c>
      <c r="I62" s="82">
        <f t="shared" si="16"/>
        <v>0</v>
      </c>
      <c r="J62" s="50">
        <f t="shared" si="4"/>
        <v>0</v>
      </c>
      <c r="K62" s="45" t="e">
        <f t="shared" si="17"/>
        <v>#DIV/0!</v>
      </c>
      <c r="L62" s="84" t="e">
        <f t="shared" si="11"/>
        <v>#DIV/0!</v>
      </c>
      <c r="M62" s="69"/>
      <c r="N62" s="22" t="e">
        <f t="shared" si="10"/>
        <v>#DIV/0!</v>
      </c>
      <c r="O62" s="56">
        <f>IF(D62&gt;0,AVERAGE(D$18:$D62),0)</f>
        <v>0</v>
      </c>
    </row>
    <row r="63" spans="2:15" ht="12.75">
      <c r="B63" s="45">
        <f t="shared" si="12"/>
        <v>46</v>
      </c>
      <c r="C63" s="65">
        <v>40954</v>
      </c>
      <c r="D63" s="97"/>
      <c r="E63" s="56">
        <f>IF(D63&gt;0,AVERAGE(D$18:$D63),0)</f>
        <v>0</v>
      </c>
      <c r="F63" s="54">
        <f t="shared" si="13"/>
        <v>0</v>
      </c>
      <c r="G63" s="46">
        <f t="shared" si="14"/>
        <v>0</v>
      </c>
      <c r="H63" s="46">
        <f t="shared" si="15"/>
        <v>0</v>
      </c>
      <c r="I63" s="82">
        <f t="shared" si="16"/>
        <v>0</v>
      </c>
      <c r="J63" s="50">
        <f t="shared" si="4"/>
        <v>0</v>
      </c>
      <c r="K63" s="45" t="e">
        <f t="shared" si="17"/>
        <v>#DIV/0!</v>
      </c>
      <c r="L63" s="84" t="e">
        <f t="shared" si="11"/>
        <v>#DIV/0!</v>
      </c>
      <c r="M63" s="69"/>
      <c r="N63" s="22" t="e">
        <f t="shared" si="10"/>
        <v>#DIV/0!</v>
      </c>
      <c r="O63" s="56">
        <f>IF(D63&gt;0,AVERAGE(D$18:$D63),0)</f>
        <v>0</v>
      </c>
    </row>
    <row r="64" spans="2:15" ht="12.75">
      <c r="B64" s="45">
        <f t="shared" si="12"/>
        <v>47</v>
      </c>
      <c r="C64" s="65">
        <v>40955</v>
      </c>
      <c r="D64" s="97"/>
      <c r="E64" s="56">
        <f>IF(D64&gt;0,AVERAGE(D$18:$D64),0)</f>
        <v>0</v>
      </c>
      <c r="F64" s="54">
        <f t="shared" si="13"/>
        <v>0</v>
      </c>
      <c r="G64" s="46">
        <f t="shared" si="14"/>
        <v>0</v>
      </c>
      <c r="H64" s="46">
        <f t="shared" si="15"/>
        <v>0</v>
      </c>
      <c r="I64" s="82">
        <f t="shared" si="16"/>
        <v>0</v>
      </c>
      <c r="J64" s="50">
        <f t="shared" si="4"/>
        <v>0</v>
      </c>
      <c r="K64" s="45" t="e">
        <f t="shared" si="17"/>
        <v>#DIV/0!</v>
      </c>
      <c r="L64" s="84" t="e">
        <f t="shared" si="11"/>
        <v>#DIV/0!</v>
      </c>
      <c r="M64" s="69"/>
      <c r="N64" s="22" t="e">
        <f t="shared" si="10"/>
        <v>#DIV/0!</v>
      </c>
      <c r="O64" s="56">
        <f>IF(D64&gt;0,AVERAGE(D$18:$D64),0)</f>
        <v>0</v>
      </c>
    </row>
    <row r="65" spans="2:15" ht="12.75">
      <c r="B65" s="45">
        <f t="shared" si="12"/>
        <v>48</v>
      </c>
      <c r="C65" s="65">
        <v>40956</v>
      </c>
      <c r="D65" s="97"/>
      <c r="E65" s="56">
        <f>IF(D65&gt;0,AVERAGE(D$18:$D65),0)</f>
        <v>0</v>
      </c>
      <c r="F65" s="54">
        <f t="shared" si="13"/>
        <v>0</v>
      </c>
      <c r="G65" s="46">
        <f t="shared" si="14"/>
        <v>0</v>
      </c>
      <c r="H65" s="46">
        <f t="shared" si="15"/>
        <v>0</v>
      </c>
      <c r="I65" s="82">
        <f t="shared" si="16"/>
        <v>0</v>
      </c>
      <c r="J65" s="50">
        <f t="shared" si="4"/>
        <v>0</v>
      </c>
      <c r="K65" s="45" t="e">
        <f t="shared" si="17"/>
        <v>#DIV/0!</v>
      </c>
      <c r="L65" s="84" t="e">
        <f t="shared" si="11"/>
        <v>#DIV/0!</v>
      </c>
      <c r="M65" s="69"/>
      <c r="N65" s="22" t="e">
        <f t="shared" si="10"/>
        <v>#DIV/0!</v>
      </c>
      <c r="O65" s="56">
        <f>IF(D65&gt;0,AVERAGE(D$18:$D65),0)</f>
        <v>0</v>
      </c>
    </row>
    <row r="66" spans="2:15" ht="12.75">
      <c r="B66" s="45">
        <f t="shared" si="12"/>
        <v>49</v>
      </c>
      <c r="C66" s="65">
        <v>40957</v>
      </c>
      <c r="D66" s="97"/>
      <c r="E66" s="56">
        <f>IF(D66&gt;0,AVERAGE(D$18:$D66),0)</f>
        <v>0</v>
      </c>
      <c r="F66" s="54">
        <f t="shared" si="13"/>
        <v>0</v>
      </c>
      <c r="G66" s="46">
        <f t="shared" si="14"/>
        <v>0</v>
      </c>
      <c r="H66" s="46">
        <f t="shared" si="15"/>
        <v>0</v>
      </c>
      <c r="I66" s="82">
        <f t="shared" si="16"/>
        <v>0</v>
      </c>
      <c r="J66" s="50">
        <f t="shared" si="4"/>
        <v>0</v>
      </c>
      <c r="K66" s="45" t="e">
        <f t="shared" si="17"/>
        <v>#DIV/0!</v>
      </c>
      <c r="L66" s="84" t="e">
        <f t="shared" si="11"/>
        <v>#DIV/0!</v>
      </c>
      <c r="M66" s="69"/>
      <c r="N66" s="22" t="e">
        <f t="shared" si="10"/>
        <v>#DIV/0!</v>
      </c>
      <c r="O66" s="56">
        <f>IF(D66&gt;0,AVERAGE(D$18:$D66),0)</f>
        <v>0</v>
      </c>
    </row>
    <row r="67" spans="2:15" ht="12.75">
      <c r="B67" s="45">
        <f t="shared" si="12"/>
        <v>50</v>
      </c>
      <c r="C67" s="65">
        <v>40958</v>
      </c>
      <c r="D67" s="97"/>
      <c r="E67" s="56">
        <f>IF(D67&gt;0,AVERAGE(D$18:$D67),0)</f>
        <v>0</v>
      </c>
      <c r="F67" s="54">
        <f t="shared" si="13"/>
        <v>0</v>
      </c>
      <c r="G67" s="46">
        <f t="shared" si="14"/>
        <v>0</v>
      </c>
      <c r="H67" s="46">
        <f t="shared" si="15"/>
        <v>0</v>
      </c>
      <c r="I67" s="82">
        <f t="shared" si="16"/>
        <v>0</v>
      </c>
      <c r="J67" s="50">
        <f t="shared" si="4"/>
        <v>0</v>
      </c>
      <c r="K67" s="45" t="e">
        <f t="shared" si="17"/>
        <v>#DIV/0!</v>
      </c>
      <c r="L67" s="84" t="e">
        <f t="shared" si="11"/>
        <v>#DIV/0!</v>
      </c>
      <c r="M67" s="69"/>
      <c r="N67" s="22" t="e">
        <f t="shared" si="10"/>
        <v>#DIV/0!</v>
      </c>
      <c r="O67" s="56">
        <f>IF(D67&gt;0,AVERAGE(D$18:$D67),0)</f>
        <v>0</v>
      </c>
    </row>
    <row r="68" spans="2:15" ht="12.75">
      <c r="B68" s="45">
        <f t="shared" si="12"/>
        <v>51</v>
      </c>
      <c r="C68" s="65">
        <v>40959</v>
      </c>
      <c r="D68" s="97"/>
      <c r="E68" s="56">
        <f>IF(D68&gt;0,AVERAGE(D$18:$D68),0)</f>
        <v>0</v>
      </c>
      <c r="F68" s="54">
        <f t="shared" si="13"/>
        <v>0</v>
      </c>
      <c r="G68" s="46">
        <f t="shared" si="14"/>
        <v>0</v>
      </c>
      <c r="H68" s="46">
        <f t="shared" si="15"/>
        <v>0</v>
      </c>
      <c r="I68" s="82">
        <f t="shared" si="16"/>
        <v>0</v>
      </c>
      <c r="J68" s="50">
        <f t="shared" si="4"/>
        <v>0</v>
      </c>
      <c r="K68" s="45" t="e">
        <f t="shared" si="17"/>
        <v>#DIV/0!</v>
      </c>
      <c r="L68" s="84" t="e">
        <f t="shared" si="11"/>
        <v>#DIV/0!</v>
      </c>
      <c r="M68" s="69"/>
      <c r="N68" s="22" t="e">
        <f t="shared" si="10"/>
        <v>#DIV/0!</v>
      </c>
      <c r="O68" s="56">
        <f>IF(D68&gt;0,AVERAGE(D$18:$D68),0)</f>
        <v>0</v>
      </c>
    </row>
    <row r="69" spans="2:15" ht="12.75">
      <c r="B69" s="45">
        <f t="shared" si="12"/>
        <v>52</v>
      </c>
      <c r="C69" s="65">
        <v>40960</v>
      </c>
      <c r="D69" s="97"/>
      <c r="E69" s="56">
        <f>IF(D69&gt;0,AVERAGE(D$18:$D69),0)</f>
        <v>0</v>
      </c>
      <c r="F69" s="54">
        <f t="shared" si="13"/>
        <v>0</v>
      </c>
      <c r="G69" s="46">
        <f t="shared" si="14"/>
        <v>0</v>
      </c>
      <c r="H69" s="46">
        <f t="shared" si="15"/>
        <v>0</v>
      </c>
      <c r="I69" s="82">
        <f t="shared" si="16"/>
        <v>0</v>
      </c>
      <c r="J69" s="50">
        <f t="shared" si="4"/>
        <v>0</v>
      </c>
      <c r="K69" s="45" t="e">
        <f t="shared" si="17"/>
        <v>#DIV/0!</v>
      </c>
      <c r="L69" s="84" t="e">
        <f t="shared" si="11"/>
        <v>#DIV/0!</v>
      </c>
      <c r="M69" s="69"/>
      <c r="N69" s="22" t="e">
        <f t="shared" si="10"/>
        <v>#DIV/0!</v>
      </c>
      <c r="O69" s="56">
        <f>IF(D69&gt;0,AVERAGE(D$18:$D69),0)</f>
        <v>0</v>
      </c>
    </row>
    <row r="70" spans="2:15" ht="12.75">
      <c r="B70" s="45">
        <f t="shared" si="12"/>
        <v>53</v>
      </c>
      <c r="C70" s="65">
        <v>40961</v>
      </c>
      <c r="D70" s="97"/>
      <c r="E70" s="56">
        <f>IF(D70&gt;0,AVERAGE(D$18:$D70),0)</f>
        <v>0</v>
      </c>
      <c r="F70" s="54">
        <f t="shared" si="13"/>
        <v>0</v>
      </c>
      <c r="G70" s="46">
        <f t="shared" si="14"/>
        <v>0</v>
      </c>
      <c r="H70" s="46">
        <f t="shared" si="15"/>
        <v>0</v>
      </c>
      <c r="I70" s="82">
        <f t="shared" si="16"/>
        <v>0</v>
      </c>
      <c r="J70" s="50">
        <f t="shared" si="4"/>
        <v>0</v>
      </c>
      <c r="K70" s="45" t="e">
        <f t="shared" si="17"/>
        <v>#DIV/0!</v>
      </c>
      <c r="L70" s="84" t="e">
        <f t="shared" si="11"/>
        <v>#DIV/0!</v>
      </c>
      <c r="M70" s="69"/>
      <c r="N70" s="22" t="e">
        <f t="shared" si="10"/>
        <v>#DIV/0!</v>
      </c>
      <c r="O70" s="56">
        <f>IF(D70&gt;0,AVERAGE(D$18:$D70),0)</f>
        <v>0</v>
      </c>
    </row>
    <row r="71" spans="2:15" ht="12.75">
      <c r="B71" s="45">
        <f t="shared" si="12"/>
        <v>54</v>
      </c>
      <c r="C71" s="65">
        <v>40962</v>
      </c>
      <c r="D71" s="97"/>
      <c r="E71" s="56">
        <f>IF(D71&gt;0,AVERAGE(D$18:$D71),0)</f>
        <v>0</v>
      </c>
      <c r="F71" s="54">
        <f t="shared" si="13"/>
        <v>0</v>
      </c>
      <c r="G71" s="46">
        <f t="shared" si="14"/>
        <v>0</v>
      </c>
      <c r="H71" s="46">
        <f t="shared" si="15"/>
        <v>0</v>
      </c>
      <c r="I71" s="82">
        <f t="shared" si="16"/>
        <v>0</v>
      </c>
      <c r="J71" s="50">
        <f t="shared" si="4"/>
        <v>0</v>
      </c>
      <c r="K71" s="45" t="e">
        <f t="shared" si="17"/>
        <v>#DIV/0!</v>
      </c>
      <c r="L71" s="84" t="e">
        <f t="shared" si="11"/>
        <v>#DIV/0!</v>
      </c>
      <c r="M71" s="69"/>
      <c r="N71" s="22" t="e">
        <f t="shared" si="10"/>
        <v>#DIV/0!</v>
      </c>
      <c r="O71" s="56">
        <f>IF(D71&gt;0,AVERAGE(D$18:$D71),0)</f>
        <v>0</v>
      </c>
    </row>
    <row r="72" spans="2:15" ht="12.75">
      <c r="B72" s="45">
        <f t="shared" si="12"/>
        <v>55</v>
      </c>
      <c r="C72" s="65">
        <v>40963</v>
      </c>
      <c r="D72" s="97"/>
      <c r="E72" s="56">
        <f>IF(D72&gt;0,AVERAGE(D$18:$D72),0)</f>
        <v>0</v>
      </c>
      <c r="F72" s="54">
        <f t="shared" si="13"/>
        <v>0</v>
      </c>
      <c r="G72" s="46">
        <f t="shared" si="14"/>
        <v>0</v>
      </c>
      <c r="H72" s="46">
        <f t="shared" si="15"/>
        <v>0</v>
      </c>
      <c r="I72" s="82">
        <f t="shared" si="16"/>
        <v>0</v>
      </c>
      <c r="J72" s="50">
        <f t="shared" si="4"/>
        <v>0</v>
      </c>
      <c r="K72" s="45" t="e">
        <f t="shared" si="17"/>
        <v>#DIV/0!</v>
      </c>
      <c r="L72" s="84" t="e">
        <f t="shared" si="11"/>
        <v>#DIV/0!</v>
      </c>
      <c r="M72" s="69"/>
      <c r="N72" s="22" t="e">
        <f t="shared" si="10"/>
        <v>#DIV/0!</v>
      </c>
      <c r="O72" s="56">
        <f>IF(D72&gt;0,AVERAGE(D$18:$D72),0)</f>
        <v>0</v>
      </c>
    </row>
    <row r="73" spans="2:15" ht="12.75">
      <c r="B73" s="45">
        <f t="shared" si="12"/>
        <v>56</v>
      </c>
      <c r="C73" s="65">
        <v>40964</v>
      </c>
      <c r="D73" s="97"/>
      <c r="E73" s="56">
        <f>IF(D73&gt;0,AVERAGE(D$18:$D73),0)</f>
        <v>0</v>
      </c>
      <c r="F73" s="54">
        <f t="shared" si="13"/>
        <v>0</v>
      </c>
      <c r="G73" s="46">
        <f t="shared" si="14"/>
        <v>0</v>
      </c>
      <c r="H73" s="46">
        <f t="shared" si="15"/>
        <v>0</v>
      </c>
      <c r="I73" s="82">
        <f t="shared" si="16"/>
        <v>0</v>
      </c>
      <c r="J73" s="50">
        <f t="shared" si="4"/>
        <v>0</v>
      </c>
      <c r="K73" s="45" t="e">
        <f t="shared" si="17"/>
        <v>#DIV/0!</v>
      </c>
      <c r="L73" s="84" t="e">
        <f t="shared" si="11"/>
        <v>#DIV/0!</v>
      </c>
      <c r="M73" s="69"/>
      <c r="N73" s="22" t="e">
        <f t="shared" si="10"/>
        <v>#DIV/0!</v>
      </c>
      <c r="O73" s="56">
        <f>IF(D73&gt;0,AVERAGE(D$18:$D73),0)</f>
        <v>0</v>
      </c>
    </row>
    <row r="74" spans="2:15" ht="12.75">
      <c r="B74" s="45">
        <f t="shared" si="12"/>
        <v>57</v>
      </c>
      <c r="C74" s="65">
        <v>40965</v>
      </c>
      <c r="D74" s="97"/>
      <c r="E74" s="56">
        <f>IF(D74&gt;0,AVERAGE(D$18:$D74),0)</f>
        <v>0</v>
      </c>
      <c r="F74" s="54">
        <f t="shared" si="13"/>
        <v>0</v>
      </c>
      <c r="G74" s="46">
        <f t="shared" si="14"/>
        <v>0</v>
      </c>
      <c r="H74" s="46">
        <f t="shared" si="15"/>
        <v>0</v>
      </c>
      <c r="I74" s="82">
        <f t="shared" si="16"/>
        <v>0</v>
      </c>
      <c r="J74" s="50">
        <f t="shared" si="4"/>
        <v>0</v>
      </c>
      <c r="K74" s="45" t="e">
        <f t="shared" si="17"/>
        <v>#DIV/0!</v>
      </c>
      <c r="L74" s="84" t="e">
        <f t="shared" si="11"/>
        <v>#DIV/0!</v>
      </c>
      <c r="M74" s="69"/>
      <c r="N74" s="22" t="e">
        <f t="shared" si="10"/>
        <v>#DIV/0!</v>
      </c>
      <c r="O74" s="56">
        <f>IF(D74&gt;0,AVERAGE(D$18:$D74),0)</f>
        <v>0</v>
      </c>
    </row>
    <row r="75" spans="2:15" ht="12.75">
      <c r="B75" s="45">
        <f t="shared" si="12"/>
        <v>58</v>
      </c>
      <c r="C75" s="65">
        <v>40966</v>
      </c>
      <c r="D75" s="97"/>
      <c r="E75" s="56">
        <f>IF(D75&gt;0,AVERAGE(D$18:$D75),0)</f>
        <v>0</v>
      </c>
      <c r="F75" s="54">
        <f t="shared" si="13"/>
        <v>0</v>
      </c>
      <c r="G75" s="46">
        <f t="shared" si="14"/>
        <v>0</v>
      </c>
      <c r="H75" s="46">
        <f t="shared" si="15"/>
        <v>0</v>
      </c>
      <c r="I75" s="82">
        <f t="shared" si="16"/>
        <v>0</v>
      </c>
      <c r="J75" s="50">
        <f t="shared" si="4"/>
        <v>0</v>
      </c>
      <c r="K75" s="45" t="e">
        <f t="shared" si="17"/>
        <v>#DIV/0!</v>
      </c>
      <c r="L75" s="84" t="e">
        <f t="shared" si="11"/>
        <v>#DIV/0!</v>
      </c>
      <c r="M75" s="69"/>
      <c r="N75" s="22" t="e">
        <f t="shared" si="10"/>
        <v>#DIV/0!</v>
      </c>
      <c r="O75" s="56">
        <f>IF(D75&gt;0,AVERAGE(D$18:$D75),0)</f>
        <v>0</v>
      </c>
    </row>
    <row r="76" spans="2:15" ht="12.75">
      <c r="B76" s="45">
        <f t="shared" si="12"/>
        <v>59</v>
      </c>
      <c r="C76" s="65">
        <v>40967</v>
      </c>
      <c r="D76" s="97"/>
      <c r="E76" s="56">
        <f>IF(D76&gt;0,AVERAGE(D$18:$D76),0)</f>
        <v>0</v>
      </c>
      <c r="F76" s="54">
        <f t="shared" si="13"/>
        <v>0</v>
      </c>
      <c r="G76" s="46">
        <f t="shared" si="14"/>
        <v>0</v>
      </c>
      <c r="H76" s="46">
        <f t="shared" si="15"/>
        <v>0</v>
      </c>
      <c r="I76" s="82">
        <f t="shared" si="16"/>
        <v>0</v>
      </c>
      <c r="J76" s="50">
        <f t="shared" si="4"/>
        <v>0</v>
      </c>
      <c r="K76" s="45" t="e">
        <f t="shared" si="17"/>
        <v>#DIV/0!</v>
      </c>
      <c r="L76" s="84" t="e">
        <f t="shared" si="11"/>
        <v>#DIV/0!</v>
      </c>
      <c r="M76" s="69"/>
      <c r="N76" s="22" t="e">
        <f t="shared" si="10"/>
        <v>#DIV/0!</v>
      </c>
      <c r="O76" s="56">
        <f>IF(D76&gt;0,AVERAGE(D$18:$D76),0)</f>
        <v>0</v>
      </c>
    </row>
    <row r="77" spans="2:15" ht="12.75">
      <c r="B77" s="45">
        <f t="shared" si="12"/>
        <v>60</v>
      </c>
      <c r="C77" s="65">
        <v>40968</v>
      </c>
      <c r="D77" s="97"/>
      <c r="E77" s="56">
        <f>IF(D77&gt;0,AVERAGE(D$18:$D77),0)</f>
        <v>0</v>
      </c>
      <c r="F77" s="54">
        <f>+$K$4/29</f>
        <v>0</v>
      </c>
      <c r="G77" s="46">
        <f t="shared" si="14"/>
        <v>0</v>
      </c>
      <c r="H77" s="46">
        <f t="shared" si="15"/>
        <v>0</v>
      </c>
      <c r="I77" s="82">
        <f t="shared" si="16"/>
        <v>0</v>
      </c>
      <c r="J77" s="50">
        <f t="shared" si="4"/>
        <v>0</v>
      </c>
      <c r="K77" s="45" t="e">
        <f t="shared" si="17"/>
        <v>#DIV/0!</v>
      </c>
      <c r="L77" s="84" t="e">
        <f t="shared" si="11"/>
        <v>#DIV/0!</v>
      </c>
      <c r="M77" s="69"/>
      <c r="N77" s="22" t="e">
        <f t="shared" si="10"/>
        <v>#DIV/0!</v>
      </c>
      <c r="O77" s="56">
        <f>IF(D77&gt;0,AVERAGE(D$18:$D77),0)</f>
        <v>0</v>
      </c>
    </row>
    <row r="78" spans="2:15" ht="12.75">
      <c r="B78" s="45">
        <f t="shared" si="12"/>
        <v>61</v>
      </c>
      <c r="C78" s="65">
        <v>40969</v>
      </c>
      <c r="D78" s="97"/>
      <c r="E78" s="56">
        <f>IF(D78&gt;0,AVERAGE(D$18:$D78),0)</f>
        <v>0</v>
      </c>
      <c r="F78" s="54">
        <f aca="true" t="shared" si="18" ref="F78:F107">+$K$5/31</f>
        <v>0</v>
      </c>
      <c r="G78" s="46">
        <f aca="true" t="shared" si="19" ref="G78:G108">+$G$5/31</f>
        <v>0</v>
      </c>
      <c r="H78" s="46">
        <f aca="true" t="shared" si="20" ref="H78:H108">+$H$5/31</f>
        <v>0</v>
      </c>
      <c r="I78" s="82">
        <f aca="true" t="shared" si="21" ref="I78:I107">+$I$14/31</f>
        <v>0</v>
      </c>
      <c r="J78" s="50">
        <f t="shared" si="4"/>
        <v>0</v>
      </c>
      <c r="K78" s="45" t="e">
        <f t="shared" si="17"/>
        <v>#DIV/0!</v>
      </c>
      <c r="L78" s="84" t="e">
        <f t="shared" si="11"/>
        <v>#DIV/0!</v>
      </c>
      <c r="M78" s="69"/>
      <c r="N78" s="22" t="e">
        <f t="shared" si="10"/>
        <v>#DIV/0!</v>
      </c>
      <c r="O78" s="56">
        <f>IF(D78&gt;0,AVERAGE(D$18:$D78),0)</f>
        <v>0</v>
      </c>
    </row>
    <row r="79" spans="2:15" ht="12.75">
      <c r="B79" s="45">
        <f t="shared" si="12"/>
        <v>62</v>
      </c>
      <c r="C79" s="65">
        <v>40970</v>
      </c>
      <c r="D79" s="97"/>
      <c r="E79" s="56">
        <f>IF(D79&gt;0,AVERAGE(D$18:$D79),0)</f>
        <v>0</v>
      </c>
      <c r="F79" s="54">
        <f t="shared" si="18"/>
        <v>0</v>
      </c>
      <c r="G79" s="46">
        <f t="shared" si="19"/>
        <v>0</v>
      </c>
      <c r="H79" s="46">
        <f t="shared" si="20"/>
        <v>0</v>
      </c>
      <c r="I79" s="82">
        <f t="shared" si="21"/>
        <v>0</v>
      </c>
      <c r="J79" s="50">
        <f t="shared" si="4"/>
        <v>0</v>
      </c>
      <c r="K79" s="45" t="e">
        <f t="shared" si="17"/>
        <v>#DIV/0!</v>
      </c>
      <c r="L79" s="84" t="e">
        <f t="shared" si="11"/>
        <v>#DIV/0!</v>
      </c>
      <c r="M79" s="69"/>
      <c r="N79" s="22" t="e">
        <f t="shared" si="10"/>
        <v>#DIV/0!</v>
      </c>
      <c r="O79" s="56">
        <f>IF(D79&gt;0,AVERAGE(D$18:$D79),0)</f>
        <v>0</v>
      </c>
    </row>
    <row r="80" spans="2:15" ht="12.75">
      <c r="B80" s="45">
        <f t="shared" si="12"/>
        <v>63</v>
      </c>
      <c r="C80" s="65">
        <v>40971</v>
      </c>
      <c r="D80" s="97"/>
      <c r="E80" s="56">
        <f>IF(D80&gt;0,AVERAGE(D$18:$D80),0)</f>
        <v>0</v>
      </c>
      <c r="F80" s="54">
        <f t="shared" si="18"/>
        <v>0</v>
      </c>
      <c r="G80" s="46">
        <f t="shared" si="19"/>
        <v>0</v>
      </c>
      <c r="H80" s="46">
        <f t="shared" si="20"/>
        <v>0</v>
      </c>
      <c r="I80" s="82">
        <f t="shared" si="21"/>
        <v>0</v>
      </c>
      <c r="J80" s="50">
        <f t="shared" si="4"/>
        <v>0</v>
      </c>
      <c r="K80" s="45" t="e">
        <f t="shared" si="17"/>
        <v>#DIV/0!</v>
      </c>
      <c r="L80" s="84" t="e">
        <f t="shared" si="11"/>
        <v>#DIV/0!</v>
      </c>
      <c r="M80" s="69"/>
      <c r="N80" s="22" t="e">
        <f t="shared" si="10"/>
        <v>#DIV/0!</v>
      </c>
      <c r="O80" s="56">
        <f>IF(D80&gt;0,AVERAGE(D$18:$D80),0)</f>
        <v>0</v>
      </c>
    </row>
    <row r="81" spans="2:15" ht="12.75">
      <c r="B81" s="45">
        <f t="shared" si="12"/>
        <v>64</v>
      </c>
      <c r="C81" s="65">
        <v>40972</v>
      </c>
      <c r="D81" s="97"/>
      <c r="E81" s="56">
        <f>IF(D81&gt;0,AVERAGE(D$18:$D81),0)</f>
        <v>0</v>
      </c>
      <c r="F81" s="54">
        <f t="shared" si="18"/>
        <v>0</v>
      </c>
      <c r="G81" s="46">
        <f t="shared" si="19"/>
        <v>0</v>
      </c>
      <c r="H81" s="46">
        <f t="shared" si="20"/>
        <v>0</v>
      </c>
      <c r="I81" s="82">
        <f t="shared" si="21"/>
        <v>0</v>
      </c>
      <c r="J81" s="50">
        <f t="shared" si="4"/>
        <v>0</v>
      </c>
      <c r="K81" s="45" t="e">
        <f t="shared" si="17"/>
        <v>#DIV/0!</v>
      </c>
      <c r="L81" s="84" t="e">
        <f t="shared" si="11"/>
        <v>#DIV/0!</v>
      </c>
      <c r="M81" s="69"/>
      <c r="N81" s="22" t="e">
        <f t="shared" si="10"/>
        <v>#DIV/0!</v>
      </c>
      <c r="O81" s="56">
        <f>IF(D81&gt;0,AVERAGE(D$18:$D81),0)</f>
        <v>0</v>
      </c>
    </row>
    <row r="82" spans="2:15" ht="12.75">
      <c r="B82" s="45">
        <f t="shared" si="12"/>
        <v>65</v>
      </c>
      <c r="C82" s="65">
        <v>40973</v>
      </c>
      <c r="D82" s="97"/>
      <c r="E82" s="56">
        <f>IF(D82&gt;0,AVERAGE(D$18:$D82),0)</f>
        <v>0</v>
      </c>
      <c r="F82" s="54">
        <f t="shared" si="18"/>
        <v>0</v>
      </c>
      <c r="G82" s="46">
        <f t="shared" si="19"/>
        <v>0</v>
      </c>
      <c r="H82" s="46">
        <f t="shared" si="20"/>
        <v>0</v>
      </c>
      <c r="I82" s="82">
        <f t="shared" si="21"/>
        <v>0</v>
      </c>
      <c r="J82" s="50">
        <f aca="true" t="shared" si="22" ref="J82:J106">SUM(F82:I82)</f>
        <v>0</v>
      </c>
      <c r="K82" s="45" t="e">
        <f aca="true" t="shared" si="23" ref="K82:K106">+J82/(E82/1000)*100</f>
        <v>#DIV/0!</v>
      </c>
      <c r="L82" s="84" t="e">
        <f t="shared" si="11"/>
        <v>#DIV/0!</v>
      </c>
      <c r="M82" s="69"/>
      <c r="N82" s="22" t="e">
        <f t="shared" si="10"/>
        <v>#DIV/0!</v>
      </c>
      <c r="O82" s="56">
        <f>IF(D82&gt;0,AVERAGE(D$18:$D82),0)</f>
        <v>0</v>
      </c>
    </row>
    <row r="83" spans="2:15" ht="12.75">
      <c r="B83" s="45">
        <f t="shared" si="12"/>
        <v>66</v>
      </c>
      <c r="C83" s="65">
        <v>40974</v>
      </c>
      <c r="D83" s="97"/>
      <c r="E83" s="56">
        <f>IF(D83&gt;0,AVERAGE(D$18:$D83),0)</f>
        <v>0</v>
      </c>
      <c r="F83" s="54">
        <f t="shared" si="18"/>
        <v>0</v>
      </c>
      <c r="G83" s="46">
        <f t="shared" si="19"/>
        <v>0</v>
      </c>
      <c r="H83" s="46">
        <f t="shared" si="20"/>
        <v>0</v>
      </c>
      <c r="I83" s="82">
        <f t="shared" si="21"/>
        <v>0</v>
      </c>
      <c r="J83" s="50">
        <f t="shared" si="22"/>
        <v>0</v>
      </c>
      <c r="K83" s="45" t="e">
        <f t="shared" si="23"/>
        <v>#DIV/0!</v>
      </c>
      <c r="L83" s="84" t="e">
        <f t="shared" si="11"/>
        <v>#DIV/0!</v>
      </c>
      <c r="M83" s="69"/>
      <c r="N83" s="22" t="e">
        <f aca="true" t="shared" si="24" ref="N83:N146">+L83-$C$7</f>
        <v>#DIV/0!</v>
      </c>
      <c r="O83" s="56">
        <f>IF(D83&gt;0,AVERAGE(D$18:$D83),0)</f>
        <v>0</v>
      </c>
    </row>
    <row r="84" spans="2:15" ht="12.75">
      <c r="B84" s="45">
        <f t="shared" si="12"/>
        <v>67</v>
      </c>
      <c r="C84" s="65">
        <v>40975</v>
      </c>
      <c r="D84" s="97"/>
      <c r="E84" s="56">
        <f>IF(D84&gt;0,AVERAGE(D$18:$D84),0)</f>
        <v>0</v>
      </c>
      <c r="F84" s="54">
        <f t="shared" si="18"/>
        <v>0</v>
      </c>
      <c r="G84" s="46">
        <f t="shared" si="19"/>
        <v>0</v>
      </c>
      <c r="H84" s="46">
        <f t="shared" si="20"/>
        <v>0</v>
      </c>
      <c r="I84" s="82">
        <f t="shared" si="21"/>
        <v>0</v>
      </c>
      <c r="J84" s="50">
        <f t="shared" si="22"/>
        <v>0</v>
      </c>
      <c r="K84" s="45" t="e">
        <f t="shared" si="23"/>
        <v>#DIV/0!</v>
      </c>
      <c r="L84" s="84" t="e">
        <f aca="true" t="shared" si="25" ref="L84:L147">+K84*366</f>
        <v>#DIV/0!</v>
      </c>
      <c r="M84" s="69"/>
      <c r="N84" s="22" t="e">
        <f t="shared" si="24"/>
        <v>#DIV/0!</v>
      </c>
      <c r="O84" s="56">
        <f>IF(D84&gt;0,AVERAGE(D$18:$D84),0)</f>
        <v>0</v>
      </c>
    </row>
    <row r="85" spans="2:15" ht="12.75">
      <c r="B85" s="45">
        <f t="shared" si="12"/>
        <v>68</v>
      </c>
      <c r="C85" s="65">
        <v>40976</v>
      </c>
      <c r="D85" s="97"/>
      <c r="E85" s="56">
        <f>IF(D85&gt;0,AVERAGE(D$18:$D85),0)</f>
        <v>0</v>
      </c>
      <c r="F85" s="54">
        <f t="shared" si="18"/>
        <v>0</v>
      </c>
      <c r="G85" s="46">
        <f t="shared" si="19"/>
        <v>0</v>
      </c>
      <c r="H85" s="46">
        <f t="shared" si="20"/>
        <v>0</v>
      </c>
      <c r="I85" s="82">
        <f t="shared" si="21"/>
        <v>0</v>
      </c>
      <c r="J85" s="50">
        <f t="shared" si="22"/>
        <v>0</v>
      </c>
      <c r="K85" s="45" t="e">
        <f t="shared" si="23"/>
        <v>#DIV/0!</v>
      </c>
      <c r="L85" s="84" t="e">
        <f t="shared" si="25"/>
        <v>#DIV/0!</v>
      </c>
      <c r="M85" s="69"/>
      <c r="N85" s="22" t="e">
        <f t="shared" si="24"/>
        <v>#DIV/0!</v>
      </c>
      <c r="O85" s="56">
        <f>IF(D85&gt;0,AVERAGE(D$18:$D85),0)</f>
        <v>0</v>
      </c>
    </row>
    <row r="86" spans="2:15" ht="12.75">
      <c r="B86" s="45">
        <f t="shared" si="12"/>
        <v>69</v>
      </c>
      <c r="C86" s="65">
        <v>40977</v>
      </c>
      <c r="D86" s="97"/>
      <c r="E86" s="56">
        <f>IF(D86&gt;0,AVERAGE(D$18:$D86),0)</f>
        <v>0</v>
      </c>
      <c r="F86" s="54">
        <f t="shared" si="18"/>
        <v>0</v>
      </c>
      <c r="G86" s="46">
        <f t="shared" si="19"/>
        <v>0</v>
      </c>
      <c r="H86" s="46">
        <f t="shared" si="20"/>
        <v>0</v>
      </c>
      <c r="I86" s="82">
        <f t="shared" si="21"/>
        <v>0</v>
      </c>
      <c r="J86" s="50">
        <f t="shared" si="22"/>
        <v>0</v>
      </c>
      <c r="K86" s="45" t="e">
        <f t="shared" si="23"/>
        <v>#DIV/0!</v>
      </c>
      <c r="L86" s="84" t="e">
        <f t="shared" si="25"/>
        <v>#DIV/0!</v>
      </c>
      <c r="M86" s="69"/>
      <c r="N86" s="22" t="e">
        <f t="shared" si="24"/>
        <v>#DIV/0!</v>
      </c>
      <c r="O86" s="56">
        <f>IF(D86&gt;0,AVERAGE(D$18:$D86),0)</f>
        <v>0</v>
      </c>
    </row>
    <row r="87" spans="2:15" ht="12.75">
      <c r="B87" s="45">
        <f t="shared" si="12"/>
        <v>70</v>
      </c>
      <c r="C87" s="65">
        <v>40978</v>
      </c>
      <c r="D87" s="97"/>
      <c r="E87" s="56">
        <f>IF(D87&gt;0,AVERAGE(D$18:$D87),0)</f>
        <v>0</v>
      </c>
      <c r="F87" s="54">
        <f t="shared" si="18"/>
        <v>0</v>
      </c>
      <c r="G87" s="46">
        <f t="shared" si="19"/>
        <v>0</v>
      </c>
      <c r="H87" s="46">
        <f t="shared" si="20"/>
        <v>0</v>
      </c>
      <c r="I87" s="82">
        <f t="shared" si="21"/>
        <v>0</v>
      </c>
      <c r="J87" s="50">
        <f t="shared" si="22"/>
        <v>0</v>
      </c>
      <c r="K87" s="45" t="e">
        <f t="shared" si="23"/>
        <v>#DIV/0!</v>
      </c>
      <c r="L87" s="84" t="e">
        <f t="shared" si="25"/>
        <v>#DIV/0!</v>
      </c>
      <c r="M87" s="69"/>
      <c r="N87" s="22" t="e">
        <f t="shared" si="24"/>
        <v>#DIV/0!</v>
      </c>
      <c r="O87" s="56">
        <f>IF(D87&gt;0,AVERAGE(D$18:$D87),0)</f>
        <v>0</v>
      </c>
    </row>
    <row r="88" spans="2:15" ht="12.75">
      <c r="B88" s="45">
        <f t="shared" si="12"/>
        <v>71</v>
      </c>
      <c r="C88" s="65">
        <v>40979</v>
      </c>
      <c r="D88" s="97"/>
      <c r="E88" s="56">
        <f>IF(D88&gt;0,AVERAGE(D$18:$D88),0)</f>
        <v>0</v>
      </c>
      <c r="F88" s="54">
        <f t="shared" si="18"/>
        <v>0</v>
      </c>
      <c r="G88" s="46">
        <f t="shared" si="19"/>
        <v>0</v>
      </c>
      <c r="H88" s="46">
        <f t="shared" si="20"/>
        <v>0</v>
      </c>
      <c r="I88" s="82">
        <f t="shared" si="21"/>
        <v>0</v>
      </c>
      <c r="J88" s="50">
        <f t="shared" si="22"/>
        <v>0</v>
      </c>
      <c r="K88" s="45" t="e">
        <f t="shared" si="23"/>
        <v>#DIV/0!</v>
      </c>
      <c r="L88" s="84" t="e">
        <f t="shared" si="25"/>
        <v>#DIV/0!</v>
      </c>
      <c r="M88" s="69"/>
      <c r="N88" s="22" t="e">
        <f t="shared" si="24"/>
        <v>#DIV/0!</v>
      </c>
      <c r="O88" s="56">
        <f>IF(D88&gt;0,AVERAGE(D$18:$D88),0)</f>
        <v>0</v>
      </c>
    </row>
    <row r="89" spans="2:15" ht="12.75">
      <c r="B89" s="45">
        <f t="shared" si="12"/>
        <v>72</v>
      </c>
      <c r="C89" s="65">
        <v>40980</v>
      </c>
      <c r="D89" s="97"/>
      <c r="E89" s="56">
        <f>IF(D89&gt;0,AVERAGE(D$18:$D89),0)</f>
        <v>0</v>
      </c>
      <c r="F89" s="54">
        <f t="shared" si="18"/>
        <v>0</v>
      </c>
      <c r="G89" s="46">
        <f t="shared" si="19"/>
        <v>0</v>
      </c>
      <c r="H89" s="46">
        <f t="shared" si="20"/>
        <v>0</v>
      </c>
      <c r="I89" s="82">
        <f t="shared" si="21"/>
        <v>0</v>
      </c>
      <c r="J89" s="50">
        <f t="shared" si="22"/>
        <v>0</v>
      </c>
      <c r="K89" s="45" t="e">
        <f t="shared" si="23"/>
        <v>#DIV/0!</v>
      </c>
      <c r="L89" s="84" t="e">
        <f t="shared" si="25"/>
        <v>#DIV/0!</v>
      </c>
      <c r="M89" s="69"/>
      <c r="N89" s="22" t="e">
        <f t="shared" si="24"/>
        <v>#DIV/0!</v>
      </c>
      <c r="O89" s="56">
        <f>IF(D89&gt;0,AVERAGE(D$18:$D89),0)</f>
        <v>0</v>
      </c>
    </row>
    <row r="90" spans="2:15" ht="12.75">
      <c r="B90" s="45">
        <f t="shared" si="12"/>
        <v>73</v>
      </c>
      <c r="C90" s="65">
        <v>40981</v>
      </c>
      <c r="D90" s="97"/>
      <c r="E90" s="56">
        <f>IF(D90&gt;0,AVERAGE(D$18:$D90),0)</f>
        <v>0</v>
      </c>
      <c r="F90" s="54">
        <f t="shared" si="18"/>
        <v>0</v>
      </c>
      <c r="G90" s="46">
        <f t="shared" si="19"/>
        <v>0</v>
      </c>
      <c r="H90" s="46">
        <f t="shared" si="20"/>
        <v>0</v>
      </c>
      <c r="I90" s="82">
        <f t="shared" si="21"/>
        <v>0</v>
      </c>
      <c r="J90" s="50">
        <f t="shared" si="22"/>
        <v>0</v>
      </c>
      <c r="K90" s="45" t="e">
        <f t="shared" si="23"/>
        <v>#DIV/0!</v>
      </c>
      <c r="L90" s="84" t="e">
        <f t="shared" si="25"/>
        <v>#DIV/0!</v>
      </c>
      <c r="M90" s="69"/>
      <c r="N90" s="22" t="e">
        <f t="shared" si="24"/>
        <v>#DIV/0!</v>
      </c>
      <c r="O90" s="56">
        <f>IF(D90&gt;0,AVERAGE(D$18:$D90),0)</f>
        <v>0</v>
      </c>
    </row>
    <row r="91" spans="2:15" ht="12.75">
      <c r="B91" s="45">
        <f t="shared" si="12"/>
        <v>74</v>
      </c>
      <c r="C91" s="65">
        <v>40982</v>
      </c>
      <c r="D91" s="97"/>
      <c r="E91" s="56">
        <f>IF(D91&gt;0,AVERAGE(D$18:$D91),0)</f>
        <v>0</v>
      </c>
      <c r="F91" s="54">
        <f t="shared" si="18"/>
        <v>0</v>
      </c>
      <c r="G91" s="46">
        <f t="shared" si="19"/>
        <v>0</v>
      </c>
      <c r="H91" s="46">
        <f t="shared" si="20"/>
        <v>0</v>
      </c>
      <c r="I91" s="82">
        <f t="shared" si="21"/>
        <v>0</v>
      </c>
      <c r="J91" s="50">
        <f t="shared" si="22"/>
        <v>0</v>
      </c>
      <c r="K91" s="45" t="e">
        <f t="shared" si="23"/>
        <v>#DIV/0!</v>
      </c>
      <c r="L91" s="84" t="e">
        <f t="shared" si="25"/>
        <v>#DIV/0!</v>
      </c>
      <c r="M91" s="69"/>
      <c r="N91" s="22" t="e">
        <f t="shared" si="24"/>
        <v>#DIV/0!</v>
      </c>
      <c r="O91" s="56">
        <f>IF(D91&gt;0,AVERAGE(D$18:$D91),0)</f>
        <v>0</v>
      </c>
    </row>
    <row r="92" spans="2:15" ht="12.75">
      <c r="B92" s="45">
        <f t="shared" si="12"/>
        <v>75</v>
      </c>
      <c r="C92" s="65">
        <v>40983</v>
      </c>
      <c r="D92" s="97"/>
      <c r="E92" s="56">
        <f>IF(D92&gt;0,AVERAGE(D$18:$D92),0)</f>
        <v>0</v>
      </c>
      <c r="F92" s="54">
        <f t="shared" si="18"/>
        <v>0</v>
      </c>
      <c r="G92" s="46">
        <f t="shared" si="19"/>
        <v>0</v>
      </c>
      <c r="H92" s="46">
        <f t="shared" si="20"/>
        <v>0</v>
      </c>
      <c r="I92" s="82">
        <f t="shared" si="21"/>
        <v>0</v>
      </c>
      <c r="J92" s="50">
        <f t="shared" si="22"/>
        <v>0</v>
      </c>
      <c r="K92" s="45" t="e">
        <f t="shared" si="23"/>
        <v>#DIV/0!</v>
      </c>
      <c r="L92" s="84" t="e">
        <f t="shared" si="25"/>
        <v>#DIV/0!</v>
      </c>
      <c r="M92" s="69"/>
      <c r="N92" s="22" t="e">
        <f t="shared" si="24"/>
        <v>#DIV/0!</v>
      </c>
      <c r="O92" s="56">
        <f>IF(D92&gt;0,AVERAGE(D$18:$D92),0)</f>
        <v>0</v>
      </c>
    </row>
    <row r="93" spans="2:15" ht="12.75">
      <c r="B93" s="45">
        <f t="shared" si="12"/>
        <v>76</v>
      </c>
      <c r="C93" s="65">
        <v>40984</v>
      </c>
      <c r="D93" s="97"/>
      <c r="E93" s="56">
        <f>IF(D93&gt;0,AVERAGE(D$18:$D93),0)</f>
        <v>0</v>
      </c>
      <c r="F93" s="54">
        <f t="shared" si="18"/>
        <v>0</v>
      </c>
      <c r="G93" s="46">
        <f t="shared" si="19"/>
        <v>0</v>
      </c>
      <c r="H93" s="46">
        <f t="shared" si="20"/>
        <v>0</v>
      </c>
      <c r="I93" s="82">
        <f t="shared" si="21"/>
        <v>0</v>
      </c>
      <c r="J93" s="50">
        <f t="shared" si="22"/>
        <v>0</v>
      </c>
      <c r="K93" s="45" t="e">
        <f t="shared" si="23"/>
        <v>#DIV/0!</v>
      </c>
      <c r="L93" s="84" t="e">
        <f t="shared" si="25"/>
        <v>#DIV/0!</v>
      </c>
      <c r="M93" s="69"/>
      <c r="N93" s="22" t="e">
        <f t="shared" si="24"/>
        <v>#DIV/0!</v>
      </c>
      <c r="O93" s="56">
        <f>IF(D93&gt;0,AVERAGE(D$18:$D93),0)</f>
        <v>0</v>
      </c>
    </row>
    <row r="94" spans="2:15" ht="12.75">
      <c r="B94" s="45">
        <f t="shared" si="12"/>
        <v>77</v>
      </c>
      <c r="C94" s="65">
        <v>40985</v>
      </c>
      <c r="D94" s="97"/>
      <c r="E94" s="56">
        <f>IF(D94&gt;0,AVERAGE(D$18:$D94),0)</f>
        <v>0</v>
      </c>
      <c r="F94" s="54">
        <f t="shared" si="18"/>
        <v>0</v>
      </c>
      <c r="G94" s="46">
        <f t="shared" si="19"/>
        <v>0</v>
      </c>
      <c r="H94" s="46">
        <f t="shared" si="20"/>
        <v>0</v>
      </c>
      <c r="I94" s="82">
        <f t="shared" si="21"/>
        <v>0</v>
      </c>
      <c r="J94" s="50">
        <f t="shared" si="22"/>
        <v>0</v>
      </c>
      <c r="K94" s="45" t="e">
        <f t="shared" si="23"/>
        <v>#DIV/0!</v>
      </c>
      <c r="L94" s="84" t="e">
        <f t="shared" si="25"/>
        <v>#DIV/0!</v>
      </c>
      <c r="M94" s="69"/>
      <c r="N94" s="22" t="e">
        <f t="shared" si="24"/>
        <v>#DIV/0!</v>
      </c>
      <c r="O94" s="56">
        <f>IF(D94&gt;0,AVERAGE(D$18:$D94),0)</f>
        <v>0</v>
      </c>
    </row>
    <row r="95" spans="2:15" ht="12.75">
      <c r="B95" s="45">
        <f t="shared" si="12"/>
        <v>78</v>
      </c>
      <c r="C95" s="65">
        <v>40986</v>
      </c>
      <c r="D95" s="97"/>
      <c r="E95" s="56">
        <f>IF(D95&gt;0,AVERAGE(D$18:$D95),0)</f>
        <v>0</v>
      </c>
      <c r="F95" s="54">
        <f t="shared" si="18"/>
        <v>0</v>
      </c>
      <c r="G95" s="46">
        <f t="shared" si="19"/>
        <v>0</v>
      </c>
      <c r="H95" s="46">
        <f t="shared" si="20"/>
        <v>0</v>
      </c>
      <c r="I95" s="82">
        <f t="shared" si="21"/>
        <v>0</v>
      </c>
      <c r="J95" s="50">
        <f t="shared" si="22"/>
        <v>0</v>
      </c>
      <c r="K95" s="45" t="e">
        <f t="shared" si="23"/>
        <v>#DIV/0!</v>
      </c>
      <c r="L95" s="84" t="e">
        <f t="shared" si="25"/>
        <v>#DIV/0!</v>
      </c>
      <c r="M95" s="69"/>
      <c r="N95" s="22" t="e">
        <f t="shared" si="24"/>
        <v>#DIV/0!</v>
      </c>
      <c r="O95" s="56">
        <f>IF(D95&gt;0,AVERAGE(D$18:$D95),0)</f>
        <v>0</v>
      </c>
    </row>
    <row r="96" spans="2:15" ht="12.75">
      <c r="B96" s="133">
        <f t="shared" si="12"/>
        <v>79</v>
      </c>
      <c r="C96" s="134">
        <v>40987</v>
      </c>
      <c r="D96" s="113"/>
      <c r="E96" s="112">
        <f>IF(D96&gt;0,AVERAGE(D$18:$D96),0)</f>
        <v>0</v>
      </c>
      <c r="F96" s="127">
        <f t="shared" si="18"/>
        <v>0</v>
      </c>
      <c r="G96" s="135">
        <f t="shared" si="19"/>
        <v>0</v>
      </c>
      <c r="H96" s="135">
        <f t="shared" si="20"/>
        <v>0</v>
      </c>
      <c r="I96" s="136">
        <f t="shared" si="21"/>
        <v>0</v>
      </c>
      <c r="J96" s="135">
        <f t="shared" si="22"/>
        <v>0</v>
      </c>
      <c r="K96" s="133" t="e">
        <f t="shared" si="23"/>
        <v>#DIV/0!</v>
      </c>
      <c r="L96" s="137" t="e">
        <f t="shared" si="25"/>
        <v>#DIV/0!</v>
      </c>
      <c r="M96" s="138"/>
      <c r="N96" s="139" t="e">
        <f t="shared" si="24"/>
        <v>#DIV/0!</v>
      </c>
      <c r="O96" s="112">
        <f>IF(D96&gt;0,AVERAGE(D$18:$D96),0)</f>
        <v>0</v>
      </c>
    </row>
    <row r="97" spans="2:15" ht="12.75">
      <c r="B97" s="133">
        <f t="shared" si="12"/>
        <v>80</v>
      </c>
      <c r="C97" s="134">
        <v>40988</v>
      </c>
      <c r="D97" s="113"/>
      <c r="E97" s="112">
        <f>IF(D97&gt;0,AVERAGE(D$18:$D97),0)</f>
        <v>0</v>
      </c>
      <c r="F97" s="127">
        <f t="shared" si="18"/>
        <v>0</v>
      </c>
      <c r="G97" s="135">
        <f t="shared" si="19"/>
        <v>0</v>
      </c>
      <c r="H97" s="135">
        <f t="shared" si="20"/>
        <v>0</v>
      </c>
      <c r="I97" s="136">
        <f t="shared" si="21"/>
        <v>0</v>
      </c>
      <c r="J97" s="135">
        <f t="shared" si="22"/>
        <v>0</v>
      </c>
      <c r="K97" s="133" t="e">
        <f t="shared" si="23"/>
        <v>#DIV/0!</v>
      </c>
      <c r="L97" s="137" t="e">
        <f t="shared" si="25"/>
        <v>#DIV/0!</v>
      </c>
      <c r="M97" s="138"/>
      <c r="N97" s="139" t="e">
        <f t="shared" si="24"/>
        <v>#DIV/0!</v>
      </c>
      <c r="O97" s="112">
        <f>IF(D97&gt;0,AVERAGE(D$18:$D97),0)</f>
        <v>0</v>
      </c>
    </row>
    <row r="98" spans="2:15" ht="12.75">
      <c r="B98" s="133">
        <f t="shared" si="12"/>
        <v>81</v>
      </c>
      <c r="C98" s="134">
        <v>40989</v>
      </c>
      <c r="D98" s="113"/>
      <c r="E98" s="112">
        <f>IF(D98&gt;0,AVERAGE(D$18:$D98),0)</f>
        <v>0</v>
      </c>
      <c r="F98" s="127">
        <f t="shared" si="18"/>
        <v>0</v>
      </c>
      <c r="G98" s="135">
        <f t="shared" si="19"/>
        <v>0</v>
      </c>
      <c r="H98" s="135">
        <f t="shared" si="20"/>
        <v>0</v>
      </c>
      <c r="I98" s="136">
        <f t="shared" si="21"/>
        <v>0</v>
      </c>
      <c r="J98" s="135">
        <f t="shared" si="22"/>
        <v>0</v>
      </c>
      <c r="K98" s="133" t="e">
        <f t="shared" si="23"/>
        <v>#DIV/0!</v>
      </c>
      <c r="L98" s="137" t="e">
        <f t="shared" si="25"/>
        <v>#DIV/0!</v>
      </c>
      <c r="M98" s="138"/>
      <c r="N98" s="139" t="e">
        <f t="shared" si="24"/>
        <v>#DIV/0!</v>
      </c>
      <c r="O98" s="112">
        <f>IF(D98&gt;0,AVERAGE(D$18:$D98),0)</f>
        <v>0</v>
      </c>
    </row>
    <row r="99" spans="2:15" ht="12.75">
      <c r="B99" s="133">
        <f t="shared" si="12"/>
        <v>82</v>
      </c>
      <c r="C99" s="134">
        <v>40990</v>
      </c>
      <c r="D99" s="113"/>
      <c r="E99" s="112">
        <f>IF(D99&gt;0,AVERAGE(D$18:$D99),0)</f>
        <v>0</v>
      </c>
      <c r="F99" s="127">
        <f t="shared" si="18"/>
        <v>0</v>
      </c>
      <c r="G99" s="135">
        <f t="shared" si="19"/>
        <v>0</v>
      </c>
      <c r="H99" s="135">
        <f t="shared" si="20"/>
        <v>0</v>
      </c>
      <c r="I99" s="136">
        <f t="shared" si="21"/>
        <v>0</v>
      </c>
      <c r="J99" s="135">
        <f t="shared" si="22"/>
        <v>0</v>
      </c>
      <c r="K99" s="133" t="e">
        <f t="shared" si="23"/>
        <v>#DIV/0!</v>
      </c>
      <c r="L99" s="137" t="e">
        <f t="shared" si="25"/>
        <v>#DIV/0!</v>
      </c>
      <c r="M99" s="138"/>
      <c r="N99" s="139" t="e">
        <f t="shared" si="24"/>
        <v>#DIV/0!</v>
      </c>
      <c r="O99" s="112">
        <f>IF(D99&gt;0,AVERAGE(D$18:$D99),0)</f>
        <v>0</v>
      </c>
    </row>
    <row r="100" spans="2:15" ht="12.75">
      <c r="B100" s="133">
        <f t="shared" si="12"/>
        <v>83</v>
      </c>
      <c r="C100" s="134">
        <v>40991</v>
      </c>
      <c r="D100" s="113"/>
      <c r="E100" s="112">
        <f>IF(D100&gt;0,AVERAGE(D$18:$D100),0)</f>
        <v>0</v>
      </c>
      <c r="F100" s="127">
        <f t="shared" si="18"/>
        <v>0</v>
      </c>
      <c r="G100" s="135">
        <f t="shared" si="19"/>
        <v>0</v>
      </c>
      <c r="H100" s="135">
        <f t="shared" si="20"/>
        <v>0</v>
      </c>
      <c r="I100" s="136">
        <f t="shared" si="21"/>
        <v>0</v>
      </c>
      <c r="J100" s="135">
        <f t="shared" si="22"/>
        <v>0</v>
      </c>
      <c r="K100" s="133" t="e">
        <f t="shared" si="23"/>
        <v>#DIV/0!</v>
      </c>
      <c r="L100" s="137" t="e">
        <f t="shared" si="25"/>
        <v>#DIV/0!</v>
      </c>
      <c r="M100" s="138"/>
      <c r="N100" s="139" t="e">
        <f t="shared" si="24"/>
        <v>#DIV/0!</v>
      </c>
      <c r="O100" s="112">
        <f>IF(D100&gt;0,AVERAGE(D$18:$D100),0)</f>
        <v>0</v>
      </c>
    </row>
    <row r="101" spans="2:15" ht="12.75">
      <c r="B101" s="133">
        <f t="shared" si="12"/>
        <v>84</v>
      </c>
      <c r="C101" s="134">
        <v>40992</v>
      </c>
      <c r="D101" s="113"/>
      <c r="E101" s="112">
        <f>IF(D101&gt;0,AVERAGE(D$18:$D101),0)</f>
        <v>0</v>
      </c>
      <c r="F101" s="127">
        <f t="shared" si="18"/>
        <v>0</v>
      </c>
      <c r="G101" s="135">
        <f t="shared" si="19"/>
        <v>0</v>
      </c>
      <c r="H101" s="135">
        <f t="shared" si="20"/>
        <v>0</v>
      </c>
      <c r="I101" s="136">
        <f t="shared" si="21"/>
        <v>0</v>
      </c>
      <c r="J101" s="135">
        <f t="shared" si="22"/>
        <v>0</v>
      </c>
      <c r="K101" s="133" t="e">
        <f t="shared" si="23"/>
        <v>#DIV/0!</v>
      </c>
      <c r="L101" s="137" t="e">
        <f t="shared" si="25"/>
        <v>#DIV/0!</v>
      </c>
      <c r="M101" s="138"/>
      <c r="N101" s="139" t="e">
        <f t="shared" si="24"/>
        <v>#DIV/0!</v>
      </c>
      <c r="O101" s="112">
        <f>IF(D101&gt;0,AVERAGE(D$18:$D101),0)</f>
        <v>0</v>
      </c>
    </row>
    <row r="102" spans="2:15" ht="12.75">
      <c r="B102" s="133">
        <f t="shared" si="12"/>
        <v>85</v>
      </c>
      <c r="C102" s="134">
        <v>40993</v>
      </c>
      <c r="D102" s="113"/>
      <c r="E102" s="112">
        <f>IF(D102&gt;0,AVERAGE(D$18:$D102),0)</f>
        <v>0</v>
      </c>
      <c r="F102" s="127">
        <f t="shared" si="18"/>
        <v>0</v>
      </c>
      <c r="G102" s="135">
        <f t="shared" si="19"/>
        <v>0</v>
      </c>
      <c r="H102" s="135">
        <f t="shared" si="20"/>
        <v>0</v>
      </c>
      <c r="I102" s="136">
        <f t="shared" si="21"/>
        <v>0</v>
      </c>
      <c r="J102" s="135">
        <f t="shared" si="22"/>
        <v>0</v>
      </c>
      <c r="K102" s="133" t="e">
        <f t="shared" si="23"/>
        <v>#DIV/0!</v>
      </c>
      <c r="L102" s="137" t="e">
        <f t="shared" si="25"/>
        <v>#DIV/0!</v>
      </c>
      <c r="M102" s="138"/>
      <c r="N102" s="139" t="e">
        <f t="shared" si="24"/>
        <v>#DIV/0!</v>
      </c>
      <c r="O102" s="112">
        <f>IF(D102&gt;0,AVERAGE(D$18:$D102),0)</f>
        <v>0</v>
      </c>
    </row>
    <row r="103" spans="2:15" ht="12.75">
      <c r="B103" s="133">
        <f>+B102+1</f>
        <v>86</v>
      </c>
      <c r="C103" s="134">
        <v>40994</v>
      </c>
      <c r="D103" s="113"/>
      <c r="E103" s="112">
        <f>IF(D103&gt;0,AVERAGE(D$18:$D103),0)</f>
        <v>0</v>
      </c>
      <c r="F103" s="127">
        <f t="shared" si="18"/>
        <v>0</v>
      </c>
      <c r="G103" s="135">
        <f t="shared" si="19"/>
        <v>0</v>
      </c>
      <c r="H103" s="135">
        <f t="shared" si="20"/>
        <v>0</v>
      </c>
      <c r="I103" s="136">
        <f t="shared" si="21"/>
        <v>0</v>
      </c>
      <c r="J103" s="135">
        <f t="shared" si="22"/>
        <v>0</v>
      </c>
      <c r="K103" s="133" t="e">
        <f t="shared" si="23"/>
        <v>#DIV/0!</v>
      </c>
      <c r="L103" s="137" t="e">
        <f t="shared" si="25"/>
        <v>#DIV/0!</v>
      </c>
      <c r="M103" s="138"/>
      <c r="N103" s="139" t="e">
        <f t="shared" si="24"/>
        <v>#DIV/0!</v>
      </c>
      <c r="O103" s="112">
        <f>IF(D103&gt;0,AVERAGE(D$18:$D103),0)</f>
        <v>0</v>
      </c>
    </row>
    <row r="104" spans="2:15" ht="12.75">
      <c r="B104" s="133">
        <f>+B103+1</f>
        <v>87</v>
      </c>
      <c r="C104" s="134">
        <v>40995</v>
      </c>
      <c r="D104" s="113"/>
      <c r="E104" s="112">
        <f>IF(D104&gt;0,AVERAGE(D$18:$D104),0)</f>
        <v>0</v>
      </c>
      <c r="F104" s="127">
        <f t="shared" si="18"/>
        <v>0</v>
      </c>
      <c r="G104" s="135">
        <f t="shared" si="19"/>
        <v>0</v>
      </c>
      <c r="H104" s="135">
        <f t="shared" si="20"/>
        <v>0</v>
      </c>
      <c r="I104" s="136">
        <f t="shared" si="21"/>
        <v>0</v>
      </c>
      <c r="J104" s="135">
        <f t="shared" si="22"/>
        <v>0</v>
      </c>
      <c r="K104" s="133" t="e">
        <f t="shared" si="23"/>
        <v>#DIV/0!</v>
      </c>
      <c r="L104" s="137" t="e">
        <f t="shared" si="25"/>
        <v>#DIV/0!</v>
      </c>
      <c r="M104" s="138"/>
      <c r="N104" s="139" t="e">
        <f t="shared" si="24"/>
        <v>#DIV/0!</v>
      </c>
      <c r="O104" s="112">
        <f>IF(D104&gt;0,AVERAGE(D$18:$D104),0)</f>
        <v>0</v>
      </c>
    </row>
    <row r="105" spans="2:15" ht="12.75">
      <c r="B105" s="133">
        <f>+B104+1</f>
        <v>88</v>
      </c>
      <c r="C105" s="134">
        <v>40996</v>
      </c>
      <c r="D105" s="113"/>
      <c r="E105" s="112">
        <f>IF(D105&gt;0,AVERAGE(D$18:$D105),0)</f>
        <v>0</v>
      </c>
      <c r="F105" s="127">
        <f t="shared" si="18"/>
        <v>0</v>
      </c>
      <c r="G105" s="135">
        <f t="shared" si="19"/>
        <v>0</v>
      </c>
      <c r="H105" s="135">
        <f t="shared" si="20"/>
        <v>0</v>
      </c>
      <c r="I105" s="136">
        <f t="shared" si="21"/>
        <v>0</v>
      </c>
      <c r="J105" s="135">
        <f t="shared" si="22"/>
        <v>0</v>
      </c>
      <c r="K105" s="133" t="e">
        <f t="shared" si="23"/>
        <v>#DIV/0!</v>
      </c>
      <c r="L105" s="137" t="e">
        <f t="shared" si="25"/>
        <v>#DIV/0!</v>
      </c>
      <c r="M105" s="138"/>
      <c r="N105" s="139" t="e">
        <f t="shared" si="24"/>
        <v>#DIV/0!</v>
      </c>
      <c r="O105" s="112">
        <f>IF(D105&gt;0,AVERAGE(D$18:$D105),0)</f>
        <v>0</v>
      </c>
    </row>
    <row r="106" spans="2:15" ht="12.75">
      <c r="B106" s="133">
        <f>+B105+1</f>
        <v>89</v>
      </c>
      <c r="C106" s="134">
        <v>40997</v>
      </c>
      <c r="D106" s="113"/>
      <c r="E106" s="112">
        <f>IF(D106&gt;0,AVERAGE(D$18:$D106),0)</f>
        <v>0</v>
      </c>
      <c r="F106" s="127">
        <f t="shared" si="18"/>
        <v>0</v>
      </c>
      <c r="G106" s="135">
        <f t="shared" si="19"/>
        <v>0</v>
      </c>
      <c r="H106" s="135">
        <f t="shared" si="20"/>
        <v>0</v>
      </c>
      <c r="I106" s="136">
        <f t="shared" si="21"/>
        <v>0</v>
      </c>
      <c r="J106" s="135">
        <f t="shared" si="22"/>
        <v>0</v>
      </c>
      <c r="K106" s="133" t="e">
        <f t="shared" si="23"/>
        <v>#DIV/0!</v>
      </c>
      <c r="L106" s="137" t="e">
        <f t="shared" si="25"/>
        <v>#DIV/0!</v>
      </c>
      <c r="M106" s="138"/>
      <c r="N106" s="139" t="e">
        <f t="shared" si="24"/>
        <v>#DIV/0!</v>
      </c>
      <c r="O106" s="112">
        <f>IF(D106&gt;0,AVERAGE(D$18:$D106),0)</f>
        <v>0</v>
      </c>
    </row>
    <row r="107" spans="2:15" ht="12.75">
      <c r="B107" s="133">
        <f aca="true" t="shared" si="26" ref="B107:B157">+B106+1</f>
        <v>90</v>
      </c>
      <c r="C107" s="134">
        <v>40998</v>
      </c>
      <c r="D107" s="113"/>
      <c r="E107" s="112">
        <f>IF(D107&gt;0,AVERAGE(D$18:$D107),0)</f>
        <v>0</v>
      </c>
      <c r="F107" s="127">
        <f t="shared" si="18"/>
        <v>0</v>
      </c>
      <c r="G107" s="135">
        <f t="shared" si="19"/>
        <v>0</v>
      </c>
      <c r="H107" s="135">
        <f t="shared" si="20"/>
        <v>0</v>
      </c>
      <c r="I107" s="136">
        <f t="shared" si="21"/>
        <v>0</v>
      </c>
      <c r="J107" s="135">
        <f aca="true" t="shared" si="27" ref="J107:J170">SUM(F107:I107)</f>
        <v>0</v>
      </c>
      <c r="K107" s="133" t="e">
        <f aca="true" t="shared" si="28" ref="K107:K170">+J107/(E107/1000)*100</f>
        <v>#DIV/0!</v>
      </c>
      <c r="L107" s="137" t="e">
        <f t="shared" si="25"/>
        <v>#DIV/0!</v>
      </c>
      <c r="M107" s="138"/>
      <c r="N107" s="139" t="e">
        <f t="shared" si="24"/>
        <v>#DIV/0!</v>
      </c>
      <c r="O107" s="112">
        <f>IF(D107&gt;0,AVERAGE(D$18:$D107),0)</f>
        <v>0</v>
      </c>
    </row>
    <row r="108" spans="2:15" ht="12.75">
      <c r="B108" s="133">
        <f t="shared" si="26"/>
        <v>91</v>
      </c>
      <c r="C108" s="134">
        <v>40999</v>
      </c>
      <c r="D108" s="113"/>
      <c r="E108" s="112">
        <f>IF(D108&gt;0,AVERAGE(D$18:$D108),0)</f>
        <v>0</v>
      </c>
      <c r="F108" s="127">
        <f>+$K$5/31</f>
        <v>0</v>
      </c>
      <c r="G108" s="135">
        <f t="shared" si="19"/>
        <v>0</v>
      </c>
      <c r="H108" s="135">
        <f t="shared" si="20"/>
        <v>0</v>
      </c>
      <c r="I108" s="136">
        <f>+$I$14/31</f>
        <v>0</v>
      </c>
      <c r="J108" s="135">
        <f t="shared" si="27"/>
        <v>0</v>
      </c>
      <c r="K108" s="133" t="e">
        <f t="shared" si="28"/>
        <v>#DIV/0!</v>
      </c>
      <c r="L108" s="137" t="e">
        <f t="shared" si="25"/>
        <v>#DIV/0!</v>
      </c>
      <c r="M108" s="141"/>
      <c r="N108" s="139" t="e">
        <f t="shared" si="24"/>
        <v>#DIV/0!</v>
      </c>
      <c r="O108" s="112">
        <f>IF(D108&gt;0,AVERAGE(D$18:$D108),0)</f>
        <v>0</v>
      </c>
    </row>
    <row r="109" spans="2:15" ht="12.75">
      <c r="B109" s="133">
        <f t="shared" si="26"/>
        <v>92</v>
      </c>
      <c r="C109" s="134">
        <v>41000</v>
      </c>
      <c r="D109" s="113"/>
      <c r="E109" s="112">
        <f>IF(D109&gt;0,AVERAGE(D$109:$D109),0)</f>
        <v>0</v>
      </c>
      <c r="F109" s="127">
        <f>+$K$6/30</f>
        <v>0</v>
      </c>
      <c r="G109" s="135">
        <f aca="true" t="shared" si="29" ref="G109:G138">+$G$6/30</f>
        <v>0</v>
      </c>
      <c r="H109" s="135">
        <f aca="true" t="shared" si="30" ref="H109:H137">+$H$6/30+M109</f>
        <v>0</v>
      </c>
      <c r="I109" s="136">
        <f aca="true" t="shared" si="31" ref="I109:I138">+$I$6/30</f>
        <v>0</v>
      </c>
      <c r="J109" s="135">
        <f t="shared" si="27"/>
        <v>0</v>
      </c>
      <c r="K109" s="133" t="e">
        <f t="shared" si="28"/>
        <v>#DIV/0!</v>
      </c>
      <c r="L109" s="137" t="e">
        <f t="shared" si="25"/>
        <v>#DIV/0!</v>
      </c>
      <c r="M109" s="138"/>
      <c r="N109" s="139" t="e">
        <f t="shared" si="24"/>
        <v>#DIV/0!</v>
      </c>
      <c r="O109" s="112">
        <f>IF(D109&gt;0,AVERAGE(D$18:$D109),0)</f>
        <v>0</v>
      </c>
    </row>
    <row r="110" spans="2:15" ht="12.75">
      <c r="B110" s="133">
        <f t="shared" si="26"/>
        <v>93</v>
      </c>
      <c r="C110" s="134">
        <v>41001</v>
      </c>
      <c r="D110" s="113"/>
      <c r="E110" s="112">
        <f>IF(D110&gt;0,AVERAGE(D$109:$D110),0)</f>
        <v>0</v>
      </c>
      <c r="F110" s="127">
        <f aca="true" t="shared" si="32" ref="F110:F138">+$K$6/30</f>
        <v>0</v>
      </c>
      <c r="G110" s="135">
        <f t="shared" si="29"/>
        <v>0</v>
      </c>
      <c r="H110" s="135">
        <f t="shared" si="30"/>
        <v>0</v>
      </c>
      <c r="I110" s="136">
        <f t="shared" si="31"/>
        <v>0</v>
      </c>
      <c r="J110" s="135">
        <f t="shared" si="27"/>
        <v>0</v>
      </c>
      <c r="K110" s="133" t="e">
        <f t="shared" si="28"/>
        <v>#DIV/0!</v>
      </c>
      <c r="L110" s="137" t="e">
        <f t="shared" si="25"/>
        <v>#DIV/0!</v>
      </c>
      <c r="M110" s="138"/>
      <c r="N110" s="139" t="e">
        <f t="shared" si="24"/>
        <v>#DIV/0!</v>
      </c>
      <c r="O110" s="112">
        <f>IF(D110&gt;0,AVERAGE(D$18:$D110),0)</f>
        <v>0</v>
      </c>
    </row>
    <row r="111" spans="2:15" ht="12.75">
      <c r="B111" s="133">
        <f t="shared" si="26"/>
        <v>94</v>
      </c>
      <c r="C111" s="134">
        <v>41002</v>
      </c>
      <c r="D111" s="113"/>
      <c r="E111" s="112">
        <f>IF(D111&gt;0,AVERAGE(D$109:$D111),0)</f>
        <v>0</v>
      </c>
      <c r="F111" s="127">
        <f t="shared" si="32"/>
        <v>0</v>
      </c>
      <c r="G111" s="135">
        <f t="shared" si="29"/>
        <v>0</v>
      </c>
      <c r="H111" s="135">
        <f t="shared" si="30"/>
        <v>0</v>
      </c>
      <c r="I111" s="136">
        <f t="shared" si="31"/>
        <v>0</v>
      </c>
      <c r="J111" s="135">
        <f t="shared" si="27"/>
        <v>0</v>
      </c>
      <c r="K111" s="133" t="e">
        <f t="shared" si="28"/>
        <v>#DIV/0!</v>
      </c>
      <c r="L111" s="137" t="e">
        <f t="shared" si="25"/>
        <v>#DIV/0!</v>
      </c>
      <c r="M111" s="138"/>
      <c r="N111" s="139" t="e">
        <f t="shared" si="24"/>
        <v>#DIV/0!</v>
      </c>
      <c r="O111" s="112">
        <f>IF(D111&gt;0,AVERAGE(D$18:$D111),0)</f>
        <v>0</v>
      </c>
    </row>
    <row r="112" spans="2:15" ht="12.75">
      <c r="B112" s="133">
        <f t="shared" si="26"/>
        <v>95</v>
      </c>
      <c r="C112" s="134">
        <v>41003</v>
      </c>
      <c r="D112" s="113"/>
      <c r="E112" s="112">
        <f>IF(D112&gt;0,AVERAGE(D$109:$D112),0)</f>
        <v>0</v>
      </c>
      <c r="F112" s="127">
        <f t="shared" si="32"/>
        <v>0</v>
      </c>
      <c r="G112" s="135">
        <f t="shared" si="29"/>
        <v>0</v>
      </c>
      <c r="H112" s="135">
        <f t="shared" si="30"/>
        <v>0</v>
      </c>
      <c r="I112" s="136">
        <f t="shared" si="31"/>
        <v>0</v>
      </c>
      <c r="J112" s="135">
        <f t="shared" si="27"/>
        <v>0</v>
      </c>
      <c r="K112" s="133" t="e">
        <f t="shared" si="28"/>
        <v>#DIV/0!</v>
      </c>
      <c r="L112" s="137" t="e">
        <f t="shared" si="25"/>
        <v>#DIV/0!</v>
      </c>
      <c r="M112" s="138"/>
      <c r="N112" s="139" t="e">
        <f t="shared" si="24"/>
        <v>#DIV/0!</v>
      </c>
      <c r="O112" s="112">
        <f>IF(D112&gt;0,AVERAGE(D$18:$D112),0)</f>
        <v>0</v>
      </c>
    </row>
    <row r="113" spans="2:15" ht="12.75">
      <c r="B113" s="133">
        <f t="shared" si="26"/>
        <v>96</v>
      </c>
      <c r="C113" s="134">
        <v>41004</v>
      </c>
      <c r="D113" s="113"/>
      <c r="E113" s="112">
        <f>IF(D113&gt;0,AVERAGE(D$109:$D113),0)</f>
        <v>0</v>
      </c>
      <c r="F113" s="127">
        <f t="shared" si="32"/>
        <v>0</v>
      </c>
      <c r="G113" s="135">
        <f t="shared" si="29"/>
        <v>0</v>
      </c>
      <c r="H113" s="135">
        <f t="shared" si="30"/>
        <v>0</v>
      </c>
      <c r="I113" s="136">
        <f t="shared" si="31"/>
        <v>0</v>
      </c>
      <c r="J113" s="135">
        <f t="shared" si="27"/>
        <v>0</v>
      </c>
      <c r="K113" s="133" t="e">
        <f t="shared" si="28"/>
        <v>#DIV/0!</v>
      </c>
      <c r="L113" s="137" t="e">
        <f t="shared" si="25"/>
        <v>#DIV/0!</v>
      </c>
      <c r="M113" s="138"/>
      <c r="N113" s="139" t="e">
        <f t="shared" si="24"/>
        <v>#DIV/0!</v>
      </c>
      <c r="O113" s="112">
        <f>IF(D113&gt;0,AVERAGE(D$18:$D113),0)</f>
        <v>0</v>
      </c>
    </row>
    <row r="114" spans="2:15" ht="12.75">
      <c r="B114" s="133">
        <f t="shared" si="26"/>
        <v>97</v>
      </c>
      <c r="C114" s="134">
        <v>41005</v>
      </c>
      <c r="D114" s="113"/>
      <c r="E114" s="112">
        <f>IF(D114&gt;0,AVERAGE(D$109:$D114),0)</f>
        <v>0</v>
      </c>
      <c r="F114" s="127">
        <f t="shared" si="32"/>
        <v>0</v>
      </c>
      <c r="G114" s="135">
        <f t="shared" si="29"/>
        <v>0</v>
      </c>
      <c r="H114" s="135">
        <f t="shared" si="30"/>
        <v>0</v>
      </c>
      <c r="I114" s="136">
        <f t="shared" si="31"/>
        <v>0</v>
      </c>
      <c r="J114" s="135">
        <f t="shared" si="27"/>
        <v>0</v>
      </c>
      <c r="K114" s="133" t="e">
        <f t="shared" si="28"/>
        <v>#DIV/0!</v>
      </c>
      <c r="L114" s="137" t="e">
        <f t="shared" si="25"/>
        <v>#DIV/0!</v>
      </c>
      <c r="M114" s="138"/>
      <c r="N114" s="139" t="e">
        <f t="shared" si="24"/>
        <v>#DIV/0!</v>
      </c>
      <c r="O114" s="112">
        <f>IF(D114&gt;0,AVERAGE(D$18:$D114),0)</f>
        <v>0</v>
      </c>
    </row>
    <row r="115" spans="2:15" ht="12.75">
      <c r="B115" s="133">
        <f t="shared" si="26"/>
        <v>98</v>
      </c>
      <c r="C115" s="134">
        <v>41006</v>
      </c>
      <c r="D115" s="113"/>
      <c r="E115" s="112">
        <f>IF(D115&gt;0,AVERAGE(D$109:$D115),0)</f>
        <v>0</v>
      </c>
      <c r="F115" s="127">
        <f t="shared" si="32"/>
        <v>0</v>
      </c>
      <c r="G115" s="135">
        <f t="shared" si="29"/>
        <v>0</v>
      </c>
      <c r="H115" s="135">
        <f t="shared" si="30"/>
        <v>0</v>
      </c>
      <c r="I115" s="136">
        <f t="shared" si="31"/>
        <v>0</v>
      </c>
      <c r="J115" s="135">
        <f t="shared" si="27"/>
        <v>0</v>
      </c>
      <c r="K115" s="133" t="e">
        <f t="shared" si="28"/>
        <v>#DIV/0!</v>
      </c>
      <c r="L115" s="137" t="e">
        <f t="shared" si="25"/>
        <v>#DIV/0!</v>
      </c>
      <c r="M115" s="138"/>
      <c r="N115" s="139" t="e">
        <f t="shared" si="24"/>
        <v>#DIV/0!</v>
      </c>
      <c r="O115" s="112">
        <f>IF(D115&gt;0,AVERAGE(D$18:$D115),0)</f>
        <v>0</v>
      </c>
    </row>
    <row r="116" spans="2:15" ht="12.75">
      <c r="B116" s="133">
        <f t="shared" si="26"/>
        <v>99</v>
      </c>
      <c r="C116" s="134">
        <v>41007</v>
      </c>
      <c r="D116" s="113"/>
      <c r="E116" s="112">
        <f>IF(D116&gt;0,AVERAGE(D$109:$D116),0)</f>
        <v>0</v>
      </c>
      <c r="F116" s="127">
        <f t="shared" si="32"/>
        <v>0</v>
      </c>
      <c r="G116" s="135">
        <f t="shared" si="29"/>
        <v>0</v>
      </c>
      <c r="H116" s="135">
        <f t="shared" si="30"/>
        <v>0</v>
      </c>
      <c r="I116" s="136">
        <f t="shared" si="31"/>
        <v>0</v>
      </c>
      <c r="J116" s="135">
        <f t="shared" si="27"/>
        <v>0</v>
      </c>
      <c r="K116" s="133" t="e">
        <f t="shared" si="28"/>
        <v>#DIV/0!</v>
      </c>
      <c r="L116" s="137" t="e">
        <f t="shared" si="25"/>
        <v>#DIV/0!</v>
      </c>
      <c r="M116" s="138"/>
      <c r="N116" s="139" t="e">
        <f t="shared" si="24"/>
        <v>#DIV/0!</v>
      </c>
      <c r="O116" s="112">
        <f>IF(D116&gt;0,AVERAGE(D$18:$D116),0)</f>
        <v>0</v>
      </c>
    </row>
    <row r="117" spans="2:15" ht="12.75">
      <c r="B117" s="133">
        <f t="shared" si="26"/>
        <v>100</v>
      </c>
      <c r="C117" s="134">
        <v>41008</v>
      </c>
      <c r="D117" s="113"/>
      <c r="E117" s="112">
        <f>IF(D117&gt;0,AVERAGE(D$109:$D117),0)</f>
        <v>0</v>
      </c>
      <c r="F117" s="127">
        <f t="shared" si="32"/>
        <v>0</v>
      </c>
      <c r="G117" s="135">
        <f t="shared" si="29"/>
        <v>0</v>
      </c>
      <c r="H117" s="135">
        <f t="shared" si="30"/>
        <v>0</v>
      </c>
      <c r="I117" s="136">
        <f t="shared" si="31"/>
        <v>0</v>
      </c>
      <c r="J117" s="135">
        <f t="shared" si="27"/>
        <v>0</v>
      </c>
      <c r="K117" s="133" t="e">
        <f t="shared" si="28"/>
        <v>#DIV/0!</v>
      </c>
      <c r="L117" s="137" t="e">
        <f t="shared" si="25"/>
        <v>#DIV/0!</v>
      </c>
      <c r="M117" s="138"/>
      <c r="N117" s="139" t="e">
        <f t="shared" si="24"/>
        <v>#DIV/0!</v>
      </c>
      <c r="O117" s="112">
        <f>IF(D117&gt;0,AVERAGE(D$18:$D117),0)</f>
        <v>0</v>
      </c>
    </row>
    <row r="118" spans="2:15" ht="12.75">
      <c r="B118" s="133">
        <f t="shared" si="26"/>
        <v>101</v>
      </c>
      <c r="C118" s="134">
        <v>41009</v>
      </c>
      <c r="D118" s="113"/>
      <c r="E118" s="112">
        <f>IF(D118&gt;0,AVERAGE(D$109:$D118),0)</f>
        <v>0</v>
      </c>
      <c r="F118" s="127">
        <f t="shared" si="32"/>
        <v>0</v>
      </c>
      <c r="G118" s="135">
        <f t="shared" si="29"/>
        <v>0</v>
      </c>
      <c r="H118" s="135">
        <f t="shared" si="30"/>
        <v>0</v>
      </c>
      <c r="I118" s="136">
        <f t="shared" si="31"/>
        <v>0</v>
      </c>
      <c r="J118" s="135">
        <f t="shared" si="27"/>
        <v>0</v>
      </c>
      <c r="K118" s="133" t="e">
        <f t="shared" si="28"/>
        <v>#DIV/0!</v>
      </c>
      <c r="L118" s="137" t="e">
        <f t="shared" si="25"/>
        <v>#DIV/0!</v>
      </c>
      <c r="M118" s="138"/>
      <c r="N118" s="139" t="e">
        <f t="shared" si="24"/>
        <v>#DIV/0!</v>
      </c>
      <c r="O118" s="112">
        <f>IF(D118&gt;0,AVERAGE(D$18:$D118),0)</f>
        <v>0</v>
      </c>
    </row>
    <row r="119" spans="2:15" ht="12.75">
      <c r="B119" s="133">
        <f t="shared" si="26"/>
        <v>102</v>
      </c>
      <c r="C119" s="134">
        <v>41010</v>
      </c>
      <c r="D119" s="113"/>
      <c r="E119" s="112">
        <f>IF(D119&gt;0,AVERAGE(D$109:$D119),0)</f>
        <v>0</v>
      </c>
      <c r="F119" s="127">
        <f t="shared" si="32"/>
        <v>0</v>
      </c>
      <c r="G119" s="135">
        <f t="shared" si="29"/>
        <v>0</v>
      </c>
      <c r="H119" s="135">
        <f t="shared" si="30"/>
        <v>0</v>
      </c>
      <c r="I119" s="136">
        <f t="shared" si="31"/>
        <v>0</v>
      </c>
      <c r="J119" s="135">
        <f t="shared" si="27"/>
        <v>0</v>
      </c>
      <c r="K119" s="133" t="e">
        <f t="shared" si="28"/>
        <v>#DIV/0!</v>
      </c>
      <c r="L119" s="137" t="e">
        <f t="shared" si="25"/>
        <v>#DIV/0!</v>
      </c>
      <c r="M119" s="138"/>
      <c r="N119" s="139" t="e">
        <f t="shared" si="24"/>
        <v>#DIV/0!</v>
      </c>
      <c r="O119" s="112">
        <f>IF(D119&gt;0,AVERAGE(D$18:$D119),0)</f>
        <v>0</v>
      </c>
    </row>
    <row r="120" spans="2:15" ht="12.75">
      <c r="B120" s="133">
        <f t="shared" si="26"/>
        <v>103</v>
      </c>
      <c r="C120" s="134">
        <v>41011</v>
      </c>
      <c r="D120" s="113"/>
      <c r="E120" s="112">
        <f>IF(D120&gt;0,AVERAGE(D$109:$D120),0)</f>
        <v>0</v>
      </c>
      <c r="F120" s="127">
        <f t="shared" si="32"/>
        <v>0</v>
      </c>
      <c r="G120" s="135">
        <f t="shared" si="29"/>
        <v>0</v>
      </c>
      <c r="H120" s="135">
        <f t="shared" si="30"/>
        <v>0</v>
      </c>
      <c r="I120" s="136">
        <f t="shared" si="31"/>
        <v>0</v>
      </c>
      <c r="J120" s="135">
        <f t="shared" si="27"/>
        <v>0</v>
      </c>
      <c r="K120" s="133" t="e">
        <f t="shared" si="28"/>
        <v>#DIV/0!</v>
      </c>
      <c r="L120" s="137" t="e">
        <f t="shared" si="25"/>
        <v>#DIV/0!</v>
      </c>
      <c r="M120" s="138"/>
      <c r="N120" s="139" t="e">
        <f t="shared" si="24"/>
        <v>#DIV/0!</v>
      </c>
      <c r="O120" s="112">
        <f>IF(D120&gt;0,AVERAGE(D$18:$D120),0)</f>
        <v>0</v>
      </c>
    </row>
    <row r="121" spans="2:15" ht="12.75">
      <c r="B121" s="133">
        <f t="shared" si="26"/>
        <v>104</v>
      </c>
      <c r="C121" s="134">
        <v>41012</v>
      </c>
      <c r="D121" s="113"/>
      <c r="E121" s="112">
        <f>IF(D121&gt;0,AVERAGE(D$109:$D121),0)</f>
        <v>0</v>
      </c>
      <c r="F121" s="127">
        <f t="shared" si="32"/>
        <v>0</v>
      </c>
      <c r="G121" s="135">
        <f t="shared" si="29"/>
        <v>0</v>
      </c>
      <c r="H121" s="135">
        <f t="shared" si="30"/>
        <v>0</v>
      </c>
      <c r="I121" s="136">
        <f t="shared" si="31"/>
        <v>0</v>
      </c>
      <c r="J121" s="135">
        <f t="shared" si="27"/>
        <v>0</v>
      </c>
      <c r="K121" s="133" t="e">
        <f t="shared" si="28"/>
        <v>#DIV/0!</v>
      </c>
      <c r="L121" s="137" t="e">
        <f t="shared" si="25"/>
        <v>#DIV/0!</v>
      </c>
      <c r="M121" s="138"/>
      <c r="N121" s="139" t="e">
        <f t="shared" si="24"/>
        <v>#DIV/0!</v>
      </c>
      <c r="O121" s="112">
        <f>IF(D121&gt;0,AVERAGE(D$18:$D121),0)</f>
        <v>0</v>
      </c>
    </row>
    <row r="122" spans="2:15" ht="12.75">
      <c r="B122" s="133">
        <f t="shared" si="26"/>
        <v>105</v>
      </c>
      <c r="C122" s="134">
        <v>41013</v>
      </c>
      <c r="D122" s="113"/>
      <c r="E122" s="112">
        <f>IF(D122&gt;0,AVERAGE(D$109:$D122),0)</f>
        <v>0</v>
      </c>
      <c r="F122" s="127">
        <f t="shared" si="32"/>
        <v>0</v>
      </c>
      <c r="G122" s="135">
        <f t="shared" si="29"/>
        <v>0</v>
      </c>
      <c r="H122" s="135">
        <f t="shared" si="30"/>
        <v>0</v>
      </c>
      <c r="I122" s="136">
        <f t="shared" si="31"/>
        <v>0</v>
      </c>
      <c r="J122" s="135">
        <f t="shared" si="27"/>
        <v>0</v>
      </c>
      <c r="K122" s="133" t="e">
        <f t="shared" si="28"/>
        <v>#DIV/0!</v>
      </c>
      <c r="L122" s="137" t="e">
        <f t="shared" si="25"/>
        <v>#DIV/0!</v>
      </c>
      <c r="M122" s="138"/>
      <c r="N122" s="139" t="e">
        <f t="shared" si="24"/>
        <v>#DIV/0!</v>
      </c>
      <c r="O122" s="112">
        <f>IF(D122&gt;0,AVERAGE(D$18:$D122),0)</f>
        <v>0</v>
      </c>
    </row>
    <row r="123" spans="2:15" ht="12.75">
      <c r="B123" s="133">
        <f t="shared" si="26"/>
        <v>106</v>
      </c>
      <c r="C123" s="134">
        <v>41014</v>
      </c>
      <c r="D123" s="113"/>
      <c r="E123" s="112">
        <f>IF(D123&gt;0,AVERAGE(D$109:$D123),0)</f>
        <v>0</v>
      </c>
      <c r="F123" s="127">
        <f t="shared" si="32"/>
        <v>0</v>
      </c>
      <c r="G123" s="135">
        <f t="shared" si="29"/>
        <v>0</v>
      </c>
      <c r="H123" s="135">
        <f t="shared" si="30"/>
        <v>0</v>
      </c>
      <c r="I123" s="136">
        <f t="shared" si="31"/>
        <v>0</v>
      </c>
      <c r="J123" s="135">
        <f t="shared" si="27"/>
        <v>0</v>
      </c>
      <c r="K123" s="133" t="e">
        <f t="shared" si="28"/>
        <v>#DIV/0!</v>
      </c>
      <c r="L123" s="137" t="e">
        <f t="shared" si="25"/>
        <v>#DIV/0!</v>
      </c>
      <c r="M123" s="138"/>
      <c r="N123" s="139" t="e">
        <f t="shared" si="24"/>
        <v>#DIV/0!</v>
      </c>
      <c r="O123" s="112">
        <f>IF(D123&gt;0,AVERAGE(D$18:$D123),0)</f>
        <v>0</v>
      </c>
    </row>
    <row r="124" spans="2:15" ht="12.75">
      <c r="B124" s="133">
        <f t="shared" si="26"/>
        <v>107</v>
      </c>
      <c r="C124" s="134">
        <v>41015</v>
      </c>
      <c r="D124" s="113"/>
      <c r="E124" s="112">
        <f>IF(D124&gt;0,AVERAGE(D$109:$D124),0)</f>
        <v>0</v>
      </c>
      <c r="F124" s="127">
        <f t="shared" si="32"/>
        <v>0</v>
      </c>
      <c r="G124" s="135">
        <f t="shared" si="29"/>
        <v>0</v>
      </c>
      <c r="H124" s="135">
        <f t="shared" si="30"/>
        <v>0</v>
      </c>
      <c r="I124" s="136">
        <f t="shared" si="31"/>
        <v>0</v>
      </c>
      <c r="J124" s="135">
        <f t="shared" si="27"/>
        <v>0</v>
      </c>
      <c r="K124" s="133" t="e">
        <f t="shared" si="28"/>
        <v>#DIV/0!</v>
      </c>
      <c r="L124" s="137" t="e">
        <f t="shared" si="25"/>
        <v>#DIV/0!</v>
      </c>
      <c r="M124" s="138"/>
      <c r="N124" s="139" t="e">
        <f t="shared" si="24"/>
        <v>#DIV/0!</v>
      </c>
      <c r="O124" s="112">
        <f>IF(D124&gt;0,AVERAGE(D$18:$D124),0)</f>
        <v>0</v>
      </c>
    </row>
    <row r="125" spans="2:15" ht="12.75">
      <c r="B125" s="133">
        <f t="shared" si="26"/>
        <v>108</v>
      </c>
      <c r="C125" s="134">
        <v>41016</v>
      </c>
      <c r="D125" s="113"/>
      <c r="E125" s="112">
        <f>IF(D125&gt;0,AVERAGE(D$109:$D125),0)</f>
        <v>0</v>
      </c>
      <c r="F125" s="127">
        <f t="shared" si="32"/>
        <v>0</v>
      </c>
      <c r="G125" s="135">
        <f t="shared" si="29"/>
        <v>0</v>
      </c>
      <c r="H125" s="135">
        <f t="shared" si="30"/>
        <v>0</v>
      </c>
      <c r="I125" s="136">
        <f t="shared" si="31"/>
        <v>0</v>
      </c>
      <c r="J125" s="135">
        <f t="shared" si="27"/>
        <v>0</v>
      </c>
      <c r="K125" s="133" t="e">
        <f t="shared" si="28"/>
        <v>#DIV/0!</v>
      </c>
      <c r="L125" s="137" t="e">
        <f t="shared" si="25"/>
        <v>#DIV/0!</v>
      </c>
      <c r="M125" s="138"/>
      <c r="N125" s="139" t="e">
        <f t="shared" si="24"/>
        <v>#DIV/0!</v>
      </c>
      <c r="O125" s="112">
        <f>IF(D125&gt;0,AVERAGE(D$18:$D125),0)</f>
        <v>0</v>
      </c>
    </row>
    <row r="126" spans="2:15" ht="12.75">
      <c r="B126" s="133">
        <f t="shared" si="26"/>
        <v>109</v>
      </c>
      <c r="C126" s="134">
        <v>41017</v>
      </c>
      <c r="D126" s="113"/>
      <c r="E126" s="112">
        <f>IF(D126&gt;0,AVERAGE(D$109:$D126),0)</f>
        <v>0</v>
      </c>
      <c r="F126" s="127">
        <f t="shared" si="32"/>
        <v>0</v>
      </c>
      <c r="G126" s="135">
        <f t="shared" si="29"/>
        <v>0</v>
      </c>
      <c r="H126" s="135">
        <f t="shared" si="30"/>
        <v>0</v>
      </c>
      <c r="I126" s="136">
        <f t="shared" si="31"/>
        <v>0</v>
      </c>
      <c r="J126" s="135">
        <f t="shared" si="27"/>
        <v>0</v>
      </c>
      <c r="K126" s="133" t="e">
        <f t="shared" si="28"/>
        <v>#DIV/0!</v>
      </c>
      <c r="L126" s="137" t="e">
        <f t="shared" si="25"/>
        <v>#DIV/0!</v>
      </c>
      <c r="M126" s="138"/>
      <c r="N126" s="139" t="e">
        <f t="shared" si="24"/>
        <v>#DIV/0!</v>
      </c>
      <c r="O126" s="112">
        <f>IF(D126&gt;0,AVERAGE(D$18:$D126),0)</f>
        <v>0</v>
      </c>
    </row>
    <row r="127" spans="2:15" ht="12.75">
      <c r="B127" s="133">
        <f t="shared" si="26"/>
        <v>110</v>
      </c>
      <c r="C127" s="134">
        <v>41018</v>
      </c>
      <c r="D127" s="113"/>
      <c r="E127" s="112">
        <f>IF(D127&gt;0,AVERAGE(D$109:$D127),0)</f>
        <v>0</v>
      </c>
      <c r="F127" s="127">
        <f t="shared" si="32"/>
        <v>0</v>
      </c>
      <c r="G127" s="135">
        <f t="shared" si="29"/>
        <v>0</v>
      </c>
      <c r="H127" s="135">
        <f t="shared" si="30"/>
        <v>0</v>
      </c>
      <c r="I127" s="136">
        <f t="shared" si="31"/>
        <v>0</v>
      </c>
      <c r="J127" s="135">
        <f t="shared" si="27"/>
        <v>0</v>
      </c>
      <c r="K127" s="133" t="e">
        <f t="shared" si="28"/>
        <v>#DIV/0!</v>
      </c>
      <c r="L127" s="137" t="e">
        <f t="shared" si="25"/>
        <v>#DIV/0!</v>
      </c>
      <c r="M127" s="138"/>
      <c r="N127" s="139" t="e">
        <f t="shared" si="24"/>
        <v>#DIV/0!</v>
      </c>
      <c r="O127" s="112">
        <f>IF(D127&gt;0,AVERAGE(D$18:$D127),0)</f>
        <v>0</v>
      </c>
    </row>
    <row r="128" spans="2:15" ht="12.75">
      <c r="B128" s="133">
        <f t="shared" si="26"/>
        <v>111</v>
      </c>
      <c r="C128" s="134">
        <v>41019</v>
      </c>
      <c r="D128" s="113"/>
      <c r="E128" s="112">
        <f>IF(D128&gt;0,AVERAGE(D$109:$D128),0)</f>
        <v>0</v>
      </c>
      <c r="F128" s="127">
        <f t="shared" si="32"/>
        <v>0</v>
      </c>
      <c r="G128" s="135">
        <f t="shared" si="29"/>
        <v>0</v>
      </c>
      <c r="H128" s="135">
        <f t="shared" si="30"/>
        <v>0</v>
      </c>
      <c r="I128" s="136">
        <f t="shared" si="31"/>
        <v>0</v>
      </c>
      <c r="J128" s="135">
        <f t="shared" si="27"/>
        <v>0</v>
      </c>
      <c r="K128" s="133" t="e">
        <f t="shared" si="28"/>
        <v>#DIV/0!</v>
      </c>
      <c r="L128" s="137" t="e">
        <f t="shared" si="25"/>
        <v>#DIV/0!</v>
      </c>
      <c r="M128" s="138"/>
      <c r="N128" s="139" t="e">
        <f t="shared" si="24"/>
        <v>#DIV/0!</v>
      </c>
      <c r="O128" s="112">
        <f>IF(D128&gt;0,AVERAGE(D$18:$D128),0)</f>
        <v>0</v>
      </c>
    </row>
    <row r="129" spans="2:15" ht="12.75">
      <c r="B129" s="133">
        <f t="shared" si="26"/>
        <v>112</v>
      </c>
      <c r="C129" s="134">
        <v>41020</v>
      </c>
      <c r="D129" s="113"/>
      <c r="E129" s="112">
        <f>IF(D129&gt;0,AVERAGE(D$109:$D129),0)</f>
        <v>0</v>
      </c>
      <c r="F129" s="127">
        <f t="shared" si="32"/>
        <v>0</v>
      </c>
      <c r="G129" s="135">
        <f t="shared" si="29"/>
        <v>0</v>
      </c>
      <c r="H129" s="135">
        <f t="shared" si="30"/>
        <v>0</v>
      </c>
      <c r="I129" s="136">
        <f t="shared" si="31"/>
        <v>0</v>
      </c>
      <c r="J129" s="135">
        <f t="shared" si="27"/>
        <v>0</v>
      </c>
      <c r="K129" s="133" t="e">
        <f t="shared" si="28"/>
        <v>#DIV/0!</v>
      </c>
      <c r="L129" s="137" t="e">
        <f t="shared" si="25"/>
        <v>#DIV/0!</v>
      </c>
      <c r="M129" s="138"/>
      <c r="N129" s="139" t="e">
        <f t="shared" si="24"/>
        <v>#DIV/0!</v>
      </c>
      <c r="O129" s="112">
        <f>IF(D129&gt;0,AVERAGE(D$18:$D129),0)</f>
        <v>0</v>
      </c>
    </row>
    <row r="130" spans="2:15" ht="12.75">
      <c r="B130" s="133">
        <f t="shared" si="26"/>
        <v>113</v>
      </c>
      <c r="C130" s="134">
        <v>41021</v>
      </c>
      <c r="D130" s="113"/>
      <c r="E130" s="112">
        <f>IF(D130&gt;0,AVERAGE(D$109:$D130),0)</f>
        <v>0</v>
      </c>
      <c r="F130" s="127">
        <f t="shared" si="32"/>
        <v>0</v>
      </c>
      <c r="G130" s="135">
        <f t="shared" si="29"/>
        <v>0</v>
      </c>
      <c r="H130" s="135">
        <f t="shared" si="30"/>
        <v>0</v>
      </c>
      <c r="I130" s="136">
        <f t="shared" si="31"/>
        <v>0</v>
      </c>
      <c r="J130" s="135">
        <f t="shared" si="27"/>
        <v>0</v>
      </c>
      <c r="K130" s="133" t="e">
        <f t="shared" si="28"/>
        <v>#DIV/0!</v>
      </c>
      <c r="L130" s="137" t="e">
        <f t="shared" si="25"/>
        <v>#DIV/0!</v>
      </c>
      <c r="M130" s="138"/>
      <c r="N130" s="139" t="e">
        <f t="shared" si="24"/>
        <v>#DIV/0!</v>
      </c>
      <c r="O130" s="112">
        <f>IF(D130&gt;0,AVERAGE(D$18:$D130),0)</f>
        <v>0</v>
      </c>
    </row>
    <row r="131" spans="2:15" ht="12.75">
      <c r="B131" s="133">
        <f t="shared" si="26"/>
        <v>114</v>
      </c>
      <c r="C131" s="134">
        <v>41022</v>
      </c>
      <c r="D131" s="113"/>
      <c r="E131" s="112">
        <f>IF(D131&gt;0,AVERAGE(D$109:$D131),0)</f>
        <v>0</v>
      </c>
      <c r="F131" s="127">
        <f t="shared" si="32"/>
        <v>0</v>
      </c>
      <c r="G131" s="135">
        <f t="shared" si="29"/>
        <v>0</v>
      </c>
      <c r="H131" s="135">
        <f t="shared" si="30"/>
        <v>0</v>
      </c>
      <c r="I131" s="136">
        <f t="shared" si="31"/>
        <v>0</v>
      </c>
      <c r="J131" s="135">
        <f t="shared" si="27"/>
        <v>0</v>
      </c>
      <c r="K131" s="133" t="e">
        <f t="shared" si="28"/>
        <v>#DIV/0!</v>
      </c>
      <c r="L131" s="137" t="e">
        <f t="shared" si="25"/>
        <v>#DIV/0!</v>
      </c>
      <c r="M131" s="138"/>
      <c r="N131" s="139" t="e">
        <f t="shared" si="24"/>
        <v>#DIV/0!</v>
      </c>
      <c r="O131" s="112">
        <f>IF(D131&gt;0,AVERAGE(D$18:$D131),0)</f>
        <v>0</v>
      </c>
    </row>
    <row r="132" spans="2:15" ht="12.75">
      <c r="B132" s="133">
        <f t="shared" si="26"/>
        <v>115</v>
      </c>
      <c r="C132" s="134">
        <v>41023</v>
      </c>
      <c r="D132" s="113"/>
      <c r="E132" s="112">
        <f>IF(D132&gt;0,AVERAGE(D$109:$D132),0)</f>
        <v>0</v>
      </c>
      <c r="F132" s="127">
        <f t="shared" si="32"/>
        <v>0</v>
      </c>
      <c r="G132" s="135">
        <f t="shared" si="29"/>
        <v>0</v>
      </c>
      <c r="H132" s="135">
        <f t="shared" si="30"/>
        <v>0</v>
      </c>
      <c r="I132" s="136">
        <f t="shared" si="31"/>
        <v>0</v>
      </c>
      <c r="J132" s="135">
        <f t="shared" si="27"/>
        <v>0</v>
      </c>
      <c r="K132" s="133" t="e">
        <f t="shared" si="28"/>
        <v>#DIV/0!</v>
      </c>
      <c r="L132" s="137" t="e">
        <f t="shared" si="25"/>
        <v>#DIV/0!</v>
      </c>
      <c r="M132" s="138"/>
      <c r="N132" s="139" t="e">
        <f t="shared" si="24"/>
        <v>#DIV/0!</v>
      </c>
      <c r="O132" s="112">
        <f>IF(D132&gt;0,AVERAGE(D$18:$D132),0)</f>
        <v>0</v>
      </c>
    </row>
    <row r="133" spans="2:15" ht="12.75">
      <c r="B133" s="133">
        <f t="shared" si="26"/>
        <v>116</v>
      </c>
      <c r="C133" s="134">
        <v>41024</v>
      </c>
      <c r="D133" s="113"/>
      <c r="E133" s="112">
        <f>IF(D133&gt;0,AVERAGE(D$109:$D133),0)</f>
        <v>0</v>
      </c>
      <c r="F133" s="127">
        <f t="shared" si="32"/>
        <v>0</v>
      </c>
      <c r="G133" s="135">
        <f t="shared" si="29"/>
        <v>0</v>
      </c>
      <c r="H133" s="135">
        <f t="shared" si="30"/>
        <v>0</v>
      </c>
      <c r="I133" s="136">
        <f t="shared" si="31"/>
        <v>0</v>
      </c>
      <c r="J133" s="135">
        <f t="shared" si="27"/>
        <v>0</v>
      </c>
      <c r="K133" s="133" t="e">
        <f t="shared" si="28"/>
        <v>#DIV/0!</v>
      </c>
      <c r="L133" s="137" t="e">
        <f t="shared" si="25"/>
        <v>#DIV/0!</v>
      </c>
      <c r="M133" s="138"/>
      <c r="N133" s="139" t="e">
        <f t="shared" si="24"/>
        <v>#DIV/0!</v>
      </c>
      <c r="O133" s="112">
        <f>IF(D133&gt;0,AVERAGE(D$18:$D133),0)</f>
        <v>0</v>
      </c>
    </row>
    <row r="134" spans="2:15" ht="12.75">
      <c r="B134" s="133">
        <f t="shared" si="26"/>
        <v>117</v>
      </c>
      <c r="C134" s="134">
        <v>41025</v>
      </c>
      <c r="D134" s="113"/>
      <c r="E134" s="112">
        <f>IF(D134&gt;0,AVERAGE(D$109:$D134),0)</f>
        <v>0</v>
      </c>
      <c r="F134" s="127">
        <f t="shared" si="32"/>
        <v>0</v>
      </c>
      <c r="G134" s="135">
        <f t="shared" si="29"/>
        <v>0</v>
      </c>
      <c r="H134" s="135">
        <f t="shared" si="30"/>
        <v>0</v>
      </c>
      <c r="I134" s="136">
        <f t="shared" si="31"/>
        <v>0</v>
      </c>
      <c r="J134" s="135">
        <f t="shared" si="27"/>
        <v>0</v>
      </c>
      <c r="K134" s="133" t="e">
        <f t="shared" si="28"/>
        <v>#DIV/0!</v>
      </c>
      <c r="L134" s="137" t="e">
        <f t="shared" si="25"/>
        <v>#DIV/0!</v>
      </c>
      <c r="M134" s="138"/>
      <c r="N134" s="139" t="e">
        <f t="shared" si="24"/>
        <v>#DIV/0!</v>
      </c>
      <c r="O134" s="112">
        <f>IF(D134&gt;0,AVERAGE(D$18:$D134),0)</f>
        <v>0</v>
      </c>
    </row>
    <row r="135" spans="2:15" ht="12.75">
      <c r="B135" s="133">
        <f t="shared" si="26"/>
        <v>118</v>
      </c>
      <c r="C135" s="134">
        <v>41026</v>
      </c>
      <c r="D135" s="113"/>
      <c r="E135" s="112">
        <f>IF(D135&gt;0,AVERAGE(D$109:$D135),0)</f>
        <v>0</v>
      </c>
      <c r="F135" s="127">
        <f t="shared" si="32"/>
        <v>0</v>
      </c>
      <c r="G135" s="135">
        <f t="shared" si="29"/>
        <v>0</v>
      </c>
      <c r="H135" s="135">
        <f t="shared" si="30"/>
        <v>0</v>
      </c>
      <c r="I135" s="136">
        <f t="shared" si="31"/>
        <v>0</v>
      </c>
      <c r="J135" s="135">
        <f t="shared" si="27"/>
        <v>0</v>
      </c>
      <c r="K135" s="133" t="e">
        <f t="shared" si="28"/>
        <v>#DIV/0!</v>
      </c>
      <c r="L135" s="137" t="e">
        <f t="shared" si="25"/>
        <v>#DIV/0!</v>
      </c>
      <c r="M135" s="138"/>
      <c r="N135" s="139" t="e">
        <f t="shared" si="24"/>
        <v>#DIV/0!</v>
      </c>
      <c r="O135" s="112">
        <f>IF(D135&gt;0,AVERAGE(D$18:$D135),0)</f>
        <v>0</v>
      </c>
    </row>
    <row r="136" spans="2:15" ht="12.75">
      <c r="B136" s="133">
        <f t="shared" si="26"/>
        <v>119</v>
      </c>
      <c r="C136" s="134">
        <v>41027</v>
      </c>
      <c r="D136" s="113"/>
      <c r="E136" s="112">
        <f>IF(D136&gt;0,AVERAGE(D$109:$D136),0)</f>
        <v>0</v>
      </c>
      <c r="F136" s="127">
        <f t="shared" si="32"/>
        <v>0</v>
      </c>
      <c r="G136" s="135">
        <f t="shared" si="29"/>
        <v>0</v>
      </c>
      <c r="H136" s="135">
        <f t="shared" si="30"/>
        <v>0</v>
      </c>
      <c r="I136" s="136">
        <f t="shared" si="31"/>
        <v>0</v>
      </c>
      <c r="J136" s="135">
        <f t="shared" si="27"/>
        <v>0</v>
      </c>
      <c r="K136" s="133" t="e">
        <f t="shared" si="28"/>
        <v>#DIV/0!</v>
      </c>
      <c r="L136" s="137" t="e">
        <f t="shared" si="25"/>
        <v>#DIV/0!</v>
      </c>
      <c r="M136" s="138"/>
      <c r="N136" s="139" t="e">
        <f t="shared" si="24"/>
        <v>#DIV/0!</v>
      </c>
      <c r="O136" s="112">
        <f>IF(D136&gt;0,AVERAGE(D$18:$D136),0)</f>
        <v>0</v>
      </c>
    </row>
    <row r="137" spans="2:15" ht="12.75">
      <c r="B137" s="133">
        <f t="shared" si="26"/>
        <v>120</v>
      </c>
      <c r="C137" s="134">
        <v>41028</v>
      </c>
      <c r="D137" s="113"/>
      <c r="E137" s="112">
        <f>IF(D137&gt;0,AVERAGE(D$109:$D137),0)</f>
        <v>0</v>
      </c>
      <c r="F137" s="127">
        <f t="shared" si="32"/>
        <v>0</v>
      </c>
      <c r="G137" s="135">
        <f t="shared" si="29"/>
        <v>0</v>
      </c>
      <c r="H137" s="135">
        <f t="shared" si="30"/>
        <v>0</v>
      </c>
      <c r="I137" s="136">
        <f t="shared" si="31"/>
        <v>0</v>
      </c>
      <c r="J137" s="135">
        <f t="shared" si="27"/>
        <v>0</v>
      </c>
      <c r="K137" s="133" t="e">
        <f t="shared" si="28"/>
        <v>#DIV/0!</v>
      </c>
      <c r="L137" s="137" t="e">
        <f t="shared" si="25"/>
        <v>#DIV/0!</v>
      </c>
      <c r="M137" s="138"/>
      <c r="N137" s="139" t="e">
        <f t="shared" si="24"/>
        <v>#DIV/0!</v>
      </c>
      <c r="O137" s="112">
        <f>IF(D137&gt;0,AVERAGE(D$18:$D137),0)</f>
        <v>0</v>
      </c>
    </row>
    <row r="138" spans="2:15" ht="12.75">
      <c r="B138" s="133">
        <f t="shared" si="26"/>
        <v>121</v>
      </c>
      <c r="C138" s="134">
        <v>41029</v>
      </c>
      <c r="D138" s="113"/>
      <c r="E138" s="112">
        <f>IF(D138&gt;0,AVERAGE(D$109:$D138),0)</f>
        <v>0</v>
      </c>
      <c r="F138" s="127">
        <f t="shared" si="32"/>
        <v>0</v>
      </c>
      <c r="G138" s="135">
        <f t="shared" si="29"/>
        <v>0</v>
      </c>
      <c r="H138" s="135">
        <f>+$H$6/30+M138</f>
        <v>0</v>
      </c>
      <c r="I138" s="136">
        <f t="shared" si="31"/>
        <v>0</v>
      </c>
      <c r="J138" s="135">
        <f t="shared" si="27"/>
        <v>0</v>
      </c>
      <c r="K138" s="133" t="e">
        <f t="shared" si="28"/>
        <v>#DIV/0!</v>
      </c>
      <c r="L138" s="137" t="e">
        <f t="shared" si="25"/>
        <v>#DIV/0!</v>
      </c>
      <c r="M138" s="141"/>
      <c r="N138" s="139" t="e">
        <f t="shared" si="24"/>
        <v>#DIV/0!</v>
      </c>
      <c r="O138" s="112">
        <f>IF(D138&gt;0,AVERAGE(D$18:$D138),0)</f>
        <v>0</v>
      </c>
    </row>
    <row r="139" spans="2:15" ht="12.75">
      <c r="B139" s="133">
        <f t="shared" si="26"/>
        <v>122</v>
      </c>
      <c r="C139" s="134">
        <v>41030</v>
      </c>
      <c r="D139" s="113"/>
      <c r="E139" s="112">
        <f>IF(D139&gt;0,AVERAGE(D$109:$D139),0)</f>
        <v>0</v>
      </c>
      <c r="F139" s="127">
        <f aca="true" t="shared" si="33" ref="F139:F169">+$K$7/31</f>
        <v>0</v>
      </c>
      <c r="G139" s="135">
        <f aca="true" t="shared" si="34" ref="G139:G169">+$G$7/31</f>
        <v>0</v>
      </c>
      <c r="H139" s="135">
        <f aca="true" t="shared" si="35" ref="H139:H168">+$H$7/31+M139</f>
        <v>0</v>
      </c>
      <c r="I139" s="136">
        <f aca="true" t="shared" si="36" ref="I139:I169">+$I$7/31</f>
        <v>0</v>
      </c>
      <c r="J139" s="135">
        <f t="shared" si="27"/>
        <v>0</v>
      </c>
      <c r="K139" s="133" t="e">
        <f t="shared" si="28"/>
        <v>#DIV/0!</v>
      </c>
      <c r="L139" s="137" t="e">
        <f t="shared" si="25"/>
        <v>#DIV/0!</v>
      </c>
      <c r="M139" s="138"/>
      <c r="N139" s="139" t="e">
        <f t="shared" si="24"/>
        <v>#DIV/0!</v>
      </c>
      <c r="O139" s="112">
        <f>IF(D139&gt;0,AVERAGE(D$18:$D139),0)</f>
        <v>0</v>
      </c>
    </row>
    <row r="140" spans="2:15" ht="12.75">
      <c r="B140" s="133">
        <f t="shared" si="26"/>
        <v>123</v>
      </c>
      <c r="C140" s="134">
        <v>41031</v>
      </c>
      <c r="D140" s="113"/>
      <c r="E140" s="112">
        <f>IF(D140&gt;0,AVERAGE(D$109:$D140),0)</f>
        <v>0</v>
      </c>
      <c r="F140" s="127">
        <f t="shared" si="33"/>
        <v>0</v>
      </c>
      <c r="G140" s="135">
        <f t="shared" si="34"/>
        <v>0</v>
      </c>
      <c r="H140" s="135">
        <f t="shared" si="35"/>
        <v>0</v>
      </c>
      <c r="I140" s="136">
        <f t="shared" si="36"/>
        <v>0</v>
      </c>
      <c r="J140" s="135">
        <f t="shared" si="27"/>
        <v>0</v>
      </c>
      <c r="K140" s="133" t="e">
        <f t="shared" si="28"/>
        <v>#DIV/0!</v>
      </c>
      <c r="L140" s="137" t="e">
        <f t="shared" si="25"/>
        <v>#DIV/0!</v>
      </c>
      <c r="M140" s="138"/>
      <c r="N140" s="139" t="e">
        <f t="shared" si="24"/>
        <v>#DIV/0!</v>
      </c>
      <c r="O140" s="112">
        <f>IF(D140&gt;0,AVERAGE(D$18:$D140),0)</f>
        <v>0</v>
      </c>
    </row>
    <row r="141" spans="2:15" ht="12.75">
      <c r="B141" s="133">
        <f t="shared" si="26"/>
        <v>124</v>
      </c>
      <c r="C141" s="134">
        <v>41032</v>
      </c>
      <c r="D141" s="113"/>
      <c r="E141" s="112">
        <f>IF(D141&gt;0,AVERAGE(D$109:$D141),0)</f>
        <v>0</v>
      </c>
      <c r="F141" s="127">
        <f t="shared" si="33"/>
        <v>0</v>
      </c>
      <c r="G141" s="135">
        <f t="shared" si="34"/>
        <v>0</v>
      </c>
      <c r="H141" s="135">
        <f t="shared" si="35"/>
        <v>0</v>
      </c>
      <c r="I141" s="136">
        <f t="shared" si="36"/>
        <v>0</v>
      </c>
      <c r="J141" s="135">
        <f t="shared" si="27"/>
        <v>0</v>
      </c>
      <c r="K141" s="133" t="e">
        <f t="shared" si="28"/>
        <v>#DIV/0!</v>
      </c>
      <c r="L141" s="137" t="e">
        <f t="shared" si="25"/>
        <v>#DIV/0!</v>
      </c>
      <c r="M141" s="138"/>
      <c r="N141" s="139" t="e">
        <f t="shared" si="24"/>
        <v>#DIV/0!</v>
      </c>
      <c r="O141" s="112">
        <f>IF(D141&gt;0,AVERAGE(D$18:$D141),0)</f>
        <v>0</v>
      </c>
    </row>
    <row r="142" spans="2:15" ht="12.75">
      <c r="B142" s="133">
        <f t="shared" si="26"/>
        <v>125</v>
      </c>
      <c r="C142" s="134">
        <v>41033</v>
      </c>
      <c r="D142" s="113"/>
      <c r="E142" s="112">
        <f>IF(D142&gt;0,AVERAGE(D$109:$D142),0)</f>
        <v>0</v>
      </c>
      <c r="F142" s="127">
        <f t="shared" si="33"/>
        <v>0</v>
      </c>
      <c r="G142" s="135">
        <f t="shared" si="34"/>
        <v>0</v>
      </c>
      <c r="H142" s="135">
        <f t="shared" si="35"/>
        <v>0</v>
      </c>
      <c r="I142" s="136">
        <f t="shared" si="36"/>
        <v>0</v>
      </c>
      <c r="J142" s="135">
        <f t="shared" si="27"/>
        <v>0</v>
      </c>
      <c r="K142" s="133" t="e">
        <f t="shared" si="28"/>
        <v>#DIV/0!</v>
      </c>
      <c r="L142" s="137" t="e">
        <f t="shared" si="25"/>
        <v>#DIV/0!</v>
      </c>
      <c r="M142" s="138"/>
      <c r="N142" s="139" t="e">
        <f t="shared" si="24"/>
        <v>#DIV/0!</v>
      </c>
      <c r="O142" s="112">
        <f>IF(D142&gt;0,AVERAGE(D$18:$D142),0)</f>
        <v>0</v>
      </c>
    </row>
    <row r="143" spans="2:15" ht="12.75">
      <c r="B143" s="133">
        <f t="shared" si="26"/>
        <v>126</v>
      </c>
      <c r="C143" s="134">
        <v>41034</v>
      </c>
      <c r="D143" s="113"/>
      <c r="E143" s="112">
        <f>IF(D143&gt;0,AVERAGE(D$109:$D143),0)</f>
        <v>0</v>
      </c>
      <c r="F143" s="127">
        <f t="shared" si="33"/>
        <v>0</v>
      </c>
      <c r="G143" s="135">
        <f t="shared" si="34"/>
        <v>0</v>
      </c>
      <c r="H143" s="135">
        <f t="shared" si="35"/>
        <v>0</v>
      </c>
      <c r="I143" s="136">
        <f t="shared" si="36"/>
        <v>0</v>
      </c>
      <c r="J143" s="135">
        <f t="shared" si="27"/>
        <v>0</v>
      </c>
      <c r="K143" s="133" t="e">
        <f t="shared" si="28"/>
        <v>#DIV/0!</v>
      </c>
      <c r="L143" s="137" t="e">
        <f t="shared" si="25"/>
        <v>#DIV/0!</v>
      </c>
      <c r="M143" s="138"/>
      <c r="N143" s="139" t="e">
        <f t="shared" si="24"/>
        <v>#DIV/0!</v>
      </c>
      <c r="O143" s="112">
        <f>IF(D143&gt;0,AVERAGE(D$18:$D143),0)</f>
        <v>0</v>
      </c>
    </row>
    <row r="144" spans="2:15" ht="12.75">
      <c r="B144" s="133">
        <f t="shared" si="26"/>
        <v>127</v>
      </c>
      <c r="C144" s="134">
        <v>41035</v>
      </c>
      <c r="D144" s="113"/>
      <c r="E144" s="112">
        <f>IF(D144&gt;0,AVERAGE(D$109:$D144),0)</f>
        <v>0</v>
      </c>
      <c r="F144" s="127">
        <f t="shared" si="33"/>
        <v>0</v>
      </c>
      <c r="G144" s="135">
        <f t="shared" si="34"/>
        <v>0</v>
      </c>
      <c r="H144" s="135">
        <f t="shared" si="35"/>
        <v>0</v>
      </c>
      <c r="I144" s="136">
        <f t="shared" si="36"/>
        <v>0</v>
      </c>
      <c r="J144" s="135">
        <f t="shared" si="27"/>
        <v>0</v>
      </c>
      <c r="K144" s="133" t="e">
        <f t="shared" si="28"/>
        <v>#DIV/0!</v>
      </c>
      <c r="L144" s="137" t="e">
        <f t="shared" si="25"/>
        <v>#DIV/0!</v>
      </c>
      <c r="M144" s="138"/>
      <c r="N144" s="139" t="e">
        <f t="shared" si="24"/>
        <v>#DIV/0!</v>
      </c>
      <c r="O144" s="112">
        <f>IF(D144&gt;0,AVERAGE(D$18:$D144),0)</f>
        <v>0</v>
      </c>
    </row>
    <row r="145" spans="2:15" ht="12.75">
      <c r="B145" s="133">
        <f t="shared" si="26"/>
        <v>128</v>
      </c>
      <c r="C145" s="134">
        <v>41036</v>
      </c>
      <c r="D145" s="113"/>
      <c r="E145" s="112">
        <f>IF(D145&gt;0,AVERAGE(D$109:$D145),0)</f>
        <v>0</v>
      </c>
      <c r="F145" s="127">
        <f t="shared" si="33"/>
        <v>0</v>
      </c>
      <c r="G145" s="135">
        <f t="shared" si="34"/>
        <v>0</v>
      </c>
      <c r="H145" s="135">
        <f t="shared" si="35"/>
        <v>0</v>
      </c>
      <c r="I145" s="136">
        <f t="shared" si="36"/>
        <v>0</v>
      </c>
      <c r="J145" s="135">
        <f t="shared" si="27"/>
        <v>0</v>
      </c>
      <c r="K145" s="133" t="e">
        <f t="shared" si="28"/>
        <v>#DIV/0!</v>
      </c>
      <c r="L145" s="137" t="e">
        <f t="shared" si="25"/>
        <v>#DIV/0!</v>
      </c>
      <c r="M145" s="138"/>
      <c r="N145" s="139" t="e">
        <f t="shared" si="24"/>
        <v>#DIV/0!</v>
      </c>
      <c r="O145" s="112">
        <f>IF(D145&gt;0,AVERAGE(D$18:$D145),0)</f>
        <v>0</v>
      </c>
    </row>
    <row r="146" spans="2:15" ht="12.75">
      <c r="B146" s="133">
        <f t="shared" si="26"/>
        <v>129</v>
      </c>
      <c r="C146" s="134">
        <v>41037</v>
      </c>
      <c r="D146" s="113"/>
      <c r="E146" s="112">
        <f>IF(D146&gt;0,AVERAGE(D$109:$D146),0)</f>
        <v>0</v>
      </c>
      <c r="F146" s="127">
        <f t="shared" si="33"/>
        <v>0</v>
      </c>
      <c r="G146" s="135">
        <f t="shared" si="34"/>
        <v>0</v>
      </c>
      <c r="H146" s="135">
        <f t="shared" si="35"/>
        <v>0</v>
      </c>
      <c r="I146" s="136">
        <f t="shared" si="36"/>
        <v>0</v>
      </c>
      <c r="J146" s="135">
        <f t="shared" si="27"/>
        <v>0</v>
      </c>
      <c r="K146" s="133" t="e">
        <f t="shared" si="28"/>
        <v>#DIV/0!</v>
      </c>
      <c r="L146" s="137" t="e">
        <f t="shared" si="25"/>
        <v>#DIV/0!</v>
      </c>
      <c r="M146" s="138"/>
      <c r="N146" s="139" t="e">
        <f t="shared" si="24"/>
        <v>#DIV/0!</v>
      </c>
      <c r="O146" s="112">
        <f>IF(D146&gt;0,AVERAGE(D$18:$D146),0)</f>
        <v>0</v>
      </c>
    </row>
    <row r="147" spans="2:15" ht="12.75">
      <c r="B147" s="133">
        <f t="shared" si="26"/>
        <v>130</v>
      </c>
      <c r="C147" s="134">
        <v>41038</v>
      </c>
      <c r="D147" s="113"/>
      <c r="E147" s="112">
        <f>IF(D147&gt;0,AVERAGE(D$109:$D147),0)</f>
        <v>0</v>
      </c>
      <c r="F147" s="127">
        <f t="shared" si="33"/>
        <v>0</v>
      </c>
      <c r="G147" s="135">
        <f t="shared" si="34"/>
        <v>0</v>
      </c>
      <c r="H147" s="135">
        <f t="shared" si="35"/>
        <v>0</v>
      </c>
      <c r="I147" s="136">
        <f t="shared" si="36"/>
        <v>0</v>
      </c>
      <c r="J147" s="135">
        <f t="shared" si="27"/>
        <v>0</v>
      </c>
      <c r="K147" s="133" t="e">
        <f t="shared" si="28"/>
        <v>#DIV/0!</v>
      </c>
      <c r="L147" s="137" t="e">
        <f t="shared" si="25"/>
        <v>#DIV/0!</v>
      </c>
      <c r="M147" s="138"/>
      <c r="N147" s="139" t="e">
        <f aca="true" t="shared" si="37" ref="N147:N199">+L147-$C$7</f>
        <v>#DIV/0!</v>
      </c>
      <c r="O147" s="112">
        <f>IF(D147&gt;0,AVERAGE(D$18:$D147),0)</f>
        <v>0</v>
      </c>
    </row>
    <row r="148" spans="2:17" ht="12.75">
      <c r="B148" s="133">
        <f t="shared" si="26"/>
        <v>131</v>
      </c>
      <c r="C148" s="134">
        <v>41039</v>
      </c>
      <c r="D148" s="113"/>
      <c r="E148" s="112">
        <f>IF(D148&gt;0,AVERAGE(D$109:$D148),0)</f>
        <v>0</v>
      </c>
      <c r="F148" s="127">
        <f t="shared" si="33"/>
        <v>0</v>
      </c>
      <c r="G148" s="135">
        <f t="shared" si="34"/>
        <v>0</v>
      </c>
      <c r="H148" s="135">
        <f t="shared" si="35"/>
        <v>0</v>
      </c>
      <c r="I148" s="136">
        <f t="shared" si="36"/>
        <v>0</v>
      </c>
      <c r="J148" s="135">
        <f t="shared" si="27"/>
        <v>0</v>
      </c>
      <c r="K148" s="133" t="e">
        <f t="shared" si="28"/>
        <v>#DIV/0!</v>
      </c>
      <c r="L148" s="137" t="e">
        <f aca="true" t="shared" si="38" ref="L148:L194">+K148*366</f>
        <v>#DIV/0!</v>
      </c>
      <c r="M148" s="138"/>
      <c r="N148" s="139" t="e">
        <f t="shared" si="37"/>
        <v>#DIV/0!</v>
      </c>
      <c r="O148" s="112">
        <f>IF(D148&gt;0,AVERAGE(D$18:$D148),0)</f>
        <v>0</v>
      </c>
      <c r="Q148" s="142"/>
    </row>
    <row r="149" spans="2:17" ht="12.75">
      <c r="B149" s="133">
        <f t="shared" si="26"/>
        <v>132</v>
      </c>
      <c r="C149" s="134">
        <v>41040</v>
      </c>
      <c r="D149" s="113"/>
      <c r="E149" s="112">
        <f>IF(D149&gt;0,AVERAGE(D$109:$D149),0)</f>
        <v>0</v>
      </c>
      <c r="F149" s="127">
        <f t="shared" si="33"/>
        <v>0</v>
      </c>
      <c r="G149" s="135">
        <f t="shared" si="34"/>
        <v>0</v>
      </c>
      <c r="H149" s="135">
        <f t="shared" si="35"/>
        <v>0</v>
      </c>
      <c r="I149" s="136">
        <f t="shared" si="36"/>
        <v>0</v>
      </c>
      <c r="J149" s="135">
        <f t="shared" si="27"/>
        <v>0</v>
      </c>
      <c r="K149" s="133" t="e">
        <f t="shared" si="28"/>
        <v>#DIV/0!</v>
      </c>
      <c r="L149" s="137" t="e">
        <f t="shared" si="38"/>
        <v>#DIV/0!</v>
      </c>
      <c r="M149" s="138"/>
      <c r="N149" s="139" t="e">
        <f t="shared" si="37"/>
        <v>#DIV/0!</v>
      </c>
      <c r="O149" s="112">
        <f>IF(D149&gt;0,AVERAGE(D$18:$D149),0)</f>
        <v>0</v>
      </c>
      <c r="Q149" s="142"/>
    </row>
    <row r="150" spans="2:15" ht="12.75">
      <c r="B150" s="133">
        <f t="shared" si="26"/>
        <v>133</v>
      </c>
      <c r="C150" s="134">
        <v>41041</v>
      </c>
      <c r="D150" s="113"/>
      <c r="E150" s="112">
        <f>IF(D150&gt;0,AVERAGE(D$109:$D150),0)</f>
        <v>0</v>
      </c>
      <c r="F150" s="127">
        <f t="shared" si="33"/>
        <v>0</v>
      </c>
      <c r="G150" s="135">
        <f t="shared" si="34"/>
        <v>0</v>
      </c>
      <c r="H150" s="135">
        <f t="shared" si="35"/>
        <v>0</v>
      </c>
      <c r="I150" s="136">
        <f t="shared" si="36"/>
        <v>0</v>
      </c>
      <c r="J150" s="135">
        <f t="shared" si="27"/>
        <v>0</v>
      </c>
      <c r="K150" s="133" t="e">
        <f t="shared" si="28"/>
        <v>#DIV/0!</v>
      </c>
      <c r="L150" s="137" t="e">
        <f t="shared" si="38"/>
        <v>#DIV/0!</v>
      </c>
      <c r="M150" s="138"/>
      <c r="N150" s="139" t="e">
        <f t="shared" si="37"/>
        <v>#DIV/0!</v>
      </c>
      <c r="O150" s="112">
        <f>IF(D150&gt;0,AVERAGE(D$18:$D150),0)</f>
        <v>0</v>
      </c>
    </row>
    <row r="151" spans="2:15" ht="12.75">
      <c r="B151" s="133">
        <f t="shared" si="26"/>
        <v>134</v>
      </c>
      <c r="C151" s="134">
        <v>41042</v>
      </c>
      <c r="D151" s="113"/>
      <c r="E151" s="112">
        <f>IF(D151&gt;0,AVERAGE(D$109:$D151),0)</f>
        <v>0</v>
      </c>
      <c r="F151" s="127">
        <f t="shared" si="33"/>
        <v>0</v>
      </c>
      <c r="G151" s="135">
        <f t="shared" si="34"/>
        <v>0</v>
      </c>
      <c r="H151" s="135">
        <f t="shared" si="35"/>
        <v>0</v>
      </c>
      <c r="I151" s="136">
        <f t="shared" si="36"/>
        <v>0</v>
      </c>
      <c r="J151" s="135">
        <f t="shared" si="27"/>
        <v>0</v>
      </c>
      <c r="K151" s="133" t="e">
        <f t="shared" si="28"/>
        <v>#DIV/0!</v>
      </c>
      <c r="L151" s="137" t="e">
        <f t="shared" si="38"/>
        <v>#DIV/0!</v>
      </c>
      <c r="M151" s="138"/>
      <c r="N151" s="139" t="e">
        <f t="shared" si="37"/>
        <v>#DIV/0!</v>
      </c>
      <c r="O151" s="112">
        <f>IF(D151&gt;0,AVERAGE(D$18:$D151),0)</f>
        <v>0</v>
      </c>
    </row>
    <row r="152" spans="2:15" ht="12.75">
      <c r="B152" s="133">
        <f t="shared" si="26"/>
        <v>135</v>
      </c>
      <c r="C152" s="134">
        <v>41043</v>
      </c>
      <c r="D152" s="113"/>
      <c r="E152" s="112">
        <f>IF(D152&gt;0,AVERAGE(D$109:$D152),0)</f>
        <v>0</v>
      </c>
      <c r="F152" s="127">
        <f t="shared" si="33"/>
        <v>0</v>
      </c>
      <c r="G152" s="135">
        <f t="shared" si="34"/>
        <v>0</v>
      </c>
      <c r="H152" s="135">
        <f t="shared" si="35"/>
        <v>0</v>
      </c>
      <c r="I152" s="136">
        <f t="shared" si="36"/>
        <v>0</v>
      </c>
      <c r="J152" s="135">
        <f t="shared" si="27"/>
        <v>0</v>
      </c>
      <c r="K152" s="133" t="e">
        <f t="shared" si="28"/>
        <v>#DIV/0!</v>
      </c>
      <c r="L152" s="137" t="e">
        <f t="shared" si="38"/>
        <v>#DIV/0!</v>
      </c>
      <c r="M152" s="138"/>
      <c r="N152" s="139" t="e">
        <f t="shared" si="37"/>
        <v>#DIV/0!</v>
      </c>
      <c r="O152" s="112">
        <f>IF(D152&gt;0,AVERAGE(D$18:$D152),0)</f>
        <v>0</v>
      </c>
    </row>
    <row r="153" spans="2:15" ht="12.75">
      <c r="B153" s="133">
        <f t="shared" si="26"/>
        <v>136</v>
      </c>
      <c r="C153" s="134">
        <v>41044</v>
      </c>
      <c r="D153" s="113"/>
      <c r="E153" s="112">
        <f>IF(D153&gt;0,AVERAGE(D$109:$D153),0)</f>
        <v>0</v>
      </c>
      <c r="F153" s="127">
        <f t="shared" si="33"/>
        <v>0</v>
      </c>
      <c r="G153" s="135">
        <f t="shared" si="34"/>
        <v>0</v>
      </c>
      <c r="H153" s="135">
        <f t="shared" si="35"/>
        <v>0</v>
      </c>
      <c r="I153" s="136">
        <f t="shared" si="36"/>
        <v>0</v>
      </c>
      <c r="J153" s="135">
        <f t="shared" si="27"/>
        <v>0</v>
      </c>
      <c r="K153" s="133" t="e">
        <f t="shared" si="28"/>
        <v>#DIV/0!</v>
      </c>
      <c r="L153" s="137" t="e">
        <f t="shared" si="38"/>
        <v>#DIV/0!</v>
      </c>
      <c r="M153" s="138"/>
      <c r="N153" s="139" t="e">
        <f t="shared" si="37"/>
        <v>#DIV/0!</v>
      </c>
      <c r="O153" s="112">
        <f>IF(D153&gt;0,AVERAGE(D$18:$D153),0)</f>
        <v>0</v>
      </c>
    </row>
    <row r="154" spans="2:15" ht="12.75">
      <c r="B154" s="133">
        <f t="shared" si="26"/>
        <v>137</v>
      </c>
      <c r="C154" s="134">
        <v>41045</v>
      </c>
      <c r="D154" s="113"/>
      <c r="E154" s="112">
        <f>IF(D154&gt;0,AVERAGE(D$109:$D154),0)</f>
        <v>0</v>
      </c>
      <c r="F154" s="127">
        <f t="shared" si="33"/>
        <v>0</v>
      </c>
      <c r="G154" s="135">
        <f t="shared" si="34"/>
        <v>0</v>
      </c>
      <c r="H154" s="135">
        <f t="shared" si="35"/>
        <v>0</v>
      </c>
      <c r="I154" s="136">
        <f t="shared" si="36"/>
        <v>0</v>
      </c>
      <c r="J154" s="135">
        <f t="shared" si="27"/>
        <v>0</v>
      </c>
      <c r="K154" s="133" t="e">
        <f t="shared" si="28"/>
        <v>#DIV/0!</v>
      </c>
      <c r="L154" s="137" t="e">
        <f t="shared" si="38"/>
        <v>#DIV/0!</v>
      </c>
      <c r="M154" s="138"/>
      <c r="N154" s="139" t="e">
        <f t="shared" si="37"/>
        <v>#DIV/0!</v>
      </c>
      <c r="O154" s="112">
        <f>IF(D154&gt;0,AVERAGE(D$18:$D154),0)</f>
        <v>0</v>
      </c>
    </row>
    <row r="155" spans="2:15" ht="12.75">
      <c r="B155" s="133">
        <f t="shared" si="26"/>
        <v>138</v>
      </c>
      <c r="C155" s="134">
        <v>41046</v>
      </c>
      <c r="D155" s="113"/>
      <c r="E155" s="112">
        <f>IF(D155&gt;0,AVERAGE(D$109:$D155),0)</f>
        <v>0</v>
      </c>
      <c r="F155" s="127">
        <f t="shared" si="33"/>
        <v>0</v>
      </c>
      <c r="G155" s="135">
        <f t="shared" si="34"/>
        <v>0</v>
      </c>
      <c r="H155" s="135">
        <f t="shared" si="35"/>
        <v>0</v>
      </c>
      <c r="I155" s="136">
        <f t="shared" si="36"/>
        <v>0</v>
      </c>
      <c r="J155" s="135">
        <f t="shared" si="27"/>
        <v>0</v>
      </c>
      <c r="K155" s="133" t="e">
        <f t="shared" si="28"/>
        <v>#DIV/0!</v>
      </c>
      <c r="L155" s="137" t="e">
        <f t="shared" si="38"/>
        <v>#DIV/0!</v>
      </c>
      <c r="M155" s="138"/>
      <c r="N155" s="139" t="e">
        <f t="shared" si="37"/>
        <v>#DIV/0!</v>
      </c>
      <c r="O155" s="112">
        <f>IF(D155&gt;0,AVERAGE(D$18:$D155),0)</f>
        <v>0</v>
      </c>
    </row>
    <row r="156" spans="2:15" ht="12.75">
      <c r="B156" s="133">
        <f t="shared" si="26"/>
        <v>139</v>
      </c>
      <c r="C156" s="134">
        <v>41047</v>
      </c>
      <c r="D156" s="113"/>
      <c r="E156" s="112">
        <f>IF(D156&gt;0,AVERAGE(D$109:$D156),0)</f>
        <v>0</v>
      </c>
      <c r="F156" s="127">
        <f t="shared" si="33"/>
        <v>0</v>
      </c>
      <c r="G156" s="135">
        <f t="shared" si="34"/>
        <v>0</v>
      </c>
      <c r="H156" s="135">
        <f t="shared" si="35"/>
        <v>0</v>
      </c>
      <c r="I156" s="136">
        <f t="shared" si="36"/>
        <v>0</v>
      </c>
      <c r="J156" s="135">
        <f t="shared" si="27"/>
        <v>0</v>
      </c>
      <c r="K156" s="133" t="e">
        <f t="shared" si="28"/>
        <v>#DIV/0!</v>
      </c>
      <c r="L156" s="137" t="e">
        <f t="shared" si="38"/>
        <v>#DIV/0!</v>
      </c>
      <c r="M156" s="138"/>
      <c r="N156" s="139" t="e">
        <f t="shared" si="37"/>
        <v>#DIV/0!</v>
      </c>
      <c r="O156" s="112">
        <f>IF(D156&gt;0,AVERAGE(D$18:$D156),0)</f>
        <v>0</v>
      </c>
    </row>
    <row r="157" spans="2:15" ht="12.75">
      <c r="B157" s="133">
        <f t="shared" si="26"/>
        <v>140</v>
      </c>
      <c r="C157" s="134">
        <v>41048</v>
      </c>
      <c r="D157" s="113"/>
      <c r="E157" s="112">
        <f>IF(D157&gt;0,AVERAGE(D$109:$D157),0)</f>
        <v>0</v>
      </c>
      <c r="F157" s="127">
        <f t="shared" si="33"/>
        <v>0</v>
      </c>
      <c r="G157" s="135">
        <f t="shared" si="34"/>
        <v>0</v>
      </c>
      <c r="H157" s="135">
        <f t="shared" si="35"/>
        <v>0</v>
      </c>
      <c r="I157" s="136">
        <f t="shared" si="36"/>
        <v>0</v>
      </c>
      <c r="J157" s="135">
        <f t="shared" si="27"/>
        <v>0</v>
      </c>
      <c r="K157" s="133" t="e">
        <f t="shared" si="28"/>
        <v>#DIV/0!</v>
      </c>
      <c r="L157" s="137" t="e">
        <f t="shared" si="38"/>
        <v>#DIV/0!</v>
      </c>
      <c r="M157" s="138"/>
      <c r="N157" s="139" t="e">
        <f t="shared" si="37"/>
        <v>#DIV/0!</v>
      </c>
      <c r="O157" s="112">
        <f>IF(D157&gt;0,AVERAGE(D$18:$D157),0)</f>
        <v>0</v>
      </c>
    </row>
    <row r="158" spans="2:15" ht="12.75">
      <c r="B158" s="133">
        <f>+B157+1</f>
        <v>141</v>
      </c>
      <c r="C158" s="134">
        <v>41049</v>
      </c>
      <c r="D158" s="113"/>
      <c r="E158" s="112">
        <f>IF(D158&gt;0,AVERAGE(D$109:$D158),0)</f>
        <v>0</v>
      </c>
      <c r="F158" s="127">
        <f t="shared" si="33"/>
        <v>0</v>
      </c>
      <c r="G158" s="135">
        <f t="shared" si="34"/>
        <v>0</v>
      </c>
      <c r="H158" s="135">
        <f t="shared" si="35"/>
        <v>0</v>
      </c>
      <c r="I158" s="136">
        <f t="shared" si="36"/>
        <v>0</v>
      </c>
      <c r="J158" s="135">
        <f t="shared" si="27"/>
        <v>0</v>
      </c>
      <c r="K158" s="133" t="e">
        <f t="shared" si="28"/>
        <v>#DIV/0!</v>
      </c>
      <c r="L158" s="137" t="e">
        <f t="shared" si="38"/>
        <v>#DIV/0!</v>
      </c>
      <c r="M158" s="138"/>
      <c r="N158" s="139" t="e">
        <f t="shared" si="37"/>
        <v>#DIV/0!</v>
      </c>
      <c r="O158" s="112">
        <f>IF(D158&gt;0,AVERAGE(D$18:$D158),0)</f>
        <v>0</v>
      </c>
    </row>
    <row r="159" spans="2:15" ht="12.75">
      <c r="B159" s="133">
        <f aca="true" t="shared" si="39" ref="B159:B168">+B158+1</f>
        <v>142</v>
      </c>
      <c r="C159" s="134">
        <v>41050</v>
      </c>
      <c r="D159" s="113"/>
      <c r="E159" s="112">
        <f>IF(D159&gt;0,AVERAGE(D$109:$D159),0)</f>
        <v>0</v>
      </c>
      <c r="F159" s="127">
        <f t="shared" si="33"/>
        <v>0</v>
      </c>
      <c r="G159" s="135">
        <f t="shared" si="34"/>
        <v>0</v>
      </c>
      <c r="H159" s="135">
        <f t="shared" si="35"/>
        <v>0</v>
      </c>
      <c r="I159" s="136">
        <f t="shared" si="36"/>
        <v>0</v>
      </c>
      <c r="J159" s="135">
        <f t="shared" si="27"/>
        <v>0</v>
      </c>
      <c r="K159" s="133" t="e">
        <f t="shared" si="28"/>
        <v>#DIV/0!</v>
      </c>
      <c r="L159" s="137" t="e">
        <f t="shared" si="38"/>
        <v>#DIV/0!</v>
      </c>
      <c r="M159" s="138"/>
      <c r="N159" s="139" t="e">
        <f t="shared" si="37"/>
        <v>#DIV/0!</v>
      </c>
      <c r="O159" s="112">
        <f>IF(D159&gt;0,AVERAGE(D$18:$D159),0)</f>
        <v>0</v>
      </c>
    </row>
    <row r="160" spans="2:15" ht="12.75">
      <c r="B160" s="133">
        <f t="shared" si="39"/>
        <v>143</v>
      </c>
      <c r="C160" s="134">
        <v>41051</v>
      </c>
      <c r="D160" s="113"/>
      <c r="E160" s="112">
        <f>IF(D160&gt;0,AVERAGE(D$109:$D160),0)</f>
        <v>0</v>
      </c>
      <c r="F160" s="127">
        <f t="shared" si="33"/>
        <v>0</v>
      </c>
      <c r="G160" s="135">
        <f t="shared" si="34"/>
        <v>0</v>
      </c>
      <c r="H160" s="135">
        <f t="shared" si="35"/>
        <v>0</v>
      </c>
      <c r="I160" s="136">
        <f t="shared" si="36"/>
        <v>0</v>
      </c>
      <c r="J160" s="135">
        <f t="shared" si="27"/>
        <v>0</v>
      </c>
      <c r="K160" s="133" t="e">
        <f t="shared" si="28"/>
        <v>#DIV/0!</v>
      </c>
      <c r="L160" s="137" t="e">
        <f t="shared" si="38"/>
        <v>#DIV/0!</v>
      </c>
      <c r="M160" s="138"/>
      <c r="N160" s="139" t="e">
        <f t="shared" si="37"/>
        <v>#DIV/0!</v>
      </c>
      <c r="O160" s="112">
        <f>IF(D160&gt;0,AVERAGE(D$18:$D160),0)</f>
        <v>0</v>
      </c>
    </row>
    <row r="161" spans="2:15" ht="12.75">
      <c r="B161" s="133">
        <f t="shared" si="39"/>
        <v>144</v>
      </c>
      <c r="C161" s="134">
        <v>41052</v>
      </c>
      <c r="D161" s="113"/>
      <c r="E161" s="112">
        <f>IF(D161&gt;0,AVERAGE(D$109:$D161),0)</f>
        <v>0</v>
      </c>
      <c r="F161" s="127">
        <f t="shared" si="33"/>
        <v>0</v>
      </c>
      <c r="G161" s="135">
        <f t="shared" si="34"/>
        <v>0</v>
      </c>
      <c r="H161" s="135">
        <f t="shared" si="35"/>
        <v>0</v>
      </c>
      <c r="I161" s="136">
        <f t="shared" si="36"/>
        <v>0</v>
      </c>
      <c r="J161" s="135">
        <f t="shared" si="27"/>
        <v>0</v>
      </c>
      <c r="K161" s="133" t="e">
        <f t="shared" si="28"/>
        <v>#DIV/0!</v>
      </c>
      <c r="L161" s="137" t="e">
        <f t="shared" si="38"/>
        <v>#DIV/0!</v>
      </c>
      <c r="M161" s="138"/>
      <c r="N161" s="139" t="e">
        <f t="shared" si="37"/>
        <v>#DIV/0!</v>
      </c>
      <c r="O161" s="112">
        <f>IF(D161&gt;0,AVERAGE(D$18:$D161),0)</f>
        <v>0</v>
      </c>
    </row>
    <row r="162" spans="2:15" ht="12.75">
      <c r="B162" s="133">
        <f t="shared" si="39"/>
        <v>145</v>
      </c>
      <c r="C162" s="134">
        <v>41053</v>
      </c>
      <c r="D162" s="113"/>
      <c r="E162" s="112">
        <f>IF(D162&gt;0,AVERAGE(D$109:$D162),0)</f>
        <v>0</v>
      </c>
      <c r="F162" s="127">
        <f t="shared" si="33"/>
        <v>0</v>
      </c>
      <c r="G162" s="135">
        <f t="shared" si="34"/>
        <v>0</v>
      </c>
      <c r="H162" s="135">
        <f t="shared" si="35"/>
        <v>0</v>
      </c>
      <c r="I162" s="136">
        <f t="shared" si="36"/>
        <v>0</v>
      </c>
      <c r="J162" s="135">
        <f t="shared" si="27"/>
        <v>0</v>
      </c>
      <c r="K162" s="133" t="e">
        <f t="shared" si="28"/>
        <v>#DIV/0!</v>
      </c>
      <c r="L162" s="137" t="e">
        <f t="shared" si="38"/>
        <v>#DIV/0!</v>
      </c>
      <c r="M162" s="138"/>
      <c r="N162" s="139" t="e">
        <f t="shared" si="37"/>
        <v>#DIV/0!</v>
      </c>
      <c r="O162" s="112">
        <f>IF(D162&gt;0,AVERAGE(D$18:$D162),0)</f>
        <v>0</v>
      </c>
    </row>
    <row r="163" spans="2:15" ht="12.75">
      <c r="B163" s="133">
        <f t="shared" si="39"/>
        <v>146</v>
      </c>
      <c r="C163" s="134">
        <v>41054</v>
      </c>
      <c r="D163" s="113"/>
      <c r="E163" s="112">
        <f>IF(D163&gt;0,AVERAGE(D$109:$D163),0)</f>
        <v>0</v>
      </c>
      <c r="F163" s="127">
        <f t="shared" si="33"/>
        <v>0</v>
      </c>
      <c r="G163" s="135">
        <f t="shared" si="34"/>
        <v>0</v>
      </c>
      <c r="H163" s="135">
        <f t="shared" si="35"/>
        <v>0</v>
      </c>
      <c r="I163" s="136">
        <f t="shared" si="36"/>
        <v>0</v>
      </c>
      <c r="J163" s="135">
        <f t="shared" si="27"/>
        <v>0</v>
      </c>
      <c r="K163" s="133" t="e">
        <f t="shared" si="28"/>
        <v>#DIV/0!</v>
      </c>
      <c r="L163" s="137" t="e">
        <f t="shared" si="38"/>
        <v>#DIV/0!</v>
      </c>
      <c r="M163" s="138"/>
      <c r="N163" s="139" t="e">
        <f t="shared" si="37"/>
        <v>#DIV/0!</v>
      </c>
      <c r="O163" s="112">
        <f>IF(D163&gt;0,AVERAGE(D$18:$D163),0)</f>
        <v>0</v>
      </c>
    </row>
    <row r="164" spans="2:15" ht="12.75">
      <c r="B164" s="133">
        <f t="shared" si="39"/>
        <v>147</v>
      </c>
      <c r="C164" s="134">
        <v>41055</v>
      </c>
      <c r="D164" s="113"/>
      <c r="E164" s="112">
        <f>IF(D164&gt;0,AVERAGE(D$109:$D164),0)</f>
        <v>0</v>
      </c>
      <c r="F164" s="127">
        <f t="shared" si="33"/>
        <v>0</v>
      </c>
      <c r="G164" s="135">
        <f t="shared" si="34"/>
        <v>0</v>
      </c>
      <c r="H164" s="135">
        <f t="shared" si="35"/>
        <v>0</v>
      </c>
      <c r="I164" s="136">
        <f t="shared" si="36"/>
        <v>0</v>
      </c>
      <c r="J164" s="135">
        <f t="shared" si="27"/>
        <v>0</v>
      </c>
      <c r="K164" s="133" t="e">
        <f t="shared" si="28"/>
        <v>#DIV/0!</v>
      </c>
      <c r="L164" s="137" t="e">
        <f t="shared" si="38"/>
        <v>#DIV/0!</v>
      </c>
      <c r="M164" s="138"/>
      <c r="N164" s="139" t="e">
        <f t="shared" si="37"/>
        <v>#DIV/0!</v>
      </c>
      <c r="O164" s="112">
        <f>IF(D164&gt;0,AVERAGE(D$18:$D164),0)</f>
        <v>0</v>
      </c>
    </row>
    <row r="165" spans="2:15" ht="12.75">
      <c r="B165" s="133">
        <f t="shared" si="39"/>
        <v>148</v>
      </c>
      <c r="C165" s="134">
        <v>41056</v>
      </c>
      <c r="D165" s="113"/>
      <c r="E165" s="112">
        <f>IF(D165&gt;0,AVERAGE(D$109:$D165),0)</f>
        <v>0</v>
      </c>
      <c r="F165" s="127">
        <f t="shared" si="33"/>
        <v>0</v>
      </c>
      <c r="G165" s="135">
        <f t="shared" si="34"/>
        <v>0</v>
      </c>
      <c r="H165" s="135">
        <f t="shared" si="35"/>
        <v>0</v>
      </c>
      <c r="I165" s="136">
        <f t="shared" si="36"/>
        <v>0</v>
      </c>
      <c r="J165" s="135">
        <f t="shared" si="27"/>
        <v>0</v>
      </c>
      <c r="K165" s="133" t="e">
        <f t="shared" si="28"/>
        <v>#DIV/0!</v>
      </c>
      <c r="L165" s="137" t="e">
        <f t="shared" si="38"/>
        <v>#DIV/0!</v>
      </c>
      <c r="M165" s="138"/>
      <c r="N165" s="139" t="e">
        <f t="shared" si="37"/>
        <v>#DIV/0!</v>
      </c>
      <c r="O165" s="112">
        <f>IF(D165&gt;0,AVERAGE(D$18:$D165),0)</f>
        <v>0</v>
      </c>
    </row>
    <row r="166" spans="2:15" ht="12.75">
      <c r="B166" s="133">
        <f t="shared" si="39"/>
        <v>149</v>
      </c>
      <c r="C166" s="134">
        <v>41057</v>
      </c>
      <c r="D166" s="113"/>
      <c r="E166" s="112">
        <f>IF(D166&gt;0,AVERAGE(D$109:$D166),0)</f>
        <v>0</v>
      </c>
      <c r="F166" s="127">
        <f t="shared" si="33"/>
        <v>0</v>
      </c>
      <c r="G166" s="135">
        <f t="shared" si="34"/>
        <v>0</v>
      </c>
      <c r="H166" s="135">
        <f t="shared" si="35"/>
        <v>0</v>
      </c>
      <c r="I166" s="136">
        <f t="shared" si="36"/>
        <v>0</v>
      </c>
      <c r="J166" s="135">
        <f t="shared" si="27"/>
        <v>0</v>
      </c>
      <c r="K166" s="133" t="e">
        <f t="shared" si="28"/>
        <v>#DIV/0!</v>
      </c>
      <c r="L166" s="137" t="e">
        <f t="shared" si="38"/>
        <v>#DIV/0!</v>
      </c>
      <c r="M166" s="138"/>
      <c r="N166" s="139" t="e">
        <f t="shared" si="37"/>
        <v>#DIV/0!</v>
      </c>
      <c r="O166" s="112">
        <f>IF(D166&gt;0,AVERAGE(D$18:$D166),0)</f>
        <v>0</v>
      </c>
    </row>
    <row r="167" spans="2:15" ht="12.75">
      <c r="B167" s="133">
        <f t="shared" si="39"/>
        <v>150</v>
      </c>
      <c r="C167" s="134">
        <v>41058</v>
      </c>
      <c r="D167" s="113"/>
      <c r="E167" s="112">
        <f>IF(D167&gt;0,AVERAGE(D$109:$D167),0)</f>
        <v>0</v>
      </c>
      <c r="F167" s="127">
        <f t="shared" si="33"/>
        <v>0</v>
      </c>
      <c r="G167" s="135">
        <f t="shared" si="34"/>
        <v>0</v>
      </c>
      <c r="H167" s="135">
        <f t="shared" si="35"/>
        <v>0</v>
      </c>
      <c r="I167" s="136">
        <f t="shared" si="36"/>
        <v>0</v>
      </c>
      <c r="J167" s="135">
        <f t="shared" si="27"/>
        <v>0</v>
      </c>
      <c r="K167" s="133" t="e">
        <f t="shared" si="28"/>
        <v>#DIV/0!</v>
      </c>
      <c r="L167" s="137" t="e">
        <f t="shared" si="38"/>
        <v>#DIV/0!</v>
      </c>
      <c r="M167" s="138"/>
      <c r="N167" s="139" t="e">
        <f t="shared" si="37"/>
        <v>#DIV/0!</v>
      </c>
      <c r="O167" s="112">
        <f>IF(D167&gt;0,AVERAGE(D$18:$D167),0)</f>
        <v>0</v>
      </c>
    </row>
    <row r="168" spans="2:15" ht="12.75">
      <c r="B168" s="133">
        <f t="shared" si="39"/>
        <v>151</v>
      </c>
      <c r="C168" s="134">
        <v>41059</v>
      </c>
      <c r="D168" s="113"/>
      <c r="E168" s="112">
        <f>IF(D168&gt;0,AVERAGE(D$109:$D168),0)</f>
        <v>0</v>
      </c>
      <c r="F168" s="127">
        <f t="shared" si="33"/>
        <v>0</v>
      </c>
      <c r="G168" s="135">
        <f t="shared" si="34"/>
        <v>0</v>
      </c>
      <c r="H168" s="135">
        <f t="shared" si="35"/>
        <v>0</v>
      </c>
      <c r="I168" s="136">
        <f t="shared" si="36"/>
        <v>0</v>
      </c>
      <c r="J168" s="135">
        <f t="shared" si="27"/>
        <v>0</v>
      </c>
      <c r="K168" s="133" t="e">
        <f t="shared" si="28"/>
        <v>#DIV/0!</v>
      </c>
      <c r="L168" s="137" t="e">
        <f t="shared" si="38"/>
        <v>#DIV/0!</v>
      </c>
      <c r="M168" s="138"/>
      <c r="N168" s="139" t="e">
        <f t="shared" si="37"/>
        <v>#DIV/0!</v>
      </c>
      <c r="O168" s="112">
        <f>IF(D168&gt;0,AVERAGE(D$18:$D168),0)</f>
        <v>0</v>
      </c>
    </row>
    <row r="169" spans="2:15" ht="12.75">
      <c r="B169" s="133">
        <f>+B168+1</f>
        <v>152</v>
      </c>
      <c r="C169" s="134">
        <v>41060</v>
      </c>
      <c r="D169" s="113"/>
      <c r="E169" s="112">
        <f>IF(D169&gt;0,AVERAGE(D$109:$D169),0)</f>
        <v>0</v>
      </c>
      <c r="F169" s="127">
        <f t="shared" si="33"/>
        <v>0</v>
      </c>
      <c r="G169" s="135">
        <f t="shared" si="34"/>
        <v>0</v>
      </c>
      <c r="H169" s="135">
        <f>+$H$7/31+M169</f>
        <v>0</v>
      </c>
      <c r="I169" s="136">
        <f t="shared" si="36"/>
        <v>0</v>
      </c>
      <c r="J169" s="135">
        <f t="shared" si="27"/>
        <v>0</v>
      </c>
      <c r="K169" s="133" t="e">
        <f t="shared" si="28"/>
        <v>#DIV/0!</v>
      </c>
      <c r="L169" s="137" t="e">
        <f t="shared" si="38"/>
        <v>#DIV/0!</v>
      </c>
      <c r="M169" s="141"/>
      <c r="N169" s="139" t="e">
        <f t="shared" si="37"/>
        <v>#DIV/0!</v>
      </c>
      <c r="O169" s="112">
        <f>IF(D169&gt;0,AVERAGE(D$18:$D169),0)</f>
        <v>0</v>
      </c>
    </row>
    <row r="170" spans="2:15" ht="12.75">
      <c r="B170" s="133">
        <f aca="true" t="shared" si="40" ref="B170:B233">+B169+1</f>
        <v>153</v>
      </c>
      <c r="C170" s="134">
        <v>41061</v>
      </c>
      <c r="D170" s="113"/>
      <c r="E170" s="112">
        <f>IF(D170&gt;0,AVERAGE(D$109:$D170),0)</f>
        <v>0</v>
      </c>
      <c r="F170" s="127">
        <f>+$K$8/15</f>
        <v>0</v>
      </c>
      <c r="G170" s="135">
        <f aca="true" t="shared" si="41" ref="G170:G199">+$G$8/30</f>
        <v>0</v>
      </c>
      <c r="H170" s="135">
        <f aca="true" t="shared" si="42" ref="H170:H194">+$H$8/30+M170</f>
        <v>0</v>
      </c>
      <c r="I170" s="136">
        <f aca="true" t="shared" si="43" ref="I170:I199">+$I$8/30</f>
        <v>0</v>
      </c>
      <c r="J170" s="135">
        <f t="shared" si="27"/>
        <v>0</v>
      </c>
      <c r="K170" s="133" t="e">
        <f t="shared" si="28"/>
        <v>#DIV/0!</v>
      </c>
      <c r="L170" s="137" t="e">
        <f t="shared" si="38"/>
        <v>#DIV/0!</v>
      </c>
      <c r="M170" s="138"/>
      <c r="N170" s="139" t="e">
        <f t="shared" si="37"/>
        <v>#DIV/0!</v>
      </c>
      <c r="O170" s="112">
        <f>IF(D170&gt;0,AVERAGE(D$18:$D170),0)</f>
        <v>0</v>
      </c>
    </row>
    <row r="171" spans="2:15" ht="12.75">
      <c r="B171" s="133">
        <f t="shared" si="40"/>
        <v>154</v>
      </c>
      <c r="C171" s="134">
        <v>41062</v>
      </c>
      <c r="D171" s="113"/>
      <c r="E171" s="112">
        <f>IF(D171&gt;0,AVERAGE(D$109:$D171),0)</f>
        <v>0</v>
      </c>
      <c r="F171" s="127">
        <f aca="true" t="shared" si="44" ref="F171:F183">+$K$8/15</f>
        <v>0</v>
      </c>
      <c r="G171" s="135">
        <f t="shared" si="41"/>
        <v>0</v>
      </c>
      <c r="H171" s="135">
        <f t="shared" si="42"/>
        <v>0</v>
      </c>
      <c r="I171" s="136">
        <f t="shared" si="43"/>
        <v>0</v>
      </c>
      <c r="J171" s="135">
        <f aca="true" t="shared" si="45" ref="J171:J194">SUM(F171:I171)</f>
        <v>0</v>
      </c>
      <c r="K171" s="133" t="e">
        <f aca="true" t="shared" si="46" ref="K171:K194">+J171/(E171/1000)*100</f>
        <v>#DIV/0!</v>
      </c>
      <c r="L171" s="137" t="e">
        <f t="shared" si="38"/>
        <v>#DIV/0!</v>
      </c>
      <c r="M171" s="138"/>
      <c r="N171" s="139" t="e">
        <f t="shared" si="37"/>
        <v>#DIV/0!</v>
      </c>
      <c r="O171" s="112">
        <f>IF(D171&gt;0,AVERAGE(D$18:$D171),0)</f>
        <v>0</v>
      </c>
    </row>
    <row r="172" spans="2:15" ht="12.75">
      <c r="B172" s="133">
        <f t="shared" si="40"/>
        <v>155</v>
      </c>
      <c r="C172" s="134">
        <v>41063</v>
      </c>
      <c r="D172" s="113"/>
      <c r="E172" s="112">
        <f>IF(D172&gt;0,AVERAGE(D$109:$D172),0)</f>
        <v>0</v>
      </c>
      <c r="F172" s="127">
        <f t="shared" si="44"/>
        <v>0</v>
      </c>
      <c r="G172" s="135">
        <f t="shared" si="41"/>
        <v>0</v>
      </c>
      <c r="H172" s="135">
        <f t="shared" si="42"/>
        <v>0</v>
      </c>
      <c r="I172" s="136">
        <f t="shared" si="43"/>
        <v>0</v>
      </c>
      <c r="J172" s="135">
        <f t="shared" si="45"/>
        <v>0</v>
      </c>
      <c r="K172" s="133" t="e">
        <f t="shared" si="46"/>
        <v>#DIV/0!</v>
      </c>
      <c r="L172" s="137" t="e">
        <f t="shared" si="38"/>
        <v>#DIV/0!</v>
      </c>
      <c r="M172" s="138"/>
      <c r="N172" s="139" t="e">
        <f t="shared" si="37"/>
        <v>#DIV/0!</v>
      </c>
      <c r="O172" s="112">
        <f>IF(D172&gt;0,AVERAGE(D$18:$D172),0)</f>
        <v>0</v>
      </c>
    </row>
    <row r="173" spans="2:15" ht="12.75">
      <c r="B173" s="133">
        <f t="shared" si="40"/>
        <v>156</v>
      </c>
      <c r="C173" s="134">
        <v>41064</v>
      </c>
      <c r="D173" s="113"/>
      <c r="E173" s="112">
        <f>IF(D173&gt;0,AVERAGE(D$109:$D173),0)</f>
        <v>0</v>
      </c>
      <c r="F173" s="127">
        <f t="shared" si="44"/>
        <v>0</v>
      </c>
      <c r="G173" s="135">
        <f t="shared" si="41"/>
        <v>0</v>
      </c>
      <c r="H173" s="135">
        <f t="shared" si="42"/>
        <v>0</v>
      </c>
      <c r="I173" s="136">
        <f t="shared" si="43"/>
        <v>0</v>
      </c>
      <c r="J173" s="135">
        <f t="shared" si="45"/>
        <v>0</v>
      </c>
      <c r="K173" s="133" t="e">
        <f t="shared" si="46"/>
        <v>#DIV/0!</v>
      </c>
      <c r="L173" s="137" t="e">
        <f t="shared" si="38"/>
        <v>#DIV/0!</v>
      </c>
      <c r="M173" s="138"/>
      <c r="N173" s="139" t="e">
        <f t="shared" si="37"/>
        <v>#DIV/0!</v>
      </c>
      <c r="O173" s="112">
        <f>IF(D173&gt;0,AVERAGE(D$18:$D173),0)</f>
        <v>0</v>
      </c>
    </row>
    <row r="174" spans="2:15" ht="12.75">
      <c r="B174" s="133">
        <f t="shared" si="40"/>
        <v>157</v>
      </c>
      <c r="C174" s="134">
        <v>41065</v>
      </c>
      <c r="D174" s="113"/>
      <c r="E174" s="112">
        <f>IF(D174&gt;0,AVERAGE(D$109:$D174),0)</f>
        <v>0</v>
      </c>
      <c r="F174" s="127">
        <f t="shared" si="44"/>
        <v>0</v>
      </c>
      <c r="G174" s="135">
        <f t="shared" si="41"/>
        <v>0</v>
      </c>
      <c r="H174" s="135">
        <f t="shared" si="42"/>
        <v>0</v>
      </c>
      <c r="I174" s="136">
        <f t="shared" si="43"/>
        <v>0</v>
      </c>
      <c r="J174" s="135">
        <f t="shared" si="45"/>
        <v>0</v>
      </c>
      <c r="K174" s="133" t="e">
        <f t="shared" si="46"/>
        <v>#DIV/0!</v>
      </c>
      <c r="L174" s="137" t="e">
        <f t="shared" si="38"/>
        <v>#DIV/0!</v>
      </c>
      <c r="M174" s="138"/>
      <c r="N174" s="139" t="e">
        <f t="shared" si="37"/>
        <v>#DIV/0!</v>
      </c>
      <c r="O174" s="112">
        <f>IF(D174&gt;0,AVERAGE(D$18:$D174),0)</f>
        <v>0</v>
      </c>
    </row>
    <row r="175" spans="2:15" ht="12.75">
      <c r="B175" s="133">
        <f t="shared" si="40"/>
        <v>158</v>
      </c>
      <c r="C175" s="134">
        <v>41066</v>
      </c>
      <c r="D175" s="113"/>
      <c r="E175" s="112">
        <f>IF(D175&gt;0,AVERAGE(D$109:$D175),0)</f>
        <v>0</v>
      </c>
      <c r="F175" s="127">
        <f t="shared" si="44"/>
        <v>0</v>
      </c>
      <c r="G175" s="135">
        <f t="shared" si="41"/>
        <v>0</v>
      </c>
      <c r="H175" s="135">
        <f t="shared" si="42"/>
        <v>0</v>
      </c>
      <c r="I175" s="136">
        <f t="shared" si="43"/>
        <v>0</v>
      </c>
      <c r="J175" s="135">
        <f t="shared" si="45"/>
        <v>0</v>
      </c>
      <c r="K175" s="133" t="e">
        <f t="shared" si="46"/>
        <v>#DIV/0!</v>
      </c>
      <c r="L175" s="137" t="e">
        <f t="shared" si="38"/>
        <v>#DIV/0!</v>
      </c>
      <c r="M175" s="138"/>
      <c r="N175" s="139" t="e">
        <f t="shared" si="37"/>
        <v>#DIV/0!</v>
      </c>
      <c r="O175" s="112">
        <f>IF(D175&gt;0,AVERAGE(D$18:$D175),0)</f>
        <v>0</v>
      </c>
    </row>
    <row r="176" spans="2:15" ht="12.75">
      <c r="B176" s="133">
        <f t="shared" si="40"/>
        <v>159</v>
      </c>
      <c r="C176" s="134">
        <v>41067</v>
      </c>
      <c r="D176" s="113"/>
      <c r="E176" s="112">
        <f>IF(D176&gt;0,AVERAGE(D$109:$D176),0)</f>
        <v>0</v>
      </c>
      <c r="F176" s="127">
        <f t="shared" si="44"/>
        <v>0</v>
      </c>
      <c r="G176" s="135">
        <f t="shared" si="41"/>
        <v>0</v>
      </c>
      <c r="H176" s="135">
        <f t="shared" si="42"/>
        <v>0</v>
      </c>
      <c r="I176" s="136">
        <f t="shared" si="43"/>
        <v>0</v>
      </c>
      <c r="J176" s="135">
        <f t="shared" si="45"/>
        <v>0</v>
      </c>
      <c r="K176" s="133" t="e">
        <f t="shared" si="46"/>
        <v>#DIV/0!</v>
      </c>
      <c r="L176" s="137" t="e">
        <f t="shared" si="38"/>
        <v>#DIV/0!</v>
      </c>
      <c r="M176" s="138"/>
      <c r="N176" s="139" t="e">
        <f t="shared" si="37"/>
        <v>#DIV/0!</v>
      </c>
      <c r="O176" s="112">
        <f>IF(D176&gt;0,AVERAGE(D$18:$D176),0)</f>
        <v>0</v>
      </c>
    </row>
    <row r="177" spans="2:15" ht="12.75">
      <c r="B177" s="133">
        <f t="shared" si="40"/>
        <v>160</v>
      </c>
      <c r="C177" s="134">
        <v>41068</v>
      </c>
      <c r="D177" s="113"/>
      <c r="E177" s="112">
        <f>IF(D177&gt;0,AVERAGE(D$109:$D177),0)</f>
        <v>0</v>
      </c>
      <c r="F177" s="127">
        <f t="shared" si="44"/>
        <v>0</v>
      </c>
      <c r="G177" s="135">
        <f t="shared" si="41"/>
        <v>0</v>
      </c>
      <c r="H177" s="135">
        <f t="shared" si="42"/>
        <v>0</v>
      </c>
      <c r="I177" s="136">
        <f t="shared" si="43"/>
        <v>0</v>
      </c>
      <c r="J177" s="135">
        <f t="shared" si="45"/>
        <v>0</v>
      </c>
      <c r="K177" s="133" t="e">
        <f t="shared" si="46"/>
        <v>#DIV/0!</v>
      </c>
      <c r="L177" s="137" t="e">
        <f t="shared" si="38"/>
        <v>#DIV/0!</v>
      </c>
      <c r="M177" s="138"/>
      <c r="N177" s="139" t="e">
        <f t="shared" si="37"/>
        <v>#DIV/0!</v>
      </c>
      <c r="O177" s="112">
        <f>IF(D177&gt;0,AVERAGE(D$18:$D177),0)</f>
        <v>0</v>
      </c>
    </row>
    <row r="178" spans="2:15" ht="12.75">
      <c r="B178" s="133">
        <f t="shared" si="40"/>
        <v>161</v>
      </c>
      <c r="C178" s="134">
        <v>41069</v>
      </c>
      <c r="D178" s="113"/>
      <c r="E178" s="112">
        <f>IF(D178&gt;0,AVERAGE(D$109:$D178),0)</f>
        <v>0</v>
      </c>
      <c r="F178" s="127">
        <f t="shared" si="44"/>
        <v>0</v>
      </c>
      <c r="G178" s="135">
        <f t="shared" si="41"/>
        <v>0</v>
      </c>
      <c r="H178" s="135">
        <f t="shared" si="42"/>
        <v>0</v>
      </c>
      <c r="I178" s="136">
        <f t="shared" si="43"/>
        <v>0</v>
      </c>
      <c r="J178" s="135">
        <f t="shared" si="45"/>
        <v>0</v>
      </c>
      <c r="K178" s="133" t="e">
        <f t="shared" si="46"/>
        <v>#DIV/0!</v>
      </c>
      <c r="L178" s="137" t="e">
        <f t="shared" si="38"/>
        <v>#DIV/0!</v>
      </c>
      <c r="M178" s="138"/>
      <c r="N178" s="139" t="e">
        <f t="shared" si="37"/>
        <v>#DIV/0!</v>
      </c>
      <c r="O178" s="112">
        <f>IF(D178&gt;0,AVERAGE(D$18:$D178),0)</f>
        <v>0</v>
      </c>
    </row>
    <row r="179" spans="2:15" ht="12.75">
      <c r="B179" s="133">
        <f t="shared" si="40"/>
        <v>162</v>
      </c>
      <c r="C179" s="134">
        <v>41070</v>
      </c>
      <c r="D179" s="113"/>
      <c r="E179" s="112">
        <f>IF(D179&gt;0,AVERAGE(D$109:$D179),0)</f>
        <v>0</v>
      </c>
      <c r="F179" s="127">
        <f t="shared" si="44"/>
        <v>0</v>
      </c>
      <c r="G179" s="135">
        <f t="shared" si="41"/>
        <v>0</v>
      </c>
      <c r="H179" s="135">
        <f t="shared" si="42"/>
        <v>0</v>
      </c>
      <c r="I179" s="136">
        <f t="shared" si="43"/>
        <v>0</v>
      </c>
      <c r="J179" s="135">
        <f t="shared" si="45"/>
        <v>0</v>
      </c>
      <c r="K179" s="133" t="e">
        <f t="shared" si="46"/>
        <v>#DIV/0!</v>
      </c>
      <c r="L179" s="137" t="e">
        <f t="shared" si="38"/>
        <v>#DIV/0!</v>
      </c>
      <c r="M179" s="138"/>
      <c r="N179" s="139" t="e">
        <f t="shared" si="37"/>
        <v>#DIV/0!</v>
      </c>
      <c r="O179" s="112">
        <f>IF(D179&gt;0,AVERAGE(D$18:$D179),0)</f>
        <v>0</v>
      </c>
    </row>
    <row r="180" spans="2:15" ht="12.75">
      <c r="B180" s="133">
        <f t="shared" si="40"/>
        <v>163</v>
      </c>
      <c r="C180" s="134">
        <v>41071</v>
      </c>
      <c r="D180" s="113"/>
      <c r="E180" s="112">
        <f>IF(D180&gt;0,AVERAGE(D$109:$D180),0)</f>
        <v>0</v>
      </c>
      <c r="F180" s="127">
        <f t="shared" si="44"/>
        <v>0</v>
      </c>
      <c r="G180" s="135">
        <f t="shared" si="41"/>
        <v>0</v>
      </c>
      <c r="H180" s="135">
        <f t="shared" si="42"/>
        <v>0</v>
      </c>
      <c r="I180" s="136">
        <f t="shared" si="43"/>
        <v>0</v>
      </c>
      <c r="J180" s="135">
        <f t="shared" si="45"/>
        <v>0</v>
      </c>
      <c r="K180" s="133" t="e">
        <f t="shared" si="46"/>
        <v>#DIV/0!</v>
      </c>
      <c r="L180" s="137" t="e">
        <f t="shared" si="38"/>
        <v>#DIV/0!</v>
      </c>
      <c r="M180" s="138"/>
      <c r="N180" s="139" t="e">
        <f t="shared" si="37"/>
        <v>#DIV/0!</v>
      </c>
      <c r="O180" s="112">
        <f>IF(D180&gt;0,AVERAGE(D$18:$D180),0)</f>
        <v>0</v>
      </c>
    </row>
    <row r="181" spans="2:15" ht="12.75">
      <c r="B181" s="133">
        <f t="shared" si="40"/>
        <v>164</v>
      </c>
      <c r="C181" s="134">
        <v>41072</v>
      </c>
      <c r="D181" s="113"/>
      <c r="E181" s="112">
        <f>IF(D181&gt;0,AVERAGE(D$109:$D181),0)</f>
        <v>0</v>
      </c>
      <c r="F181" s="127">
        <f t="shared" si="44"/>
        <v>0</v>
      </c>
      <c r="G181" s="135">
        <f t="shared" si="41"/>
        <v>0</v>
      </c>
      <c r="H181" s="135">
        <f t="shared" si="42"/>
        <v>0</v>
      </c>
      <c r="I181" s="136">
        <f t="shared" si="43"/>
        <v>0</v>
      </c>
      <c r="J181" s="135">
        <f t="shared" si="45"/>
        <v>0</v>
      </c>
      <c r="K181" s="133" t="e">
        <f t="shared" si="46"/>
        <v>#DIV/0!</v>
      </c>
      <c r="L181" s="137" t="e">
        <f t="shared" si="38"/>
        <v>#DIV/0!</v>
      </c>
      <c r="M181" s="138"/>
      <c r="N181" s="139" t="e">
        <f t="shared" si="37"/>
        <v>#DIV/0!</v>
      </c>
      <c r="O181" s="112">
        <f>IF(D181&gt;0,AVERAGE(D$18:$D181),0)</f>
        <v>0</v>
      </c>
    </row>
    <row r="182" spans="2:15" ht="12.75">
      <c r="B182" s="133">
        <f t="shared" si="40"/>
        <v>165</v>
      </c>
      <c r="C182" s="134">
        <v>41073</v>
      </c>
      <c r="D182" s="113"/>
      <c r="E182" s="112">
        <f>IF(D182&gt;0,AVERAGE(D$109:$D182),0)</f>
        <v>0</v>
      </c>
      <c r="F182" s="127">
        <f t="shared" si="44"/>
        <v>0</v>
      </c>
      <c r="G182" s="135">
        <f t="shared" si="41"/>
        <v>0</v>
      </c>
      <c r="H182" s="135">
        <f t="shared" si="42"/>
        <v>0</v>
      </c>
      <c r="I182" s="136">
        <f t="shared" si="43"/>
        <v>0</v>
      </c>
      <c r="J182" s="135">
        <f t="shared" si="45"/>
        <v>0</v>
      </c>
      <c r="K182" s="133" t="e">
        <f t="shared" si="46"/>
        <v>#DIV/0!</v>
      </c>
      <c r="L182" s="137" t="e">
        <f t="shared" si="38"/>
        <v>#DIV/0!</v>
      </c>
      <c r="M182" s="138"/>
      <c r="N182" s="139" t="e">
        <f t="shared" si="37"/>
        <v>#DIV/0!</v>
      </c>
      <c r="O182" s="112">
        <f>IF(D182&gt;0,AVERAGE(D$18:$D182),0)</f>
        <v>0</v>
      </c>
    </row>
    <row r="183" spans="2:15" ht="12.75">
      <c r="B183" s="133">
        <f t="shared" si="40"/>
        <v>166</v>
      </c>
      <c r="C183" s="134">
        <v>41074</v>
      </c>
      <c r="D183" s="113"/>
      <c r="E183" s="112">
        <f>IF(D183&gt;0,AVERAGE(D$109:$D183),0)</f>
        <v>0</v>
      </c>
      <c r="F183" s="127">
        <f t="shared" si="44"/>
        <v>0</v>
      </c>
      <c r="G183" s="135">
        <f t="shared" si="41"/>
        <v>0</v>
      </c>
      <c r="H183" s="135">
        <f t="shared" si="42"/>
        <v>0</v>
      </c>
      <c r="I183" s="136">
        <f t="shared" si="43"/>
        <v>0</v>
      </c>
      <c r="J183" s="135">
        <f t="shared" si="45"/>
        <v>0</v>
      </c>
      <c r="K183" s="133" t="e">
        <f t="shared" si="46"/>
        <v>#DIV/0!</v>
      </c>
      <c r="L183" s="137" t="e">
        <f t="shared" si="38"/>
        <v>#DIV/0!</v>
      </c>
      <c r="M183" s="138"/>
      <c r="N183" s="139" t="e">
        <f t="shared" si="37"/>
        <v>#DIV/0!</v>
      </c>
      <c r="O183" s="112">
        <f>IF(D183&gt;0,AVERAGE(D$18:$D183),0)</f>
        <v>0</v>
      </c>
    </row>
    <row r="184" spans="2:15" ht="12.75">
      <c r="B184" s="133">
        <f t="shared" si="40"/>
        <v>167</v>
      </c>
      <c r="C184" s="134">
        <v>41075</v>
      </c>
      <c r="D184" s="113"/>
      <c r="E184" s="112">
        <f>IF(D184&gt;0,AVERAGE(D$109:$D184),0)</f>
        <v>0</v>
      </c>
      <c r="F184" s="127">
        <f>+$K$8/15</f>
        <v>0</v>
      </c>
      <c r="G184" s="135">
        <f t="shared" si="41"/>
        <v>0</v>
      </c>
      <c r="H184" s="135">
        <f t="shared" si="42"/>
        <v>0</v>
      </c>
      <c r="I184" s="136">
        <f t="shared" si="43"/>
        <v>0</v>
      </c>
      <c r="J184" s="135">
        <f t="shared" si="45"/>
        <v>0</v>
      </c>
      <c r="K184" s="133" t="e">
        <f t="shared" si="46"/>
        <v>#DIV/0!</v>
      </c>
      <c r="L184" s="137" t="e">
        <f t="shared" si="38"/>
        <v>#DIV/0!</v>
      </c>
      <c r="M184" s="138"/>
      <c r="N184" s="139" t="e">
        <f t="shared" si="37"/>
        <v>#DIV/0!</v>
      </c>
      <c r="O184" s="112">
        <f>IF(D184&gt;0,AVERAGE(D$18:$D184),0)</f>
        <v>0</v>
      </c>
    </row>
    <row r="185" spans="2:15" ht="12.75">
      <c r="B185" s="133">
        <f t="shared" si="40"/>
        <v>168</v>
      </c>
      <c r="C185" s="134">
        <v>41076</v>
      </c>
      <c r="D185" s="113"/>
      <c r="E185" s="112">
        <f>IF(D185&gt;0,AVERAGE(D$109:$D185),0)</f>
        <v>0</v>
      </c>
      <c r="F185" s="143">
        <v>0</v>
      </c>
      <c r="G185" s="135">
        <f t="shared" si="41"/>
        <v>0</v>
      </c>
      <c r="H185" s="135">
        <f t="shared" si="42"/>
        <v>0</v>
      </c>
      <c r="I185" s="136">
        <f t="shared" si="43"/>
        <v>0</v>
      </c>
      <c r="J185" s="135">
        <f t="shared" si="45"/>
        <v>0</v>
      </c>
      <c r="K185" s="133" t="e">
        <f t="shared" si="46"/>
        <v>#DIV/0!</v>
      </c>
      <c r="L185" s="137" t="e">
        <f t="shared" si="38"/>
        <v>#DIV/0!</v>
      </c>
      <c r="M185" s="138"/>
      <c r="N185" s="139" t="e">
        <f t="shared" si="37"/>
        <v>#DIV/0!</v>
      </c>
      <c r="O185" s="112">
        <f>IF(D185&gt;0,AVERAGE(D$18:$D185),0)</f>
        <v>0</v>
      </c>
    </row>
    <row r="186" spans="2:15" ht="12.75">
      <c r="B186" s="133">
        <f t="shared" si="40"/>
        <v>169</v>
      </c>
      <c r="C186" s="134">
        <v>41077</v>
      </c>
      <c r="D186" s="113"/>
      <c r="E186" s="112">
        <f>IF(D186&gt;0,AVERAGE(D$109:$D186),0)</f>
        <v>0</v>
      </c>
      <c r="F186" s="143">
        <v>0</v>
      </c>
      <c r="G186" s="135">
        <f t="shared" si="41"/>
        <v>0</v>
      </c>
      <c r="H186" s="135">
        <f t="shared" si="42"/>
        <v>0</v>
      </c>
      <c r="I186" s="136">
        <f t="shared" si="43"/>
        <v>0</v>
      </c>
      <c r="J186" s="135">
        <f t="shared" si="45"/>
        <v>0</v>
      </c>
      <c r="K186" s="133" t="e">
        <f t="shared" si="46"/>
        <v>#DIV/0!</v>
      </c>
      <c r="L186" s="137" t="e">
        <f t="shared" si="38"/>
        <v>#DIV/0!</v>
      </c>
      <c r="M186" s="138"/>
      <c r="N186" s="139" t="e">
        <f t="shared" si="37"/>
        <v>#DIV/0!</v>
      </c>
      <c r="O186" s="112">
        <f>IF(D186&gt;0,AVERAGE(D$18:$D186),0)</f>
        <v>0</v>
      </c>
    </row>
    <row r="187" spans="2:15" ht="12.75">
      <c r="B187" s="133">
        <f t="shared" si="40"/>
        <v>170</v>
      </c>
      <c r="C187" s="134">
        <v>41078</v>
      </c>
      <c r="D187" s="113"/>
      <c r="E187" s="112">
        <f>IF(D187&gt;0,AVERAGE(D$109:$D187),0)</f>
        <v>0</v>
      </c>
      <c r="F187" s="143">
        <v>0</v>
      </c>
      <c r="G187" s="135">
        <f t="shared" si="41"/>
        <v>0</v>
      </c>
      <c r="H187" s="135">
        <f t="shared" si="42"/>
        <v>0</v>
      </c>
      <c r="I187" s="136">
        <f t="shared" si="43"/>
        <v>0</v>
      </c>
      <c r="J187" s="135">
        <f t="shared" si="45"/>
        <v>0</v>
      </c>
      <c r="K187" s="133" t="e">
        <f t="shared" si="46"/>
        <v>#DIV/0!</v>
      </c>
      <c r="L187" s="137" t="e">
        <f t="shared" si="38"/>
        <v>#DIV/0!</v>
      </c>
      <c r="M187" s="138"/>
      <c r="N187" s="139" t="e">
        <f t="shared" si="37"/>
        <v>#DIV/0!</v>
      </c>
      <c r="O187" s="112">
        <f>IF(D187&gt;0,AVERAGE(D$18:$D187),0)</f>
        <v>0</v>
      </c>
    </row>
    <row r="188" spans="2:15" ht="12.75">
      <c r="B188" s="133">
        <f t="shared" si="40"/>
        <v>171</v>
      </c>
      <c r="C188" s="134">
        <v>41079</v>
      </c>
      <c r="D188" s="113"/>
      <c r="E188" s="112">
        <f>IF(D188&gt;0,AVERAGE(D$109:$D188),0)</f>
        <v>0</v>
      </c>
      <c r="F188" s="143">
        <v>0</v>
      </c>
      <c r="G188" s="135">
        <f t="shared" si="41"/>
        <v>0</v>
      </c>
      <c r="H188" s="135">
        <f t="shared" si="42"/>
        <v>0</v>
      </c>
      <c r="I188" s="136">
        <f t="shared" si="43"/>
        <v>0</v>
      </c>
      <c r="J188" s="135">
        <f t="shared" si="45"/>
        <v>0</v>
      </c>
      <c r="K188" s="133" t="e">
        <f t="shared" si="46"/>
        <v>#DIV/0!</v>
      </c>
      <c r="L188" s="137" t="e">
        <f t="shared" si="38"/>
        <v>#DIV/0!</v>
      </c>
      <c r="M188" s="138"/>
      <c r="N188" s="139" t="e">
        <f t="shared" si="37"/>
        <v>#DIV/0!</v>
      </c>
      <c r="O188" s="112">
        <f>IF(D188&gt;0,AVERAGE(D$18:$D188),0)</f>
        <v>0</v>
      </c>
    </row>
    <row r="189" spans="2:15" ht="12.75">
      <c r="B189" s="133">
        <f t="shared" si="40"/>
        <v>172</v>
      </c>
      <c r="C189" s="134">
        <v>41080</v>
      </c>
      <c r="D189" s="113"/>
      <c r="E189" s="112">
        <f>IF(D189&gt;0,AVERAGE(D$109:$D189),0)</f>
        <v>0</v>
      </c>
      <c r="F189" s="143">
        <v>0</v>
      </c>
      <c r="G189" s="130">
        <f t="shared" si="41"/>
        <v>0</v>
      </c>
      <c r="H189" s="130">
        <f t="shared" si="42"/>
        <v>0</v>
      </c>
      <c r="I189" s="144">
        <f t="shared" si="43"/>
        <v>0</v>
      </c>
      <c r="J189" s="135">
        <f t="shared" si="45"/>
        <v>0</v>
      </c>
      <c r="K189" s="133" t="e">
        <f t="shared" si="46"/>
        <v>#DIV/0!</v>
      </c>
      <c r="L189" s="137" t="e">
        <f t="shared" si="38"/>
        <v>#DIV/0!</v>
      </c>
      <c r="M189" s="138"/>
      <c r="N189" s="139" t="e">
        <f t="shared" si="37"/>
        <v>#DIV/0!</v>
      </c>
      <c r="O189" s="112">
        <f>IF(D189&gt;0,AVERAGE(D$18:$D189),0)</f>
        <v>0</v>
      </c>
    </row>
    <row r="190" spans="2:15" ht="12.75">
      <c r="B190" s="133">
        <f t="shared" si="40"/>
        <v>173</v>
      </c>
      <c r="C190" s="134">
        <v>41081</v>
      </c>
      <c r="D190" s="113"/>
      <c r="E190" s="112">
        <f>IF(D190&gt;0,AVERAGE(D$109:$D190),0)</f>
        <v>0</v>
      </c>
      <c r="F190" s="143">
        <v>0</v>
      </c>
      <c r="G190" s="130">
        <f>+$G$8/30</f>
        <v>0</v>
      </c>
      <c r="H190" s="130">
        <f t="shared" si="42"/>
        <v>0</v>
      </c>
      <c r="I190" s="144">
        <f t="shared" si="43"/>
        <v>0</v>
      </c>
      <c r="J190" s="135">
        <f t="shared" si="45"/>
        <v>0</v>
      </c>
      <c r="K190" s="133" t="e">
        <f t="shared" si="46"/>
        <v>#DIV/0!</v>
      </c>
      <c r="L190" s="137" t="e">
        <f t="shared" si="38"/>
        <v>#DIV/0!</v>
      </c>
      <c r="M190" s="138"/>
      <c r="N190" s="139" t="e">
        <f t="shared" si="37"/>
        <v>#DIV/0!</v>
      </c>
      <c r="O190" s="112">
        <f>IF(D190&gt;0,AVERAGE(D$18:$D190),0)</f>
        <v>0</v>
      </c>
    </row>
    <row r="191" spans="2:15" ht="12.75">
      <c r="B191" s="133">
        <f t="shared" si="40"/>
        <v>174</v>
      </c>
      <c r="C191" s="134">
        <v>41082</v>
      </c>
      <c r="D191" s="113"/>
      <c r="E191" s="112">
        <f>IF(D191&gt;0,AVERAGE(D$109:$D191),0)</f>
        <v>0</v>
      </c>
      <c r="F191" s="143">
        <v>0</v>
      </c>
      <c r="G191" s="130">
        <f t="shared" si="41"/>
        <v>0</v>
      </c>
      <c r="H191" s="130">
        <f t="shared" si="42"/>
        <v>0</v>
      </c>
      <c r="I191" s="144">
        <f t="shared" si="43"/>
        <v>0</v>
      </c>
      <c r="J191" s="135">
        <f t="shared" si="45"/>
        <v>0</v>
      </c>
      <c r="K191" s="133" t="e">
        <f t="shared" si="46"/>
        <v>#DIV/0!</v>
      </c>
      <c r="L191" s="137" t="e">
        <f t="shared" si="38"/>
        <v>#DIV/0!</v>
      </c>
      <c r="M191" s="138"/>
      <c r="N191" s="139" t="e">
        <f t="shared" si="37"/>
        <v>#DIV/0!</v>
      </c>
      <c r="O191" s="112">
        <f>IF(D191&gt;0,AVERAGE(D$18:$D191),0)</f>
        <v>0</v>
      </c>
    </row>
    <row r="192" spans="2:15" ht="12.75">
      <c r="B192" s="133">
        <f t="shared" si="40"/>
        <v>175</v>
      </c>
      <c r="C192" s="134">
        <v>41083</v>
      </c>
      <c r="D192" s="113"/>
      <c r="E192" s="112">
        <f>IF(D192&gt;0,AVERAGE(D$109:$D192),0)</f>
        <v>0</v>
      </c>
      <c r="F192" s="143">
        <v>0</v>
      </c>
      <c r="G192" s="130">
        <f t="shared" si="41"/>
        <v>0</v>
      </c>
      <c r="H192" s="130">
        <f t="shared" si="42"/>
        <v>0</v>
      </c>
      <c r="I192" s="144">
        <f t="shared" si="43"/>
        <v>0</v>
      </c>
      <c r="J192" s="135">
        <f t="shared" si="45"/>
        <v>0</v>
      </c>
      <c r="K192" s="133" t="e">
        <f t="shared" si="46"/>
        <v>#DIV/0!</v>
      </c>
      <c r="L192" s="137" t="e">
        <f t="shared" si="38"/>
        <v>#DIV/0!</v>
      </c>
      <c r="M192" s="138"/>
      <c r="N192" s="139" t="e">
        <f t="shared" si="37"/>
        <v>#DIV/0!</v>
      </c>
      <c r="O192" s="112">
        <f>IF(D192&gt;0,AVERAGE(D$18:$D192),0)</f>
        <v>0</v>
      </c>
    </row>
    <row r="193" spans="2:15" ht="12.75">
      <c r="B193" s="133">
        <f t="shared" si="40"/>
        <v>176</v>
      </c>
      <c r="C193" s="134">
        <v>41084</v>
      </c>
      <c r="D193" s="113"/>
      <c r="E193" s="112">
        <f>IF(D193&gt;0,AVERAGE(D$109:$D193),0)</f>
        <v>0</v>
      </c>
      <c r="F193" s="143">
        <v>0</v>
      </c>
      <c r="G193" s="130">
        <f t="shared" si="41"/>
        <v>0</v>
      </c>
      <c r="H193" s="130">
        <f t="shared" si="42"/>
        <v>0</v>
      </c>
      <c r="I193" s="144">
        <f t="shared" si="43"/>
        <v>0</v>
      </c>
      <c r="J193" s="135">
        <f t="shared" si="45"/>
        <v>0</v>
      </c>
      <c r="K193" s="133" t="e">
        <f t="shared" si="46"/>
        <v>#DIV/0!</v>
      </c>
      <c r="L193" s="137" t="e">
        <f t="shared" si="38"/>
        <v>#DIV/0!</v>
      </c>
      <c r="M193" s="138"/>
      <c r="N193" s="139" t="e">
        <f t="shared" si="37"/>
        <v>#DIV/0!</v>
      </c>
      <c r="O193" s="112">
        <f>IF(D193&gt;0,AVERAGE(D$18:$D193),0)</f>
        <v>0</v>
      </c>
    </row>
    <row r="194" spans="2:15" ht="12.75">
      <c r="B194" s="133">
        <f t="shared" si="40"/>
        <v>177</v>
      </c>
      <c r="C194" s="134">
        <v>41085</v>
      </c>
      <c r="D194" s="113"/>
      <c r="E194" s="112">
        <f>IF(D194&gt;0,AVERAGE(D$109:$D194),0)</f>
        <v>0</v>
      </c>
      <c r="F194" s="143">
        <v>0</v>
      </c>
      <c r="G194" s="130">
        <f t="shared" si="41"/>
        <v>0</v>
      </c>
      <c r="H194" s="130">
        <f t="shared" si="42"/>
        <v>0</v>
      </c>
      <c r="I194" s="144">
        <f t="shared" si="43"/>
        <v>0</v>
      </c>
      <c r="J194" s="135">
        <f t="shared" si="45"/>
        <v>0</v>
      </c>
      <c r="K194" s="133" t="e">
        <f t="shared" si="46"/>
        <v>#DIV/0!</v>
      </c>
      <c r="L194" s="137" t="e">
        <f t="shared" si="38"/>
        <v>#DIV/0!</v>
      </c>
      <c r="M194" s="138"/>
      <c r="N194" s="139" t="e">
        <f t="shared" si="37"/>
        <v>#DIV/0!</v>
      </c>
      <c r="O194" s="112">
        <f>IF(D194&gt;0,AVERAGE(D$18:$D194),0)</f>
        <v>0</v>
      </c>
    </row>
    <row r="195" spans="2:15" ht="12.75">
      <c r="B195" s="133">
        <f t="shared" si="40"/>
        <v>178</v>
      </c>
      <c r="C195" s="134">
        <v>41086</v>
      </c>
      <c r="D195" s="113"/>
      <c r="E195" s="112">
        <f>IF(D195&gt;0,AVERAGE(D$109:$D195),0)</f>
        <v>0</v>
      </c>
      <c r="F195" s="143">
        <v>0</v>
      </c>
      <c r="G195" s="130">
        <f t="shared" si="41"/>
        <v>0</v>
      </c>
      <c r="H195" s="130">
        <f>+$H$8/30+M195</f>
        <v>0</v>
      </c>
      <c r="I195" s="144">
        <f t="shared" si="43"/>
        <v>0</v>
      </c>
      <c r="J195" s="135">
        <f aca="true" t="shared" si="47" ref="J195:J258">SUM(F195:I195)</f>
        <v>0</v>
      </c>
      <c r="K195" s="133" t="e">
        <f aca="true" t="shared" si="48" ref="K195:K258">+J195/(E195/1000)*100</f>
        <v>#DIV/0!</v>
      </c>
      <c r="L195" s="137" t="e">
        <f aca="true" t="shared" si="49" ref="L195:L258">+K195*366</f>
        <v>#DIV/0!</v>
      </c>
      <c r="M195" s="138"/>
      <c r="N195" s="139" t="e">
        <f t="shared" si="37"/>
        <v>#DIV/0!</v>
      </c>
      <c r="O195" s="112">
        <f>IF(D195&gt;0,AVERAGE(D$18:$D195),0)</f>
        <v>0</v>
      </c>
    </row>
    <row r="196" spans="2:15" ht="12.75">
      <c r="B196" s="133">
        <f t="shared" si="40"/>
        <v>179</v>
      </c>
      <c r="C196" s="134">
        <v>41087</v>
      </c>
      <c r="D196" s="113"/>
      <c r="E196" s="112">
        <f>IF(D196&gt;0,AVERAGE(D$109:$D196),0)</f>
        <v>0</v>
      </c>
      <c r="F196" s="143">
        <v>0</v>
      </c>
      <c r="G196" s="130">
        <f t="shared" si="41"/>
        <v>0</v>
      </c>
      <c r="H196" s="130">
        <f>+$H$8/30+M196</f>
        <v>0</v>
      </c>
      <c r="I196" s="144">
        <f t="shared" si="43"/>
        <v>0</v>
      </c>
      <c r="J196" s="135">
        <f t="shared" si="47"/>
        <v>0</v>
      </c>
      <c r="K196" s="133" t="e">
        <f t="shared" si="48"/>
        <v>#DIV/0!</v>
      </c>
      <c r="L196" s="137" t="e">
        <f t="shared" si="49"/>
        <v>#DIV/0!</v>
      </c>
      <c r="M196" s="138"/>
      <c r="N196" s="139" t="e">
        <f t="shared" si="37"/>
        <v>#DIV/0!</v>
      </c>
      <c r="O196" s="112">
        <f>IF(D196&gt;0,AVERAGE(D$18:$D196),0)</f>
        <v>0</v>
      </c>
    </row>
    <row r="197" spans="2:15" ht="12.75">
      <c r="B197" s="133">
        <f t="shared" si="40"/>
        <v>180</v>
      </c>
      <c r="C197" s="134">
        <v>41088</v>
      </c>
      <c r="D197" s="113"/>
      <c r="E197" s="112">
        <f>IF(D197&gt;0,AVERAGE(D$109:$D197),0)</f>
        <v>0</v>
      </c>
      <c r="F197" s="143">
        <v>0</v>
      </c>
      <c r="G197" s="130">
        <f t="shared" si="41"/>
        <v>0</v>
      </c>
      <c r="H197" s="130">
        <f>+$H$8/30+M197</f>
        <v>0</v>
      </c>
      <c r="I197" s="144">
        <f t="shared" si="43"/>
        <v>0</v>
      </c>
      <c r="J197" s="135">
        <f t="shared" si="47"/>
        <v>0</v>
      </c>
      <c r="K197" s="133" t="e">
        <f t="shared" si="48"/>
        <v>#DIV/0!</v>
      </c>
      <c r="L197" s="137" t="e">
        <f t="shared" si="49"/>
        <v>#DIV/0!</v>
      </c>
      <c r="M197" s="138"/>
      <c r="N197" s="139" t="e">
        <f t="shared" si="37"/>
        <v>#DIV/0!</v>
      </c>
      <c r="O197" s="112">
        <f>IF(D197&gt;0,AVERAGE(D$18:$D197),0)</f>
        <v>0</v>
      </c>
    </row>
    <row r="198" spans="2:15" ht="12.75">
      <c r="B198" s="133">
        <f t="shared" si="40"/>
        <v>181</v>
      </c>
      <c r="C198" s="134">
        <v>41089</v>
      </c>
      <c r="D198" s="113"/>
      <c r="E198" s="112">
        <f>IF(D198&gt;0,AVERAGE(D$109:$D198),0)</f>
        <v>0</v>
      </c>
      <c r="F198" s="143">
        <v>0</v>
      </c>
      <c r="G198" s="130">
        <f t="shared" si="41"/>
        <v>0</v>
      </c>
      <c r="H198" s="130">
        <f>+$H$8/30+M198</f>
        <v>0</v>
      </c>
      <c r="I198" s="144">
        <f t="shared" si="43"/>
        <v>0</v>
      </c>
      <c r="J198" s="135">
        <f t="shared" si="47"/>
        <v>0</v>
      </c>
      <c r="K198" s="133" t="e">
        <f t="shared" si="48"/>
        <v>#DIV/0!</v>
      </c>
      <c r="L198" s="137" t="e">
        <f t="shared" si="49"/>
        <v>#DIV/0!</v>
      </c>
      <c r="M198" s="138"/>
      <c r="N198" s="139" t="e">
        <f t="shared" si="37"/>
        <v>#DIV/0!</v>
      </c>
      <c r="O198" s="112">
        <f>IF(D198&gt;0,AVERAGE(D$18:$D198),0)</f>
        <v>0</v>
      </c>
    </row>
    <row r="199" spans="2:15" ht="12.75">
      <c r="B199" s="133">
        <f t="shared" si="40"/>
        <v>182</v>
      </c>
      <c r="C199" s="134">
        <v>41090</v>
      </c>
      <c r="D199" s="113"/>
      <c r="E199" s="112">
        <f>IF(D199&gt;0,AVERAGE(D$109:$D199),0)</f>
        <v>0</v>
      </c>
      <c r="F199" s="143">
        <v>0</v>
      </c>
      <c r="G199" s="130">
        <f t="shared" si="41"/>
        <v>0</v>
      </c>
      <c r="H199" s="130">
        <f>+$H$8/30+M199</f>
        <v>0</v>
      </c>
      <c r="I199" s="144">
        <f t="shared" si="43"/>
        <v>0</v>
      </c>
      <c r="J199" s="135">
        <f t="shared" si="47"/>
        <v>0</v>
      </c>
      <c r="K199" s="133" t="e">
        <f t="shared" si="48"/>
        <v>#DIV/0!</v>
      </c>
      <c r="L199" s="137" t="e">
        <f t="shared" si="49"/>
        <v>#DIV/0!</v>
      </c>
      <c r="M199" s="138"/>
      <c r="N199" s="139" t="e">
        <f t="shared" si="37"/>
        <v>#DIV/0!</v>
      </c>
      <c r="O199" s="112">
        <f>IF(D199&gt;0,AVERAGE(D$18:$D199),0)</f>
        <v>0</v>
      </c>
    </row>
    <row r="200" spans="2:15" ht="12.75">
      <c r="B200" s="133">
        <f t="shared" si="40"/>
        <v>183</v>
      </c>
      <c r="C200" s="134">
        <v>41091</v>
      </c>
      <c r="D200" s="113"/>
      <c r="E200" s="112">
        <f>IF(D200&gt;0,AVERAGE(D$200:$D200),0)</f>
        <v>0</v>
      </c>
      <c r="F200" s="143">
        <f>+$K$9/31</f>
        <v>0</v>
      </c>
      <c r="G200" s="130">
        <f>+$G$9/31</f>
        <v>0</v>
      </c>
      <c r="H200" s="130">
        <f>+$H$9/31+M200</f>
        <v>0</v>
      </c>
      <c r="I200" s="144">
        <f>+$I$9/31</f>
        <v>0</v>
      </c>
      <c r="J200" s="135">
        <f t="shared" si="47"/>
        <v>0</v>
      </c>
      <c r="K200" s="133" t="e">
        <f t="shared" si="48"/>
        <v>#DIV/0!</v>
      </c>
      <c r="L200" s="145" t="e">
        <f t="shared" si="49"/>
        <v>#DIV/0!</v>
      </c>
      <c r="M200" s="138"/>
      <c r="N200" s="139" t="e">
        <f>+L200-$C$8</f>
        <v>#DIV/0!</v>
      </c>
      <c r="O200" s="112">
        <f>IF(D200&gt;0,AVERAGE(D$18:$D200),0)</f>
        <v>0</v>
      </c>
    </row>
    <row r="201" spans="2:15" ht="12.75">
      <c r="B201" s="133">
        <f t="shared" si="40"/>
        <v>184</v>
      </c>
      <c r="C201" s="134">
        <v>41092</v>
      </c>
      <c r="D201" s="113"/>
      <c r="E201" s="112">
        <f>IF(D201&gt;0,AVERAGE(D$200:$D201),0)</f>
        <v>0</v>
      </c>
      <c r="F201" s="143">
        <f aca="true" t="shared" si="50" ref="F201:F230">+$K$9/31</f>
        <v>0</v>
      </c>
      <c r="G201" s="130">
        <f aca="true" t="shared" si="51" ref="G201:G230">+$G$9/31</f>
        <v>0</v>
      </c>
      <c r="H201" s="130">
        <f aca="true" t="shared" si="52" ref="H201:H230">+$H$9/31+M201</f>
        <v>0</v>
      </c>
      <c r="I201" s="144">
        <f aca="true" t="shared" si="53" ref="I201:I230">+$I$9/31</f>
        <v>0</v>
      </c>
      <c r="J201" s="135">
        <f t="shared" si="47"/>
        <v>0</v>
      </c>
      <c r="K201" s="133" t="e">
        <f t="shared" si="48"/>
        <v>#DIV/0!</v>
      </c>
      <c r="L201" s="137" t="e">
        <f t="shared" si="49"/>
        <v>#DIV/0!</v>
      </c>
      <c r="M201" s="138"/>
      <c r="N201" s="139" t="e">
        <f aca="true" t="shared" si="54" ref="N201:N264">+L201-$C$8</f>
        <v>#DIV/0!</v>
      </c>
      <c r="O201" s="112">
        <f>IF(D201&gt;0,AVERAGE(D$18:$D201),0)</f>
        <v>0</v>
      </c>
    </row>
    <row r="202" spans="2:15" ht="12.75">
      <c r="B202" s="133">
        <f t="shared" si="40"/>
        <v>185</v>
      </c>
      <c r="C202" s="134">
        <v>41093</v>
      </c>
      <c r="D202" s="113"/>
      <c r="E202" s="112">
        <f>IF(D202&gt;0,AVERAGE(D$200:$D202),0)</f>
        <v>0</v>
      </c>
      <c r="F202" s="143">
        <f t="shared" si="50"/>
        <v>0</v>
      </c>
      <c r="G202" s="130">
        <f t="shared" si="51"/>
        <v>0</v>
      </c>
      <c r="H202" s="130">
        <f t="shared" si="52"/>
        <v>0</v>
      </c>
      <c r="I202" s="144">
        <f t="shared" si="53"/>
        <v>0</v>
      </c>
      <c r="J202" s="135">
        <f t="shared" si="47"/>
        <v>0</v>
      </c>
      <c r="K202" s="133" t="e">
        <f t="shared" si="48"/>
        <v>#DIV/0!</v>
      </c>
      <c r="L202" s="137" t="e">
        <f t="shared" si="49"/>
        <v>#DIV/0!</v>
      </c>
      <c r="M202" s="138"/>
      <c r="N202" s="139" t="e">
        <f t="shared" si="54"/>
        <v>#DIV/0!</v>
      </c>
      <c r="O202" s="112">
        <f>IF(D202&gt;0,AVERAGE(D$18:$D202),0)</f>
        <v>0</v>
      </c>
    </row>
    <row r="203" spans="2:15" ht="12.75">
      <c r="B203" s="133">
        <f t="shared" si="40"/>
        <v>186</v>
      </c>
      <c r="C203" s="134">
        <v>41094</v>
      </c>
      <c r="D203" s="113"/>
      <c r="E203" s="112">
        <f>IF(D203&gt;0,AVERAGE(D$200:$D203),0)</f>
        <v>0</v>
      </c>
      <c r="F203" s="143">
        <f t="shared" si="50"/>
        <v>0</v>
      </c>
      <c r="G203" s="130">
        <f t="shared" si="51"/>
        <v>0</v>
      </c>
      <c r="H203" s="130">
        <f t="shared" si="52"/>
        <v>0</v>
      </c>
      <c r="I203" s="144">
        <f t="shared" si="53"/>
        <v>0</v>
      </c>
      <c r="J203" s="135">
        <f t="shared" si="47"/>
        <v>0</v>
      </c>
      <c r="K203" s="133" t="e">
        <f t="shared" si="48"/>
        <v>#DIV/0!</v>
      </c>
      <c r="L203" s="137" t="e">
        <f t="shared" si="49"/>
        <v>#DIV/0!</v>
      </c>
      <c r="M203" s="138"/>
      <c r="N203" s="139" t="e">
        <f t="shared" si="54"/>
        <v>#DIV/0!</v>
      </c>
      <c r="O203" s="112">
        <f>IF(D203&gt;0,AVERAGE(D$18:$D203),0)</f>
        <v>0</v>
      </c>
    </row>
    <row r="204" spans="2:15" ht="12.75">
      <c r="B204" s="133">
        <f t="shared" si="40"/>
        <v>187</v>
      </c>
      <c r="C204" s="134">
        <v>41095</v>
      </c>
      <c r="D204" s="113"/>
      <c r="E204" s="112">
        <f>IF(D204&gt;0,AVERAGE(D$200:$D204),0)</f>
        <v>0</v>
      </c>
      <c r="F204" s="143">
        <f t="shared" si="50"/>
        <v>0</v>
      </c>
      <c r="G204" s="130">
        <f t="shared" si="51"/>
        <v>0</v>
      </c>
      <c r="H204" s="130">
        <f t="shared" si="52"/>
        <v>0</v>
      </c>
      <c r="I204" s="144">
        <f t="shared" si="53"/>
        <v>0</v>
      </c>
      <c r="J204" s="135">
        <f t="shared" si="47"/>
        <v>0</v>
      </c>
      <c r="K204" s="133" t="e">
        <f t="shared" si="48"/>
        <v>#DIV/0!</v>
      </c>
      <c r="L204" s="137" t="e">
        <f t="shared" si="49"/>
        <v>#DIV/0!</v>
      </c>
      <c r="M204" s="138"/>
      <c r="N204" s="139" t="e">
        <f t="shared" si="54"/>
        <v>#DIV/0!</v>
      </c>
      <c r="O204" s="112">
        <f>IF(D204&gt;0,AVERAGE(D$18:$D204),0)</f>
        <v>0</v>
      </c>
    </row>
    <row r="205" spans="2:15" ht="12.75">
      <c r="B205" s="133">
        <f t="shared" si="40"/>
        <v>188</v>
      </c>
      <c r="C205" s="134">
        <v>41096</v>
      </c>
      <c r="D205" s="113"/>
      <c r="E205" s="112">
        <f>IF(D205&gt;0,AVERAGE(D$200:$D205),0)</f>
        <v>0</v>
      </c>
      <c r="F205" s="143">
        <f t="shared" si="50"/>
        <v>0</v>
      </c>
      <c r="G205" s="130">
        <f t="shared" si="51"/>
        <v>0</v>
      </c>
      <c r="H205" s="130">
        <f t="shared" si="52"/>
        <v>0</v>
      </c>
      <c r="I205" s="144">
        <f t="shared" si="53"/>
        <v>0</v>
      </c>
      <c r="J205" s="135">
        <f t="shared" si="47"/>
        <v>0</v>
      </c>
      <c r="K205" s="133" t="e">
        <f t="shared" si="48"/>
        <v>#DIV/0!</v>
      </c>
      <c r="L205" s="137" t="e">
        <f t="shared" si="49"/>
        <v>#DIV/0!</v>
      </c>
      <c r="M205" s="138"/>
      <c r="N205" s="139" t="e">
        <f t="shared" si="54"/>
        <v>#DIV/0!</v>
      </c>
      <c r="O205" s="112">
        <f>IF(D205&gt;0,AVERAGE(D$18:$D205),0)</f>
        <v>0</v>
      </c>
    </row>
    <row r="206" spans="2:15" ht="12.75">
      <c r="B206" s="133">
        <f t="shared" si="40"/>
        <v>189</v>
      </c>
      <c r="C206" s="134">
        <v>41097</v>
      </c>
      <c r="D206" s="113"/>
      <c r="E206" s="112">
        <f>IF(D206&gt;0,AVERAGE(D$200:$D206),0)</f>
        <v>0</v>
      </c>
      <c r="F206" s="143">
        <f t="shared" si="50"/>
        <v>0</v>
      </c>
      <c r="G206" s="130">
        <f t="shared" si="51"/>
        <v>0</v>
      </c>
      <c r="H206" s="130">
        <f t="shared" si="52"/>
        <v>0</v>
      </c>
      <c r="I206" s="144">
        <f t="shared" si="53"/>
        <v>0</v>
      </c>
      <c r="J206" s="135">
        <f t="shared" si="47"/>
        <v>0</v>
      </c>
      <c r="K206" s="133" t="e">
        <f t="shared" si="48"/>
        <v>#DIV/0!</v>
      </c>
      <c r="L206" s="137" t="e">
        <f t="shared" si="49"/>
        <v>#DIV/0!</v>
      </c>
      <c r="M206" s="138"/>
      <c r="N206" s="139" t="e">
        <f t="shared" si="54"/>
        <v>#DIV/0!</v>
      </c>
      <c r="O206" s="112">
        <f>IF(D206&gt;0,AVERAGE(D$18:$D206),0)</f>
        <v>0</v>
      </c>
    </row>
    <row r="207" spans="2:15" ht="12.75">
      <c r="B207" s="133">
        <f t="shared" si="40"/>
        <v>190</v>
      </c>
      <c r="C207" s="134">
        <v>41098</v>
      </c>
      <c r="D207" s="113"/>
      <c r="E207" s="112">
        <f>IF(D207&gt;0,AVERAGE(D$200:$D207),0)</f>
        <v>0</v>
      </c>
      <c r="F207" s="143">
        <f t="shared" si="50"/>
        <v>0</v>
      </c>
      <c r="G207" s="130">
        <f t="shared" si="51"/>
        <v>0</v>
      </c>
      <c r="H207" s="130">
        <f t="shared" si="52"/>
        <v>0</v>
      </c>
      <c r="I207" s="144">
        <f t="shared" si="53"/>
        <v>0</v>
      </c>
      <c r="J207" s="135">
        <f t="shared" si="47"/>
        <v>0</v>
      </c>
      <c r="K207" s="133" t="e">
        <f t="shared" si="48"/>
        <v>#DIV/0!</v>
      </c>
      <c r="L207" s="137" t="e">
        <f t="shared" si="49"/>
        <v>#DIV/0!</v>
      </c>
      <c r="M207" s="138"/>
      <c r="N207" s="139" t="e">
        <f t="shared" si="54"/>
        <v>#DIV/0!</v>
      </c>
      <c r="O207" s="112">
        <f>IF(D207&gt;0,AVERAGE(D$18:$D207),0)</f>
        <v>0</v>
      </c>
    </row>
    <row r="208" spans="2:15" ht="12.75">
      <c r="B208" s="133">
        <f t="shared" si="40"/>
        <v>191</v>
      </c>
      <c r="C208" s="134">
        <v>41099</v>
      </c>
      <c r="D208" s="113"/>
      <c r="E208" s="112">
        <f>IF(D208&gt;0,AVERAGE(D$200:$D208),0)</f>
        <v>0</v>
      </c>
      <c r="F208" s="143">
        <f t="shared" si="50"/>
        <v>0</v>
      </c>
      <c r="G208" s="130">
        <f t="shared" si="51"/>
        <v>0</v>
      </c>
      <c r="H208" s="130">
        <f t="shared" si="52"/>
        <v>0</v>
      </c>
      <c r="I208" s="144">
        <f t="shared" si="53"/>
        <v>0</v>
      </c>
      <c r="J208" s="135">
        <f t="shared" si="47"/>
        <v>0</v>
      </c>
      <c r="K208" s="133" t="e">
        <f t="shared" si="48"/>
        <v>#DIV/0!</v>
      </c>
      <c r="L208" s="137" t="e">
        <f t="shared" si="49"/>
        <v>#DIV/0!</v>
      </c>
      <c r="M208" s="138"/>
      <c r="N208" s="139" t="e">
        <f t="shared" si="54"/>
        <v>#DIV/0!</v>
      </c>
      <c r="O208" s="112">
        <f>IF(D208&gt;0,AVERAGE(D$18:$D208),0)</f>
        <v>0</v>
      </c>
    </row>
    <row r="209" spans="2:15" ht="12.75">
      <c r="B209" s="133">
        <f t="shared" si="40"/>
        <v>192</v>
      </c>
      <c r="C209" s="134">
        <v>41100</v>
      </c>
      <c r="D209" s="113"/>
      <c r="E209" s="112">
        <f>IF(D209&gt;0,AVERAGE(D$200:$D209),0)</f>
        <v>0</v>
      </c>
      <c r="F209" s="143">
        <f t="shared" si="50"/>
        <v>0</v>
      </c>
      <c r="G209" s="130">
        <f t="shared" si="51"/>
        <v>0</v>
      </c>
      <c r="H209" s="130">
        <f t="shared" si="52"/>
        <v>0</v>
      </c>
      <c r="I209" s="144">
        <f t="shared" si="53"/>
        <v>0</v>
      </c>
      <c r="J209" s="135">
        <f t="shared" si="47"/>
        <v>0</v>
      </c>
      <c r="K209" s="133" t="e">
        <f t="shared" si="48"/>
        <v>#DIV/0!</v>
      </c>
      <c r="L209" s="137" t="e">
        <f t="shared" si="49"/>
        <v>#DIV/0!</v>
      </c>
      <c r="M209" s="138"/>
      <c r="N209" s="139" t="e">
        <f t="shared" si="54"/>
        <v>#DIV/0!</v>
      </c>
      <c r="O209" s="112">
        <f>IF(D209&gt;0,AVERAGE(D$18:$D209),0)</f>
        <v>0</v>
      </c>
    </row>
    <row r="210" spans="2:15" ht="12.75">
      <c r="B210" s="133">
        <f t="shared" si="40"/>
        <v>193</v>
      </c>
      <c r="C210" s="134">
        <v>41101</v>
      </c>
      <c r="D210" s="113"/>
      <c r="E210" s="112">
        <f>IF(D210&gt;0,AVERAGE(D$200:$D210),0)</f>
        <v>0</v>
      </c>
      <c r="F210" s="143">
        <f t="shared" si="50"/>
        <v>0</v>
      </c>
      <c r="G210" s="130">
        <f t="shared" si="51"/>
        <v>0</v>
      </c>
      <c r="H210" s="130">
        <f t="shared" si="52"/>
        <v>0</v>
      </c>
      <c r="I210" s="144">
        <f t="shared" si="53"/>
        <v>0</v>
      </c>
      <c r="J210" s="135">
        <f t="shared" si="47"/>
        <v>0</v>
      </c>
      <c r="K210" s="133" t="e">
        <f t="shared" si="48"/>
        <v>#DIV/0!</v>
      </c>
      <c r="L210" s="137" t="e">
        <f t="shared" si="49"/>
        <v>#DIV/0!</v>
      </c>
      <c r="M210" s="138"/>
      <c r="N210" s="139" t="e">
        <f t="shared" si="54"/>
        <v>#DIV/0!</v>
      </c>
      <c r="O210" s="112">
        <f>IF(D210&gt;0,AVERAGE(D$18:$D210),0)</f>
        <v>0</v>
      </c>
    </row>
    <row r="211" spans="2:15" ht="12.75">
      <c r="B211" s="133">
        <f t="shared" si="40"/>
        <v>194</v>
      </c>
      <c r="C211" s="134">
        <v>41102</v>
      </c>
      <c r="D211" s="113"/>
      <c r="E211" s="112">
        <f>IF(D211&gt;0,AVERAGE(D$200:$D211),0)</f>
        <v>0</v>
      </c>
      <c r="F211" s="143">
        <f t="shared" si="50"/>
        <v>0</v>
      </c>
      <c r="G211" s="130">
        <f t="shared" si="51"/>
        <v>0</v>
      </c>
      <c r="H211" s="130">
        <f t="shared" si="52"/>
        <v>0</v>
      </c>
      <c r="I211" s="144">
        <f t="shared" si="53"/>
        <v>0</v>
      </c>
      <c r="J211" s="135">
        <f t="shared" si="47"/>
        <v>0</v>
      </c>
      <c r="K211" s="133" t="e">
        <f t="shared" si="48"/>
        <v>#DIV/0!</v>
      </c>
      <c r="L211" s="137" t="e">
        <f t="shared" si="49"/>
        <v>#DIV/0!</v>
      </c>
      <c r="M211" s="138"/>
      <c r="N211" s="139" t="e">
        <f t="shared" si="54"/>
        <v>#DIV/0!</v>
      </c>
      <c r="O211" s="112">
        <f>IF(D211&gt;0,AVERAGE(D$18:$D211),0)</f>
        <v>0</v>
      </c>
    </row>
    <row r="212" spans="2:15" ht="12.75">
      <c r="B212" s="133">
        <f t="shared" si="40"/>
        <v>195</v>
      </c>
      <c r="C212" s="134">
        <v>41103</v>
      </c>
      <c r="D212" s="113"/>
      <c r="E212" s="112">
        <f>IF(D212&gt;0,AVERAGE(D$200:$D212),0)</f>
        <v>0</v>
      </c>
      <c r="F212" s="143">
        <f t="shared" si="50"/>
        <v>0</v>
      </c>
      <c r="G212" s="130">
        <f t="shared" si="51"/>
        <v>0</v>
      </c>
      <c r="H212" s="130">
        <f t="shared" si="52"/>
        <v>0</v>
      </c>
      <c r="I212" s="144">
        <f t="shared" si="53"/>
        <v>0</v>
      </c>
      <c r="J212" s="135">
        <f t="shared" si="47"/>
        <v>0</v>
      </c>
      <c r="K212" s="133" t="e">
        <f t="shared" si="48"/>
        <v>#DIV/0!</v>
      </c>
      <c r="L212" s="137" t="e">
        <f t="shared" si="49"/>
        <v>#DIV/0!</v>
      </c>
      <c r="M212" s="138"/>
      <c r="N212" s="139" t="e">
        <f t="shared" si="54"/>
        <v>#DIV/0!</v>
      </c>
      <c r="O212" s="112">
        <f>IF(D212&gt;0,AVERAGE(D$18:$D212),0)</f>
        <v>0</v>
      </c>
    </row>
    <row r="213" spans="2:15" ht="12.75">
      <c r="B213" s="133">
        <f t="shared" si="40"/>
        <v>196</v>
      </c>
      <c r="C213" s="134">
        <v>41104</v>
      </c>
      <c r="D213" s="113"/>
      <c r="E213" s="112">
        <f>IF(D213&gt;0,AVERAGE(D$200:$D213),0)</f>
        <v>0</v>
      </c>
      <c r="F213" s="143">
        <f t="shared" si="50"/>
        <v>0</v>
      </c>
      <c r="G213" s="130">
        <f t="shared" si="51"/>
        <v>0</v>
      </c>
      <c r="H213" s="130">
        <f t="shared" si="52"/>
        <v>0</v>
      </c>
      <c r="I213" s="144">
        <f t="shared" si="53"/>
        <v>0</v>
      </c>
      <c r="J213" s="135">
        <f t="shared" si="47"/>
        <v>0</v>
      </c>
      <c r="K213" s="133" t="e">
        <f t="shared" si="48"/>
        <v>#DIV/0!</v>
      </c>
      <c r="L213" s="137" t="e">
        <f t="shared" si="49"/>
        <v>#DIV/0!</v>
      </c>
      <c r="M213" s="138"/>
      <c r="N213" s="139" t="e">
        <f t="shared" si="54"/>
        <v>#DIV/0!</v>
      </c>
      <c r="O213" s="112">
        <f>IF(D213&gt;0,AVERAGE(D$18:$D213),0)</f>
        <v>0</v>
      </c>
    </row>
    <row r="214" spans="2:15" ht="12.75">
      <c r="B214" s="133">
        <f t="shared" si="40"/>
        <v>197</v>
      </c>
      <c r="C214" s="134">
        <v>41105</v>
      </c>
      <c r="D214" s="113"/>
      <c r="E214" s="112">
        <f>IF(D214&gt;0,AVERAGE(D$200:$D214),0)</f>
        <v>0</v>
      </c>
      <c r="F214" s="143">
        <f t="shared" si="50"/>
        <v>0</v>
      </c>
      <c r="G214" s="130">
        <f t="shared" si="51"/>
        <v>0</v>
      </c>
      <c r="H214" s="130">
        <f t="shared" si="52"/>
        <v>0</v>
      </c>
      <c r="I214" s="144">
        <f t="shared" si="53"/>
        <v>0</v>
      </c>
      <c r="J214" s="135">
        <f t="shared" si="47"/>
        <v>0</v>
      </c>
      <c r="K214" s="133" t="e">
        <f t="shared" si="48"/>
        <v>#DIV/0!</v>
      </c>
      <c r="L214" s="137" t="e">
        <f t="shared" si="49"/>
        <v>#DIV/0!</v>
      </c>
      <c r="M214" s="138"/>
      <c r="N214" s="139" t="e">
        <f t="shared" si="54"/>
        <v>#DIV/0!</v>
      </c>
      <c r="O214" s="112">
        <f>IF(D214&gt;0,AVERAGE(D$18:$D214),0)</f>
        <v>0</v>
      </c>
    </row>
    <row r="215" spans="2:15" ht="12.75">
      <c r="B215" s="133">
        <f t="shared" si="40"/>
        <v>198</v>
      </c>
      <c r="C215" s="134">
        <v>41106</v>
      </c>
      <c r="D215" s="113"/>
      <c r="E215" s="112">
        <f>IF(D215&gt;0,AVERAGE(D$200:$D215),0)</f>
        <v>0</v>
      </c>
      <c r="F215" s="143">
        <f t="shared" si="50"/>
        <v>0</v>
      </c>
      <c r="G215" s="130">
        <f t="shared" si="51"/>
        <v>0</v>
      </c>
      <c r="H215" s="130">
        <f t="shared" si="52"/>
        <v>0</v>
      </c>
      <c r="I215" s="144">
        <f t="shared" si="53"/>
        <v>0</v>
      </c>
      <c r="J215" s="135">
        <f t="shared" si="47"/>
        <v>0</v>
      </c>
      <c r="K215" s="133" t="e">
        <f t="shared" si="48"/>
        <v>#DIV/0!</v>
      </c>
      <c r="L215" s="137" t="e">
        <f t="shared" si="49"/>
        <v>#DIV/0!</v>
      </c>
      <c r="M215" s="138"/>
      <c r="N215" s="139" t="e">
        <f t="shared" si="54"/>
        <v>#DIV/0!</v>
      </c>
      <c r="O215" s="112">
        <f>IF(D215&gt;0,AVERAGE(D$18:$D215),0)</f>
        <v>0</v>
      </c>
    </row>
    <row r="216" spans="2:15" ht="12.75">
      <c r="B216" s="133">
        <f t="shared" si="40"/>
        <v>199</v>
      </c>
      <c r="C216" s="134">
        <v>41107</v>
      </c>
      <c r="D216" s="113"/>
      <c r="E216" s="112">
        <f>IF(D216&gt;0,AVERAGE(D$200:$D216),0)</f>
        <v>0</v>
      </c>
      <c r="F216" s="143">
        <f t="shared" si="50"/>
        <v>0</v>
      </c>
      <c r="G216" s="130">
        <f t="shared" si="51"/>
        <v>0</v>
      </c>
      <c r="H216" s="130">
        <f t="shared" si="52"/>
        <v>0</v>
      </c>
      <c r="I216" s="144">
        <f t="shared" si="53"/>
        <v>0</v>
      </c>
      <c r="J216" s="135">
        <f t="shared" si="47"/>
        <v>0</v>
      </c>
      <c r="K216" s="133" t="e">
        <f t="shared" si="48"/>
        <v>#DIV/0!</v>
      </c>
      <c r="L216" s="137" t="e">
        <f t="shared" si="49"/>
        <v>#DIV/0!</v>
      </c>
      <c r="M216" s="138"/>
      <c r="N216" s="139" t="e">
        <f t="shared" si="54"/>
        <v>#DIV/0!</v>
      </c>
      <c r="O216" s="112">
        <f>IF(D216&gt;0,AVERAGE(D$18:$D216),0)</f>
        <v>0</v>
      </c>
    </row>
    <row r="217" spans="2:15" ht="12.75">
      <c r="B217" s="133">
        <f t="shared" si="40"/>
        <v>200</v>
      </c>
      <c r="C217" s="134">
        <v>41108</v>
      </c>
      <c r="D217" s="113"/>
      <c r="E217" s="112">
        <f>IF(D217&gt;0,AVERAGE(D$200:$D217),0)</f>
        <v>0</v>
      </c>
      <c r="F217" s="143">
        <f t="shared" si="50"/>
        <v>0</v>
      </c>
      <c r="G217" s="130">
        <f t="shared" si="51"/>
        <v>0</v>
      </c>
      <c r="H217" s="130">
        <f t="shared" si="52"/>
        <v>0</v>
      </c>
      <c r="I217" s="144">
        <f t="shared" si="53"/>
        <v>0</v>
      </c>
      <c r="J217" s="135">
        <f t="shared" si="47"/>
        <v>0</v>
      </c>
      <c r="K217" s="133" t="e">
        <f t="shared" si="48"/>
        <v>#DIV/0!</v>
      </c>
      <c r="L217" s="137" t="e">
        <f t="shared" si="49"/>
        <v>#DIV/0!</v>
      </c>
      <c r="M217" s="138"/>
      <c r="N217" s="139" t="e">
        <f t="shared" si="54"/>
        <v>#DIV/0!</v>
      </c>
      <c r="O217" s="112">
        <f>IF(D217&gt;0,AVERAGE(D$18:$D217),0)</f>
        <v>0</v>
      </c>
    </row>
    <row r="218" spans="2:15" ht="12.75">
      <c r="B218" s="133">
        <f t="shared" si="40"/>
        <v>201</v>
      </c>
      <c r="C218" s="134">
        <v>41109</v>
      </c>
      <c r="D218" s="113"/>
      <c r="E218" s="112">
        <f>IF(D218&gt;0,AVERAGE(D$200:$D218),0)</f>
        <v>0</v>
      </c>
      <c r="F218" s="143">
        <f t="shared" si="50"/>
        <v>0</v>
      </c>
      <c r="G218" s="130">
        <f t="shared" si="51"/>
        <v>0</v>
      </c>
      <c r="H218" s="130">
        <f t="shared" si="52"/>
        <v>0</v>
      </c>
      <c r="I218" s="144">
        <f t="shared" si="53"/>
        <v>0</v>
      </c>
      <c r="J218" s="135">
        <f t="shared" si="47"/>
        <v>0</v>
      </c>
      <c r="K218" s="133" t="e">
        <f t="shared" si="48"/>
        <v>#DIV/0!</v>
      </c>
      <c r="L218" s="137" t="e">
        <f t="shared" si="49"/>
        <v>#DIV/0!</v>
      </c>
      <c r="M218" s="138"/>
      <c r="N218" s="139" t="e">
        <f t="shared" si="54"/>
        <v>#DIV/0!</v>
      </c>
      <c r="O218" s="112">
        <f>IF(D218&gt;0,AVERAGE(D$18:$D218),0)</f>
        <v>0</v>
      </c>
    </row>
    <row r="219" spans="2:15" ht="12.75">
      <c r="B219" s="133">
        <f t="shared" si="40"/>
        <v>202</v>
      </c>
      <c r="C219" s="134">
        <v>41110</v>
      </c>
      <c r="D219" s="113"/>
      <c r="E219" s="112">
        <f>IF(D219&gt;0,AVERAGE(D$200:$D219),0)</f>
        <v>0</v>
      </c>
      <c r="F219" s="143">
        <f t="shared" si="50"/>
        <v>0</v>
      </c>
      <c r="G219" s="130">
        <f t="shared" si="51"/>
        <v>0</v>
      </c>
      <c r="H219" s="130">
        <f t="shared" si="52"/>
        <v>0</v>
      </c>
      <c r="I219" s="144">
        <f t="shared" si="53"/>
        <v>0</v>
      </c>
      <c r="J219" s="135">
        <f t="shared" si="47"/>
        <v>0</v>
      </c>
      <c r="K219" s="133" t="e">
        <f t="shared" si="48"/>
        <v>#DIV/0!</v>
      </c>
      <c r="L219" s="137" t="e">
        <f t="shared" si="49"/>
        <v>#DIV/0!</v>
      </c>
      <c r="M219" s="138"/>
      <c r="N219" s="139" t="e">
        <f t="shared" si="54"/>
        <v>#DIV/0!</v>
      </c>
      <c r="O219" s="112">
        <f>IF(D219&gt;0,AVERAGE(D$18:$D219),0)</f>
        <v>0</v>
      </c>
    </row>
    <row r="220" spans="2:15" ht="12.75">
      <c r="B220" s="133">
        <f t="shared" si="40"/>
        <v>203</v>
      </c>
      <c r="C220" s="134">
        <v>41111</v>
      </c>
      <c r="D220" s="113"/>
      <c r="E220" s="112">
        <f>IF(D220&gt;0,AVERAGE(D$200:$D220),0)</f>
        <v>0</v>
      </c>
      <c r="F220" s="143">
        <f t="shared" si="50"/>
        <v>0</v>
      </c>
      <c r="G220" s="130">
        <f t="shared" si="51"/>
        <v>0</v>
      </c>
      <c r="H220" s="130">
        <f t="shared" si="52"/>
        <v>0</v>
      </c>
      <c r="I220" s="144">
        <f t="shared" si="53"/>
        <v>0</v>
      </c>
      <c r="J220" s="135">
        <f t="shared" si="47"/>
        <v>0</v>
      </c>
      <c r="K220" s="133" t="e">
        <f t="shared" si="48"/>
        <v>#DIV/0!</v>
      </c>
      <c r="L220" s="137" t="e">
        <f t="shared" si="49"/>
        <v>#DIV/0!</v>
      </c>
      <c r="M220" s="138"/>
      <c r="N220" s="139" t="e">
        <f t="shared" si="54"/>
        <v>#DIV/0!</v>
      </c>
      <c r="O220" s="112">
        <f>IF(D220&gt;0,AVERAGE(D$18:$D220),0)</f>
        <v>0</v>
      </c>
    </row>
    <row r="221" spans="2:15" ht="12.75">
      <c r="B221" s="133">
        <f t="shared" si="40"/>
        <v>204</v>
      </c>
      <c r="C221" s="134">
        <v>41112</v>
      </c>
      <c r="D221" s="113"/>
      <c r="E221" s="112">
        <f>IF(D221&gt;0,AVERAGE(D$200:$D221),0)</f>
        <v>0</v>
      </c>
      <c r="F221" s="143">
        <f t="shared" si="50"/>
        <v>0</v>
      </c>
      <c r="G221" s="130">
        <f t="shared" si="51"/>
        <v>0</v>
      </c>
      <c r="H221" s="130">
        <f t="shared" si="52"/>
        <v>0</v>
      </c>
      <c r="I221" s="144">
        <f t="shared" si="53"/>
        <v>0</v>
      </c>
      <c r="J221" s="135">
        <f t="shared" si="47"/>
        <v>0</v>
      </c>
      <c r="K221" s="133" t="e">
        <f t="shared" si="48"/>
        <v>#DIV/0!</v>
      </c>
      <c r="L221" s="137" t="e">
        <f t="shared" si="49"/>
        <v>#DIV/0!</v>
      </c>
      <c r="M221" s="138"/>
      <c r="N221" s="139" t="e">
        <f t="shared" si="54"/>
        <v>#DIV/0!</v>
      </c>
      <c r="O221" s="112">
        <f>IF(D221&gt;0,AVERAGE(D$18:$D221),0)</f>
        <v>0</v>
      </c>
    </row>
    <row r="222" spans="2:15" ht="12.75">
      <c r="B222" s="133">
        <f t="shared" si="40"/>
        <v>205</v>
      </c>
      <c r="C222" s="134">
        <v>41113</v>
      </c>
      <c r="D222" s="113"/>
      <c r="E222" s="112">
        <f>IF(D222&gt;0,AVERAGE(D$200:$D222),0)</f>
        <v>0</v>
      </c>
      <c r="F222" s="143">
        <f t="shared" si="50"/>
        <v>0</v>
      </c>
      <c r="G222" s="130">
        <f t="shared" si="51"/>
        <v>0</v>
      </c>
      <c r="H222" s="130">
        <f t="shared" si="52"/>
        <v>0</v>
      </c>
      <c r="I222" s="144">
        <f t="shared" si="53"/>
        <v>0</v>
      </c>
      <c r="J222" s="135">
        <f t="shared" si="47"/>
        <v>0</v>
      </c>
      <c r="K222" s="133" t="e">
        <f t="shared" si="48"/>
        <v>#DIV/0!</v>
      </c>
      <c r="L222" s="137" t="e">
        <f t="shared" si="49"/>
        <v>#DIV/0!</v>
      </c>
      <c r="M222" s="138"/>
      <c r="N222" s="139" t="e">
        <f t="shared" si="54"/>
        <v>#DIV/0!</v>
      </c>
      <c r="O222" s="112">
        <f>IF(D222&gt;0,AVERAGE(D$18:$D222),0)</f>
        <v>0</v>
      </c>
    </row>
    <row r="223" spans="2:15" ht="12.75">
      <c r="B223" s="133">
        <f t="shared" si="40"/>
        <v>206</v>
      </c>
      <c r="C223" s="134">
        <v>41114</v>
      </c>
      <c r="D223" s="113"/>
      <c r="E223" s="112">
        <f>IF(D223&gt;0,AVERAGE(D$200:$D223),0)</f>
        <v>0</v>
      </c>
      <c r="F223" s="143">
        <f t="shared" si="50"/>
        <v>0</v>
      </c>
      <c r="G223" s="130">
        <f t="shared" si="51"/>
        <v>0</v>
      </c>
      <c r="H223" s="130">
        <f t="shared" si="52"/>
        <v>0</v>
      </c>
      <c r="I223" s="144">
        <f t="shared" si="53"/>
        <v>0</v>
      </c>
      <c r="J223" s="135">
        <f t="shared" si="47"/>
        <v>0</v>
      </c>
      <c r="K223" s="133" t="e">
        <f t="shared" si="48"/>
        <v>#DIV/0!</v>
      </c>
      <c r="L223" s="137" t="e">
        <f t="shared" si="49"/>
        <v>#DIV/0!</v>
      </c>
      <c r="M223" s="138"/>
      <c r="N223" s="139" t="e">
        <f t="shared" si="54"/>
        <v>#DIV/0!</v>
      </c>
      <c r="O223" s="112">
        <f>IF(D223&gt;0,AVERAGE(D$18:$D223),0)</f>
        <v>0</v>
      </c>
    </row>
    <row r="224" spans="2:15" ht="12.75">
      <c r="B224" s="133">
        <f t="shared" si="40"/>
        <v>207</v>
      </c>
      <c r="C224" s="134">
        <v>41115</v>
      </c>
      <c r="D224" s="113"/>
      <c r="E224" s="112">
        <f>IF(D224&gt;0,AVERAGE(D$200:$D224),0)</f>
        <v>0</v>
      </c>
      <c r="F224" s="143">
        <f t="shared" si="50"/>
        <v>0</v>
      </c>
      <c r="G224" s="130">
        <f t="shared" si="51"/>
        <v>0</v>
      </c>
      <c r="H224" s="130">
        <f t="shared" si="52"/>
        <v>0</v>
      </c>
      <c r="I224" s="144">
        <f t="shared" si="53"/>
        <v>0</v>
      </c>
      <c r="J224" s="135">
        <f t="shared" si="47"/>
        <v>0</v>
      </c>
      <c r="K224" s="133" t="e">
        <f t="shared" si="48"/>
        <v>#DIV/0!</v>
      </c>
      <c r="L224" s="137" t="e">
        <f t="shared" si="49"/>
        <v>#DIV/0!</v>
      </c>
      <c r="M224" s="138"/>
      <c r="N224" s="139" t="e">
        <f t="shared" si="54"/>
        <v>#DIV/0!</v>
      </c>
      <c r="O224" s="112">
        <f>IF(D224&gt;0,AVERAGE(D$18:$D224),0)</f>
        <v>0</v>
      </c>
    </row>
    <row r="225" spans="2:15" ht="12.75">
      <c r="B225" s="133">
        <f t="shared" si="40"/>
        <v>208</v>
      </c>
      <c r="C225" s="134">
        <v>41116</v>
      </c>
      <c r="D225" s="113"/>
      <c r="E225" s="112">
        <f>IF(D225&gt;0,AVERAGE(D$200:$D225),0)</f>
        <v>0</v>
      </c>
      <c r="F225" s="143">
        <f t="shared" si="50"/>
        <v>0</v>
      </c>
      <c r="G225" s="130">
        <f t="shared" si="51"/>
        <v>0</v>
      </c>
      <c r="H225" s="130">
        <f t="shared" si="52"/>
        <v>0</v>
      </c>
      <c r="I225" s="144">
        <f t="shared" si="53"/>
        <v>0</v>
      </c>
      <c r="J225" s="135">
        <f t="shared" si="47"/>
        <v>0</v>
      </c>
      <c r="K225" s="133" t="e">
        <f t="shared" si="48"/>
        <v>#DIV/0!</v>
      </c>
      <c r="L225" s="137" t="e">
        <f t="shared" si="49"/>
        <v>#DIV/0!</v>
      </c>
      <c r="M225" s="138"/>
      <c r="N225" s="139" t="e">
        <f t="shared" si="54"/>
        <v>#DIV/0!</v>
      </c>
      <c r="O225" s="112">
        <f>IF(D225&gt;0,AVERAGE(D$18:$D225),0)</f>
        <v>0</v>
      </c>
    </row>
    <row r="226" spans="2:15" ht="12.75">
      <c r="B226" s="133">
        <f t="shared" si="40"/>
        <v>209</v>
      </c>
      <c r="C226" s="134">
        <v>41117</v>
      </c>
      <c r="D226" s="113"/>
      <c r="E226" s="112">
        <f>IF(D226&gt;0,AVERAGE(D$200:$D226),0)</f>
        <v>0</v>
      </c>
      <c r="F226" s="143">
        <f t="shared" si="50"/>
        <v>0</v>
      </c>
      <c r="G226" s="130">
        <f t="shared" si="51"/>
        <v>0</v>
      </c>
      <c r="H226" s="130">
        <f t="shared" si="52"/>
        <v>0</v>
      </c>
      <c r="I226" s="144">
        <f t="shared" si="53"/>
        <v>0</v>
      </c>
      <c r="J226" s="135">
        <f t="shared" si="47"/>
        <v>0</v>
      </c>
      <c r="K226" s="133" t="e">
        <f t="shared" si="48"/>
        <v>#DIV/0!</v>
      </c>
      <c r="L226" s="137" t="e">
        <f t="shared" si="49"/>
        <v>#DIV/0!</v>
      </c>
      <c r="M226" s="138"/>
      <c r="N226" s="139" t="e">
        <f t="shared" si="54"/>
        <v>#DIV/0!</v>
      </c>
      <c r="O226" s="112">
        <f>IF(D226&gt;0,AVERAGE(D$18:$D226),0)</f>
        <v>0</v>
      </c>
    </row>
    <row r="227" spans="2:15" ht="12.75">
      <c r="B227" s="133">
        <f t="shared" si="40"/>
        <v>210</v>
      </c>
      <c r="C227" s="134">
        <v>41118</v>
      </c>
      <c r="D227" s="113"/>
      <c r="E227" s="112">
        <f>IF(D227&gt;0,AVERAGE(D$200:$D227),0)</f>
        <v>0</v>
      </c>
      <c r="F227" s="143">
        <f t="shared" si="50"/>
        <v>0</v>
      </c>
      <c r="G227" s="130">
        <f t="shared" si="51"/>
        <v>0</v>
      </c>
      <c r="H227" s="130">
        <f t="shared" si="52"/>
        <v>0</v>
      </c>
      <c r="I227" s="144">
        <f t="shared" si="53"/>
        <v>0</v>
      </c>
      <c r="J227" s="135">
        <f t="shared" si="47"/>
        <v>0</v>
      </c>
      <c r="K227" s="133" t="e">
        <f t="shared" si="48"/>
        <v>#DIV/0!</v>
      </c>
      <c r="L227" s="137" t="e">
        <f t="shared" si="49"/>
        <v>#DIV/0!</v>
      </c>
      <c r="M227" s="138"/>
      <c r="N227" s="139" t="e">
        <f t="shared" si="54"/>
        <v>#DIV/0!</v>
      </c>
      <c r="O227" s="112">
        <f>IF(D227&gt;0,AVERAGE(D$18:$D227),0)</f>
        <v>0</v>
      </c>
    </row>
    <row r="228" spans="2:15" ht="12.75">
      <c r="B228" s="133">
        <f t="shared" si="40"/>
        <v>211</v>
      </c>
      <c r="C228" s="134">
        <v>41119</v>
      </c>
      <c r="D228" s="113"/>
      <c r="E228" s="112">
        <f>IF(D228&gt;0,AVERAGE(D$200:$D228),0)</f>
        <v>0</v>
      </c>
      <c r="F228" s="143">
        <f t="shared" si="50"/>
        <v>0</v>
      </c>
      <c r="G228" s="130">
        <f t="shared" si="51"/>
        <v>0</v>
      </c>
      <c r="H228" s="130">
        <f t="shared" si="52"/>
        <v>0</v>
      </c>
      <c r="I228" s="144">
        <f t="shared" si="53"/>
        <v>0</v>
      </c>
      <c r="J228" s="135">
        <f t="shared" si="47"/>
        <v>0</v>
      </c>
      <c r="K228" s="133" t="e">
        <f t="shared" si="48"/>
        <v>#DIV/0!</v>
      </c>
      <c r="L228" s="137" t="e">
        <f t="shared" si="49"/>
        <v>#DIV/0!</v>
      </c>
      <c r="M228" s="138"/>
      <c r="N228" s="139" t="e">
        <f t="shared" si="54"/>
        <v>#DIV/0!</v>
      </c>
      <c r="O228" s="112">
        <f>IF(D228&gt;0,AVERAGE(D$18:$D228),0)</f>
        <v>0</v>
      </c>
    </row>
    <row r="229" spans="2:15" ht="12.75">
      <c r="B229" s="133">
        <f t="shared" si="40"/>
        <v>212</v>
      </c>
      <c r="C229" s="134">
        <v>41120</v>
      </c>
      <c r="D229" s="113"/>
      <c r="E229" s="112">
        <f>IF(D229&gt;0,AVERAGE(D$200:$D229),0)</f>
        <v>0</v>
      </c>
      <c r="F229" s="143">
        <f t="shared" si="50"/>
        <v>0</v>
      </c>
      <c r="G229" s="130">
        <f t="shared" si="51"/>
        <v>0</v>
      </c>
      <c r="H229" s="130">
        <f t="shared" si="52"/>
        <v>0</v>
      </c>
      <c r="I229" s="144">
        <f t="shared" si="53"/>
        <v>0</v>
      </c>
      <c r="J229" s="135">
        <f t="shared" si="47"/>
        <v>0</v>
      </c>
      <c r="K229" s="133" t="e">
        <f t="shared" si="48"/>
        <v>#DIV/0!</v>
      </c>
      <c r="L229" s="137" t="e">
        <f t="shared" si="49"/>
        <v>#DIV/0!</v>
      </c>
      <c r="M229" s="138"/>
      <c r="N229" s="139" t="e">
        <f t="shared" si="54"/>
        <v>#DIV/0!</v>
      </c>
      <c r="O229" s="112">
        <f>IF(D229&gt;0,AVERAGE(D$18:$D229),0)</f>
        <v>0</v>
      </c>
    </row>
    <row r="230" spans="2:15" ht="12.75">
      <c r="B230" s="133">
        <f t="shared" si="40"/>
        <v>213</v>
      </c>
      <c r="C230" s="134">
        <v>41121</v>
      </c>
      <c r="D230" s="113"/>
      <c r="E230" s="112">
        <f>IF(D230&gt;0,AVERAGE(D$200:$D230),0)</f>
        <v>0</v>
      </c>
      <c r="F230" s="143">
        <f t="shared" si="50"/>
        <v>0</v>
      </c>
      <c r="G230" s="130">
        <f t="shared" si="51"/>
        <v>0</v>
      </c>
      <c r="H230" s="130">
        <f t="shared" si="52"/>
        <v>0</v>
      </c>
      <c r="I230" s="144">
        <f t="shared" si="53"/>
        <v>0</v>
      </c>
      <c r="J230" s="135">
        <f t="shared" si="47"/>
        <v>0</v>
      </c>
      <c r="K230" s="133" t="e">
        <f t="shared" si="48"/>
        <v>#DIV/0!</v>
      </c>
      <c r="L230" s="137" t="e">
        <f t="shared" si="49"/>
        <v>#DIV/0!</v>
      </c>
      <c r="M230" s="138"/>
      <c r="N230" s="139" t="e">
        <f t="shared" si="54"/>
        <v>#DIV/0!</v>
      </c>
      <c r="O230" s="112">
        <f>IF(D230&gt;0,AVERAGE(D$18:$D230),0)</f>
        <v>0</v>
      </c>
    </row>
    <row r="231" spans="2:15" ht="12.75">
      <c r="B231" s="133">
        <f t="shared" si="40"/>
        <v>214</v>
      </c>
      <c r="C231" s="134">
        <v>41122</v>
      </c>
      <c r="D231" s="113"/>
      <c r="E231" s="112">
        <f>IF(D231&gt;0,AVERAGE(D$200:$D231),0)</f>
        <v>0</v>
      </c>
      <c r="F231" s="143">
        <f>+$K$10/31</f>
        <v>0</v>
      </c>
      <c r="G231" s="130">
        <f>+$G$10/31</f>
        <v>0</v>
      </c>
      <c r="H231" s="130">
        <f>+$H$10/31+M231</f>
        <v>0</v>
      </c>
      <c r="I231" s="144">
        <f>+$I$10/31</f>
        <v>0</v>
      </c>
      <c r="J231" s="135">
        <f t="shared" si="47"/>
        <v>0</v>
      </c>
      <c r="K231" s="133" t="e">
        <f t="shared" si="48"/>
        <v>#DIV/0!</v>
      </c>
      <c r="L231" s="137" t="e">
        <f t="shared" si="49"/>
        <v>#DIV/0!</v>
      </c>
      <c r="M231" s="138"/>
      <c r="N231" s="139" t="e">
        <f t="shared" si="54"/>
        <v>#DIV/0!</v>
      </c>
      <c r="O231" s="112">
        <f>IF(D231&gt;0,AVERAGE(D$18:$D231),0)</f>
        <v>0</v>
      </c>
    </row>
    <row r="232" spans="2:15" ht="12.75">
      <c r="B232" s="133">
        <f t="shared" si="40"/>
        <v>215</v>
      </c>
      <c r="C232" s="134">
        <v>41123</v>
      </c>
      <c r="D232" s="113"/>
      <c r="E232" s="112">
        <f>IF(D232&gt;0,AVERAGE(D$200:$D232),0)</f>
        <v>0</v>
      </c>
      <c r="F232" s="143">
        <f aca="true" t="shared" si="55" ref="F232:F261">+$K$10/31</f>
        <v>0</v>
      </c>
      <c r="G232" s="130">
        <f aca="true" t="shared" si="56" ref="G232:G261">+$G$10/31</f>
        <v>0</v>
      </c>
      <c r="H232" s="130">
        <f aca="true" t="shared" si="57" ref="H232:H261">+$H$10/31+M232</f>
        <v>0</v>
      </c>
      <c r="I232" s="144">
        <f aca="true" t="shared" si="58" ref="I232:I261">+$I$10/31</f>
        <v>0</v>
      </c>
      <c r="J232" s="135">
        <f t="shared" si="47"/>
        <v>0</v>
      </c>
      <c r="K232" s="133" t="e">
        <f t="shared" si="48"/>
        <v>#DIV/0!</v>
      </c>
      <c r="L232" s="137" t="e">
        <f t="shared" si="49"/>
        <v>#DIV/0!</v>
      </c>
      <c r="M232" s="138"/>
      <c r="N232" s="139" t="e">
        <f t="shared" si="54"/>
        <v>#DIV/0!</v>
      </c>
      <c r="O232" s="112">
        <f>IF(D232&gt;0,AVERAGE(D$18:$D232),0)</f>
        <v>0</v>
      </c>
    </row>
    <row r="233" spans="2:15" ht="12.75">
      <c r="B233" s="133">
        <f t="shared" si="40"/>
        <v>216</v>
      </c>
      <c r="C233" s="134">
        <v>41124</v>
      </c>
      <c r="D233" s="113"/>
      <c r="E233" s="112">
        <f>IF(D233&gt;0,AVERAGE(D$200:$D233),0)</f>
        <v>0</v>
      </c>
      <c r="F233" s="143">
        <f t="shared" si="55"/>
        <v>0</v>
      </c>
      <c r="G233" s="130">
        <f t="shared" si="56"/>
        <v>0</v>
      </c>
      <c r="H233" s="130">
        <f t="shared" si="57"/>
        <v>0</v>
      </c>
      <c r="I233" s="144">
        <f t="shared" si="58"/>
        <v>0</v>
      </c>
      <c r="J233" s="135">
        <f t="shared" si="47"/>
        <v>0</v>
      </c>
      <c r="K233" s="133" t="e">
        <f t="shared" si="48"/>
        <v>#DIV/0!</v>
      </c>
      <c r="L233" s="137" t="e">
        <f t="shared" si="49"/>
        <v>#DIV/0!</v>
      </c>
      <c r="M233" s="138"/>
      <c r="N233" s="139" t="e">
        <f t="shared" si="54"/>
        <v>#DIV/0!</v>
      </c>
      <c r="O233" s="112">
        <f>IF(D233&gt;0,AVERAGE(D$18:$D233),0)</f>
        <v>0</v>
      </c>
    </row>
    <row r="234" spans="2:15" ht="12.75">
      <c r="B234" s="133">
        <f aca="true" t="shared" si="59" ref="B234:B297">+B233+1</f>
        <v>217</v>
      </c>
      <c r="C234" s="134">
        <v>41125</v>
      </c>
      <c r="D234" s="113"/>
      <c r="E234" s="112">
        <f>IF(D234&gt;0,AVERAGE(D$200:$D234),0)</f>
        <v>0</v>
      </c>
      <c r="F234" s="143">
        <f t="shared" si="55"/>
        <v>0</v>
      </c>
      <c r="G234" s="130">
        <f t="shared" si="56"/>
        <v>0</v>
      </c>
      <c r="H234" s="130">
        <f t="shared" si="57"/>
        <v>0</v>
      </c>
      <c r="I234" s="144">
        <f t="shared" si="58"/>
        <v>0</v>
      </c>
      <c r="J234" s="135">
        <f t="shared" si="47"/>
        <v>0</v>
      </c>
      <c r="K234" s="133" t="e">
        <f t="shared" si="48"/>
        <v>#DIV/0!</v>
      </c>
      <c r="L234" s="137" t="e">
        <f t="shared" si="49"/>
        <v>#DIV/0!</v>
      </c>
      <c r="M234" s="138"/>
      <c r="N234" s="139" t="e">
        <f t="shared" si="54"/>
        <v>#DIV/0!</v>
      </c>
      <c r="O234" s="112">
        <f>IF(D234&gt;0,AVERAGE(D$18:$D234),0)</f>
        <v>0</v>
      </c>
    </row>
    <row r="235" spans="2:15" ht="12.75">
      <c r="B235" s="133">
        <f t="shared" si="59"/>
        <v>218</v>
      </c>
      <c r="C235" s="134">
        <v>41126</v>
      </c>
      <c r="D235" s="113"/>
      <c r="E235" s="112">
        <f>IF(D235&gt;0,AVERAGE(D$200:$D235),0)</f>
        <v>0</v>
      </c>
      <c r="F235" s="143">
        <f t="shared" si="55"/>
        <v>0</v>
      </c>
      <c r="G235" s="130">
        <f t="shared" si="56"/>
        <v>0</v>
      </c>
      <c r="H235" s="130">
        <f t="shared" si="57"/>
        <v>0</v>
      </c>
      <c r="I235" s="144">
        <f t="shared" si="58"/>
        <v>0</v>
      </c>
      <c r="J235" s="135">
        <f t="shared" si="47"/>
        <v>0</v>
      </c>
      <c r="K235" s="133" t="e">
        <f t="shared" si="48"/>
        <v>#DIV/0!</v>
      </c>
      <c r="L235" s="137" t="e">
        <f t="shared" si="49"/>
        <v>#DIV/0!</v>
      </c>
      <c r="M235" s="138"/>
      <c r="N235" s="139" t="e">
        <f t="shared" si="54"/>
        <v>#DIV/0!</v>
      </c>
      <c r="O235" s="112">
        <f>IF(D235&gt;0,AVERAGE(D$18:$D235),0)</f>
        <v>0</v>
      </c>
    </row>
    <row r="236" spans="2:15" ht="12.75">
      <c r="B236" s="133">
        <f t="shared" si="59"/>
        <v>219</v>
      </c>
      <c r="C236" s="134">
        <v>41127</v>
      </c>
      <c r="D236" s="113"/>
      <c r="E236" s="112">
        <f>IF(D236&gt;0,AVERAGE(D$200:$D236),0)</f>
        <v>0</v>
      </c>
      <c r="F236" s="143">
        <f t="shared" si="55"/>
        <v>0</v>
      </c>
      <c r="G236" s="130">
        <f t="shared" si="56"/>
        <v>0</v>
      </c>
      <c r="H236" s="130">
        <f t="shared" si="57"/>
        <v>0</v>
      </c>
      <c r="I236" s="144">
        <f t="shared" si="58"/>
        <v>0</v>
      </c>
      <c r="J236" s="135">
        <f t="shared" si="47"/>
        <v>0</v>
      </c>
      <c r="K236" s="133" t="e">
        <f t="shared" si="48"/>
        <v>#DIV/0!</v>
      </c>
      <c r="L236" s="137" t="e">
        <f t="shared" si="49"/>
        <v>#DIV/0!</v>
      </c>
      <c r="M236" s="138"/>
      <c r="N236" s="139" t="e">
        <f t="shared" si="54"/>
        <v>#DIV/0!</v>
      </c>
      <c r="O236" s="112">
        <f>IF(D236&gt;0,AVERAGE(D$18:$D236),0)</f>
        <v>0</v>
      </c>
    </row>
    <row r="237" spans="2:15" ht="12.75">
      <c r="B237" s="133">
        <f t="shared" si="59"/>
        <v>220</v>
      </c>
      <c r="C237" s="134">
        <v>41128</v>
      </c>
      <c r="D237" s="113"/>
      <c r="E237" s="112">
        <f>IF(D237&gt;0,AVERAGE(D$200:$D237),0)</f>
        <v>0</v>
      </c>
      <c r="F237" s="143">
        <f t="shared" si="55"/>
        <v>0</v>
      </c>
      <c r="G237" s="130">
        <f t="shared" si="56"/>
        <v>0</v>
      </c>
      <c r="H237" s="130">
        <f t="shared" si="57"/>
        <v>0</v>
      </c>
      <c r="I237" s="144">
        <f t="shared" si="58"/>
        <v>0</v>
      </c>
      <c r="J237" s="135">
        <f t="shared" si="47"/>
        <v>0</v>
      </c>
      <c r="K237" s="133" t="e">
        <f t="shared" si="48"/>
        <v>#DIV/0!</v>
      </c>
      <c r="L237" s="137" t="e">
        <f t="shared" si="49"/>
        <v>#DIV/0!</v>
      </c>
      <c r="M237" s="138"/>
      <c r="N237" s="139" t="e">
        <f t="shared" si="54"/>
        <v>#DIV/0!</v>
      </c>
      <c r="O237" s="112">
        <f>IF(D237&gt;0,AVERAGE(D$18:$D237),0)</f>
        <v>0</v>
      </c>
    </row>
    <row r="238" spans="2:15" ht="12.75">
      <c r="B238" s="133">
        <f t="shared" si="59"/>
        <v>221</v>
      </c>
      <c r="C238" s="134">
        <v>41129</v>
      </c>
      <c r="D238" s="113"/>
      <c r="E238" s="112">
        <f>IF(D238&gt;0,AVERAGE(D$200:$D238),0)</f>
        <v>0</v>
      </c>
      <c r="F238" s="143">
        <f t="shared" si="55"/>
        <v>0</v>
      </c>
      <c r="G238" s="130">
        <f t="shared" si="56"/>
        <v>0</v>
      </c>
      <c r="H238" s="130">
        <f t="shared" si="57"/>
        <v>0</v>
      </c>
      <c r="I238" s="144">
        <f t="shared" si="58"/>
        <v>0</v>
      </c>
      <c r="J238" s="135">
        <f t="shared" si="47"/>
        <v>0</v>
      </c>
      <c r="K238" s="133" t="e">
        <f t="shared" si="48"/>
        <v>#DIV/0!</v>
      </c>
      <c r="L238" s="137" t="e">
        <f t="shared" si="49"/>
        <v>#DIV/0!</v>
      </c>
      <c r="M238" s="138"/>
      <c r="N238" s="139" t="e">
        <f t="shared" si="54"/>
        <v>#DIV/0!</v>
      </c>
      <c r="O238" s="112">
        <f>IF(D238&gt;0,AVERAGE(D$18:$D238),0)</f>
        <v>0</v>
      </c>
    </row>
    <row r="239" spans="2:15" ht="12.75">
      <c r="B239" s="133">
        <f t="shared" si="59"/>
        <v>222</v>
      </c>
      <c r="C239" s="134">
        <v>41130</v>
      </c>
      <c r="D239" s="113"/>
      <c r="E239" s="112">
        <f>IF(D239&gt;0,AVERAGE(D$200:$D239),0)</f>
        <v>0</v>
      </c>
      <c r="F239" s="143">
        <f t="shared" si="55"/>
        <v>0</v>
      </c>
      <c r="G239" s="130">
        <f t="shared" si="56"/>
        <v>0</v>
      </c>
      <c r="H239" s="130">
        <f t="shared" si="57"/>
        <v>0</v>
      </c>
      <c r="I239" s="144">
        <f t="shared" si="58"/>
        <v>0</v>
      </c>
      <c r="J239" s="135">
        <f t="shared" si="47"/>
        <v>0</v>
      </c>
      <c r="K239" s="133" t="e">
        <f t="shared" si="48"/>
        <v>#DIV/0!</v>
      </c>
      <c r="L239" s="137" t="e">
        <f t="shared" si="49"/>
        <v>#DIV/0!</v>
      </c>
      <c r="M239" s="138"/>
      <c r="N239" s="139" t="e">
        <f t="shared" si="54"/>
        <v>#DIV/0!</v>
      </c>
      <c r="O239" s="112">
        <f>IF(D239&gt;0,AVERAGE(D$18:$D239),0)</f>
        <v>0</v>
      </c>
    </row>
    <row r="240" spans="2:15" ht="12.75">
      <c r="B240" s="133">
        <f t="shared" si="59"/>
        <v>223</v>
      </c>
      <c r="C240" s="134">
        <v>41131</v>
      </c>
      <c r="D240" s="113"/>
      <c r="E240" s="112">
        <f>IF(D240&gt;0,AVERAGE(D$200:$D240),0)</f>
        <v>0</v>
      </c>
      <c r="F240" s="143">
        <f t="shared" si="55"/>
        <v>0</v>
      </c>
      <c r="G240" s="130">
        <f t="shared" si="56"/>
        <v>0</v>
      </c>
      <c r="H240" s="130">
        <f t="shared" si="57"/>
        <v>0</v>
      </c>
      <c r="I240" s="144">
        <f t="shared" si="58"/>
        <v>0</v>
      </c>
      <c r="J240" s="135">
        <f t="shared" si="47"/>
        <v>0</v>
      </c>
      <c r="K240" s="133" t="e">
        <f t="shared" si="48"/>
        <v>#DIV/0!</v>
      </c>
      <c r="L240" s="137" t="e">
        <f t="shared" si="49"/>
        <v>#DIV/0!</v>
      </c>
      <c r="M240" s="138"/>
      <c r="N240" s="139" t="e">
        <f t="shared" si="54"/>
        <v>#DIV/0!</v>
      </c>
      <c r="O240" s="112">
        <f>IF(D240&gt;0,AVERAGE(D$18:$D240),0)</f>
        <v>0</v>
      </c>
    </row>
    <row r="241" spans="2:15" ht="12.75">
      <c r="B241" s="133">
        <f t="shared" si="59"/>
        <v>224</v>
      </c>
      <c r="C241" s="134">
        <v>41132</v>
      </c>
      <c r="D241" s="113"/>
      <c r="E241" s="112">
        <f>IF(D241&gt;0,AVERAGE(D$200:$D241),0)</f>
        <v>0</v>
      </c>
      <c r="F241" s="143">
        <f t="shared" si="55"/>
        <v>0</v>
      </c>
      <c r="G241" s="130">
        <f t="shared" si="56"/>
        <v>0</v>
      </c>
      <c r="H241" s="130">
        <f t="shared" si="57"/>
        <v>0</v>
      </c>
      <c r="I241" s="144">
        <f t="shared" si="58"/>
        <v>0</v>
      </c>
      <c r="J241" s="135">
        <f t="shared" si="47"/>
        <v>0</v>
      </c>
      <c r="K241" s="133" t="e">
        <f t="shared" si="48"/>
        <v>#DIV/0!</v>
      </c>
      <c r="L241" s="137" t="e">
        <f t="shared" si="49"/>
        <v>#DIV/0!</v>
      </c>
      <c r="M241" s="138"/>
      <c r="N241" s="139" t="e">
        <f t="shared" si="54"/>
        <v>#DIV/0!</v>
      </c>
      <c r="O241" s="112">
        <f>IF(D241&gt;0,AVERAGE(D$18:$D241),0)</f>
        <v>0</v>
      </c>
    </row>
    <row r="242" spans="2:15" ht="12.75">
      <c r="B242" s="133">
        <f t="shared" si="59"/>
        <v>225</v>
      </c>
      <c r="C242" s="134">
        <v>41133</v>
      </c>
      <c r="D242" s="113"/>
      <c r="E242" s="112">
        <f>IF(D242&gt;0,AVERAGE(D$200:$D242),0)</f>
        <v>0</v>
      </c>
      <c r="F242" s="143">
        <f t="shared" si="55"/>
        <v>0</v>
      </c>
      <c r="G242" s="130">
        <f t="shared" si="56"/>
        <v>0</v>
      </c>
      <c r="H242" s="130">
        <f t="shared" si="57"/>
        <v>0</v>
      </c>
      <c r="I242" s="144">
        <f t="shared" si="58"/>
        <v>0</v>
      </c>
      <c r="J242" s="135">
        <f t="shared" si="47"/>
        <v>0</v>
      </c>
      <c r="K242" s="133" t="e">
        <f t="shared" si="48"/>
        <v>#DIV/0!</v>
      </c>
      <c r="L242" s="137" t="e">
        <f t="shared" si="49"/>
        <v>#DIV/0!</v>
      </c>
      <c r="M242" s="138"/>
      <c r="N242" s="139" t="e">
        <f t="shared" si="54"/>
        <v>#DIV/0!</v>
      </c>
      <c r="O242" s="112">
        <f>IF(D242&gt;0,AVERAGE(D$18:$D242),0)</f>
        <v>0</v>
      </c>
    </row>
    <row r="243" spans="2:15" ht="12.75">
      <c r="B243" s="133">
        <f t="shared" si="59"/>
        <v>226</v>
      </c>
      <c r="C243" s="134">
        <v>41134</v>
      </c>
      <c r="D243" s="113"/>
      <c r="E243" s="112">
        <f>IF(D243&gt;0,AVERAGE(D$200:$D243),0)</f>
        <v>0</v>
      </c>
      <c r="F243" s="143">
        <f t="shared" si="55"/>
        <v>0</v>
      </c>
      <c r="G243" s="130">
        <f t="shared" si="56"/>
        <v>0</v>
      </c>
      <c r="H243" s="130">
        <f t="shared" si="57"/>
        <v>0</v>
      </c>
      <c r="I243" s="144">
        <f t="shared" si="58"/>
        <v>0</v>
      </c>
      <c r="J243" s="135">
        <f t="shared" si="47"/>
        <v>0</v>
      </c>
      <c r="K243" s="133" t="e">
        <f t="shared" si="48"/>
        <v>#DIV/0!</v>
      </c>
      <c r="L243" s="137" t="e">
        <f t="shared" si="49"/>
        <v>#DIV/0!</v>
      </c>
      <c r="M243" s="138"/>
      <c r="N243" s="139" t="e">
        <f t="shared" si="54"/>
        <v>#DIV/0!</v>
      </c>
      <c r="O243" s="112">
        <f>IF(D243&gt;0,AVERAGE(D$18:$D243),0)</f>
        <v>0</v>
      </c>
    </row>
    <row r="244" spans="2:15" ht="12.75">
      <c r="B244" s="133">
        <f t="shared" si="59"/>
        <v>227</v>
      </c>
      <c r="C244" s="134">
        <v>41135</v>
      </c>
      <c r="D244" s="113"/>
      <c r="E244" s="112">
        <f>IF(D244&gt;0,AVERAGE(D$200:$D244),0)</f>
        <v>0</v>
      </c>
      <c r="F244" s="143">
        <f t="shared" si="55"/>
        <v>0</v>
      </c>
      <c r="G244" s="130">
        <f t="shared" si="56"/>
        <v>0</v>
      </c>
      <c r="H244" s="130">
        <f t="shared" si="57"/>
        <v>0</v>
      </c>
      <c r="I244" s="144">
        <f t="shared" si="58"/>
        <v>0</v>
      </c>
      <c r="J244" s="135">
        <f t="shared" si="47"/>
        <v>0</v>
      </c>
      <c r="K244" s="133" t="e">
        <f t="shared" si="48"/>
        <v>#DIV/0!</v>
      </c>
      <c r="L244" s="137" t="e">
        <f t="shared" si="49"/>
        <v>#DIV/0!</v>
      </c>
      <c r="M244" s="138"/>
      <c r="N244" s="139" t="e">
        <f t="shared" si="54"/>
        <v>#DIV/0!</v>
      </c>
      <c r="O244" s="112">
        <f>IF(D244&gt;0,AVERAGE(D$18:$D244),0)</f>
        <v>0</v>
      </c>
    </row>
    <row r="245" spans="2:15" ht="12.75">
      <c r="B245" s="133">
        <f t="shared" si="59"/>
        <v>228</v>
      </c>
      <c r="C245" s="134">
        <v>41136</v>
      </c>
      <c r="D245" s="113"/>
      <c r="E245" s="112">
        <f>IF(D245&gt;0,AVERAGE(D$200:$D245),0)</f>
        <v>0</v>
      </c>
      <c r="F245" s="143">
        <f t="shared" si="55"/>
        <v>0</v>
      </c>
      <c r="G245" s="130">
        <f t="shared" si="56"/>
        <v>0</v>
      </c>
      <c r="H245" s="130">
        <f t="shared" si="57"/>
        <v>0</v>
      </c>
      <c r="I245" s="144">
        <f t="shared" si="58"/>
        <v>0</v>
      </c>
      <c r="J245" s="135">
        <f t="shared" si="47"/>
        <v>0</v>
      </c>
      <c r="K245" s="133" t="e">
        <f t="shared" si="48"/>
        <v>#DIV/0!</v>
      </c>
      <c r="L245" s="137" t="e">
        <f t="shared" si="49"/>
        <v>#DIV/0!</v>
      </c>
      <c r="M245" s="138"/>
      <c r="N245" s="139" t="e">
        <f t="shared" si="54"/>
        <v>#DIV/0!</v>
      </c>
      <c r="O245" s="112">
        <f>IF(D245&gt;0,AVERAGE(D$18:$D245),0)</f>
        <v>0</v>
      </c>
    </row>
    <row r="246" spans="2:15" ht="12.75">
      <c r="B246" s="133">
        <f t="shared" si="59"/>
        <v>229</v>
      </c>
      <c r="C246" s="134">
        <v>41137</v>
      </c>
      <c r="D246" s="113"/>
      <c r="E246" s="112">
        <f>IF(D246&gt;0,AVERAGE(D$200:$D246),0)</f>
        <v>0</v>
      </c>
      <c r="F246" s="143">
        <f t="shared" si="55"/>
        <v>0</v>
      </c>
      <c r="G246" s="130">
        <f t="shared" si="56"/>
        <v>0</v>
      </c>
      <c r="H246" s="130">
        <f t="shared" si="57"/>
        <v>0</v>
      </c>
      <c r="I246" s="144">
        <f t="shared" si="58"/>
        <v>0</v>
      </c>
      <c r="J246" s="135">
        <f t="shared" si="47"/>
        <v>0</v>
      </c>
      <c r="K246" s="133" t="e">
        <f t="shared" si="48"/>
        <v>#DIV/0!</v>
      </c>
      <c r="L246" s="137" t="e">
        <f t="shared" si="49"/>
        <v>#DIV/0!</v>
      </c>
      <c r="M246" s="138"/>
      <c r="N246" s="139" t="e">
        <f t="shared" si="54"/>
        <v>#DIV/0!</v>
      </c>
      <c r="O246" s="112">
        <f>IF(D246&gt;0,AVERAGE(D$18:$D246),0)</f>
        <v>0</v>
      </c>
    </row>
    <row r="247" spans="2:15" ht="12.75">
      <c r="B247" s="133">
        <f t="shared" si="59"/>
        <v>230</v>
      </c>
      <c r="C247" s="134">
        <v>41138</v>
      </c>
      <c r="D247" s="113"/>
      <c r="E247" s="112">
        <f>IF(D247&gt;0,AVERAGE(D$200:$D247),0)</f>
        <v>0</v>
      </c>
      <c r="F247" s="143">
        <f t="shared" si="55"/>
        <v>0</v>
      </c>
      <c r="G247" s="130">
        <f t="shared" si="56"/>
        <v>0</v>
      </c>
      <c r="H247" s="130">
        <f t="shared" si="57"/>
        <v>0</v>
      </c>
      <c r="I247" s="144">
        <f t="shared" si="58"/>
        <v>0</v>
      </c>
      <c r="J247" s="135">
        <f t="shared" si="47"/>
        <v>0</v>
      </c>
      <c r="K247" s="133" t="e">
        <f t="shared" si="48"/>
        <v>#DIV/0!</v>
      </c>
      <c r="L247" s="137" t="e">
        <f t="shared" si="49"/>
        <v>#DIV/0!</v>
      </c>
      <c r="M247" s="138"/>
      <c r="N247" s="139" t="e">
        <f t="shared" si="54"/>
        <v>#DIV/0!</v>
      </c>
      <c r="O247" s="112">
        <f>IF(D247&gt;0,AVERAGE(D$18:$D247),0)</f>
        <v>0</v>
      </c>
    </row>
    <row r="248" spans="2:15" ht="12.75">
      <c r="B248" s="133">
        <f t="shared" si="59"/>
        <v>231</v>
      </c>
      <c r="C248" s="134">
        <v>41139</v>
      </c>
      <c r="D248" s="113"/>
      <c r="E248" s="112">
        <f>IF(D248&gt;0,AVERAGE(D$200:$D248),0)</f>
        <v>0</v>
      </c>
      <c r="F248" s="143">
        <f t="shared" si="55"/>
        <v>0</v>
      </c>
      <c r="G248" s="130">
        <f t="shared" si="56"/>
        <v>0</v>
      </c>
      <c r="H248" s="130">
        <f t="shared" si="57"/>
        <v>0</v>
      </c>
      <c r="I248" s="144">
        <f t="shared" si="58"/>
        <v>0</v>
      </c>
      <c r="J248" s="135">
        <f t="shared" si="47"/>
        <v>0</v>
      </c>
      <c r="K248" s="133" t="e">
        <f t="shared" si="48"/>
        <v>#DIV/0!</v>
      </c>
      <c r="L248" s="137" t="e">
        <f t="shared" si="49"/>
        <v>#DIV/0!</v>
      </c>
      <c r="M248" s="138"/>
      <c r="N248" s="139" t="e">
        <f t="shared" si="54"/>
        <v>#DIV/0!</v>
      </c>
      <c r="O248" s="112">
        <f>IF(D248&gt;0,AVERAGE(D$18:$D248),0)</f>
        <v>0</v>
      </c>
    </row>
    <row r="249" spans="2:15" ht="12.75">
      <c r="B249" s="133">
        <f t="shared" si="59"/>
        <v>232</v>
      </c>
      <c r="C249" s="134">
        <v>41140</v>
      </c>
      <c r="D249" s="113"/>
      <c r="E249" s="112">
        <f>IF(D249&gt;0,AVERAGE(D$200:$D249),0)</f>
        <v>0</v>
      </c>
      <c r="F249" s="143">
        <f t="shared" si="55"/>
        <v>0</v>
      </c>
      <c r="G249" s="130">
        <f t="shared" si="56"/>
        <v>0</v>
      </c>
      <c r="H249" s="130">
        <f t="shared" si="57"/>
        <v>0</v>
      </c>
      <c r="I249" s="144">
        <f t="shared" si="58"/>
        <v>0</v>
      </c>
      <c r="J249" s="135">
        <f t="shared" si="47"/>
        <v>0</v>
      </c>
      <c r="K249" s="133" t="e">
        <f t="shared" si="48"/>
        <v>#DIV/0!</v>
      </c>
      <c r="L249" s="137" t="e">
        <f t="shared" si="49"/>
        <v>#DIV/0!</v>
      </c>
      <c r="M249" s="138"/>
      <c r="N249" s="139" t="e">
        <f t="shared" si="54"/>
        <v>#DIV/0!</v>
      </c>
      <c r="O249" s="112">
        <f>IF(D249&gt;0,AVERAGE(D$18:$D249),0)</f>
        <v>0</v>
      </c>
    </row>
    <row r="250" spans="2:15" ht="12.75">
      <c r="B250" s="133">
        <f t="shared" si="59"/>
        <v>233</v>
      </c>
      <c r="C250" s="134">
        <v>41141</v>
      </c>
      <c r="D250" s="113"/>
      <c r="E250" s="112">
        <f>IF(D250&gt;0,AVERAGE(D$200:$D250),0)</f>
        <v>0</v>
      </c>
      <c r="F250" s="143">
        <f t="shared" si="55"/>
        <v>0</v>
      </c>
      <c r="G250" s="130">
        <f t="shared" si="56"/>
        <v>0</v>
      </c>
      <c r="H250" s="130">
        <f t="shared" si="57"/>
        <v>0</v>
      </c>
      <c r="I250" s="144">
        <f t="shared" si="58"/>
        <v>0</v>
      </c>
      <c r="J250" s="135">
        <f t="shared" si="47"/>
        <v>0</v>
      </c>
      <c r="K250" s="133" t="e">
        <f t="shared" si="48"/>
        <v>#DIV/0!</v>
      </c>
      <c r="L250" s="137" t="e">
        <f t="shared" si="49"/>
        <v>#DIV/0!</v>
      </c>
      <c r="M250" s="138"/>
      <c r="N250" s="139" t="e">
        <f t="shared" si="54"/>
        <v>#DIV/0!</v>
      </c>
      <c r="O250" s="112">
        <f>IF(D250&gt;0,AVERAGE(D$18:$D250),0)</f>
        <v>0</v>
      </c>
    </row>
    <row r="251" spans="2:15" ht="12.75">
      <c r="B251" s="133">
        <f t="shared" si="59"/>
        <v>234</v>
      </c>
      <c r="C251" s="134">
        <v>41142</v>
      </c>
      <c r="D251" s="113"/>
      <c r="E251" s="112">
        <f>IF(D251&gt;0,AVERAGE(D$200:$D251),0)</f>
        <v>0</v>
      </c>
      <c r="F251" s="143">
        <f t="shared" si="55"/>
        <v>0</v>
      </c>
      <c r="G251" s="130">
        <f t="shared" si="56"/>
        <v>0</v>
      </c>
      <c r="H251" s="130">
        <f t="shared" si="57"/>
        <v>0</v>
      </c>
      <c r="I251" s="144">
        <f t="shared" si="58"/>
        <v>0</v>
      </c>
      <c r="J251" s="135">
        <f t="shared" si="47"/>
        <v>0</v>
      </c>
      <c r="K251" s="133" t="e">
        <f t="shared" si="48"/>
        <v>#DIV/0!</v>
      </c>
      <c r="L251" s="137" t="e">
        <f t="shared" si="49"/>
        <v>#DIV/0!</v>
      </c>
      <c r="M251" s="138"/>
      <c r="N251" s="139" t="e">
        <f t="shared" si="54"/>
        <v>#DIV/0!</v>
      </c>
      <c r="O251" s="112">
        <f>IF(D251&gt;0,AVERAGE(D$18:$D251),0)</f>
        <v>0</v>
      </c>
    </row>
    <row r="252" spans="2:15" ht="12.75">
      <c r="B252" s="133">
        <f t="shared" si="59"/>
        <v>235</v>
      </c>
      <c r="C252" s="134">
        <v>41143</v>
      </c>
      <c r="D252" s="113"/>
      <c r="E252" s="112">
        <f>IF(D252&gt;0,AVERAGE(D$200:$D252),0)</f>
        <v>0</v>
      </c>
      <c r="F252" s="143">
        <f t="shared" si="55"/>
        <v>0</v>
      </c>
      <c r="G252" s="130">
        <f t="shared" si="56"/>
        <v>0</v>
      </c>
      <c r="H252" s="130">
        <f t="shared" si="57"/>
        <v>0</v>
      </c>
      <c r="I252" s="144">
        <f t="shared" si="58"/>
        <v>0</v>
      </c>
      <c r="J252" s="135">
        <f t="shared" si="47"/>
        <v>0</v>
      </c>
      <c r="K252" s="133" t="e">
        <f t="shared" si="48"/>
        <v>#DIV/0!</v>
      </c>
      <c r="L252" s="137" t="e">
        <f t="shared" si="49"/>
        <v>#DIV/0!</v>
      </c>
      <c r="M252" s="138"/>
      <c r="N252" s="139" t="e">
        <f t="shared" si="54"/>
        <v>#DIV/0!</v>
      </c>
      <c r="O252" s="112">
        <f>IF(D252&gt;0,AVERAGE(D$18:$D252),0)</f>
        <v>0</v>
      </c>
    </row>
    <row r="253" spans="2:15" ht="12.75">
      <c r="B253" s="133">
        <f t="shared" si="59"/>
        <v>236</v>
      </c>
      <c r="C253" s="134">
        <v>41144</v>
      </c>
      <c r="D253" s="113"/>
      <c r="E253" s="112">
        <f>IF(D253&gt;0,AVERAGE(D$200:$D253),0)</f>
        <v>0</v>
      </c>
      <c r="F253" s="143">
        <f t="shared" si="55"/>
        <v>0</v>
      </c>
      <c r="G253" s="130">
        <f t="shared" si="56"/>
        <v>0</v>
      </c>
      <c r="H253" s="130">
        <f t="shared" si="57"/>
        <v>0</v>
      </c>
      <c r="I253" s="144">
        <f t="shared" si="58"/>
        <v>0</v>
      </c>
      <c r="J253" s="135">
        <f t="shared" si="47"/>
        <v>0</v>
      </c>
      <c r="K253" s="133" t="e">
        <f t="shared" si="48"/>
        <v>#DIV/0!</v>
      </c>
      <c r="L253" s="137" t="e">
        <f t="shared" si="49"/>
        <v>#DIV/0!</v>
      </c>
      <c r="M253" s="138"/>
      <c r="N253" s="139" t="e">
        <f t="shared" si="54"/>
        <v>#DIV/0!</v>
      </c>
      <c r="O253" s="112">
        <f>IF(D253&gt;0,AVERAGE(D$18:$D253),0)</f>
        <v>0</v>
      </c>
    </row>
    <row r="254" spans="2:15" ht="12.75">
      <c r="B254" s="133">
        <f t="shared" si="59"/>
        <v>237</v>
      </c>
      <c r="C254" s="134">
        <v>41145</v>
      </c>
      <c r="D254" s="113"/>
      <c r="E254" s="112">
        <f>IF(D254&gt;0,AVERAGE(D$200:$D254),0)</f>
        <v>0</v>
      </c>
      <c r="F254" s="143">
        <f t="shared" si="55"/>
        <v>0</v>
      </c>
      <c r="G254" s="130">
        <f t="shared" si="56"/>
        <v>0</v>
      </c>
      <c r="H254" s="130">
        <f t="shared" si="57"/>
        <v>0</v>
      </c>
      <c r="I254" s="144">
        <f t="shared" si="58"/>
        <v>0</v>
      </c>
      <c r="J254" s="135">
        <f t="shared" si="47"/>
        <v>0</v>
      </c>
      <c r="K254" s="133" t="e">
        <f t="shared" si="48"/>
        <v>#DIV/0!</v>
      </c>
      <c r="L254" s="137" t="e">
        <f t="shared" si="49"/>
        <v>#DIV/0!</v>
      </c>
      <c r="M254" s="138"/>
      <c r="N254" s="139" t="e">
        <f t="shared" si="54"/>
        <v>#DIV/0!</v>
      </c>
      <c r="O254" s="112">
        <f>IF(D254&gt;0,AVERAGE(D$18:$D254),0)</f>
        <v>0</v>
      </c>
    </row>
    <row r="255" spans="2:15" ht="12.75">
      <c r="B255" s="133">
        <f t="shared" si="59"/>
        <v>238</v>
      </c>
      <c r="C255" s="134">
        <v>41146</v>
      </c>
      <c r="D255" s="113"/>
      <c r="E255" s="112">
        <f>IF(D255&gt;0,AVERAGE(D$200:$D255),0)</f>
        <v>0</v>
      </c>
      <c r="F255" s="143">
        <f t="shared" si="55"/>
        <v>0</v>
      </c>
      <c r="G255" s="130">
        <f t="shared" si="56"/>
        <v>0</v>
      </c>
      <c r="H255" s="130">
        <f t="shared" si="57"/>
        <v>0</v>
      </c>
      <c r="I255" s="144">
        <f t="shared" si="58"/>
        <v>0</v>
      </c>
      <c r="J255" s="135">
        <f t="shared" si="47"/>
        <v>0</v>
      </c>
      <c r="K255" s="133" t="e">
        <f t="shared" si="48"/>
        <v>#DIV/0!</v>
      </c>
      <c r="L255" s="137" t="e">
        <f t="shared" si="49"/>
        <v>#DIV/0!</v>
      </c>
      <c r="M255" s="138"/>
      <c r="N255" s="139" t="e">
        <f t="shared" si="54"/>
        <v>#DIV/0!</v>
      </c>
      <c r="O255" s="112">
        <f>IF(D255&gt;0,AVERAGE(D$18:$D255),0)</f>
        <v>0</v>
      </c>
    </row>
    <row r="256" spans="2:15" ht="12.75">
      <c r="B256" s="133">
        <f t="shared" si="59"/>
        <v>239</v>
      </c>
      <c r="C256" s="134">
        <v>41147</v>
      </c>
      <c r="D256" s="113"/>
      <c r="E256" s="112">
        <f>IF(D256&gt;0,AVERAGE(D$200:$D256),0)</f>
        <v>0</v>
      </c>
      <c r="F256" s="143">
        <f t="shared" si="55"/>
        <v>0</v>
      </c>
      <c r="G256" s="130">
        <f t="shared" si="56"/>
        <v>0</v>
      </c>
      <c r="H256" s="130">
        <f t="shared" si="57"/>
        <v>0</v>
      </c>
      <c r="I256" s="144">
        <f t="shared" si="58"/>
        <v>0</v>
      </c>
      <c r="J256" s="135">
        <f t="shared" si="47"/>
        <v>0</v>
      </c>
      <c r="K256" s="133" t="e">
        <f t="shared" si="48"/>
        <v>#DIV/0!</v>
      </c>
      <c r="L256" s="137" t="e">
        <f t="shared" si="49"/>
        <v>#DIV/0!</v>
      </c>
      <c r="M256" s="138"/>
      <c r="N256" s="139" t="e">
        <f t="shared" si="54"/>
        <v>#DIV/0!</v>
      </c>
      <c r="O256" s="112">
        <f>IF(D256&gt;0,AVERAGE(D$18:$D256),0)</f>
        <v>0</v>
      </c>
    </row>
    <row r="257" spans="2:15" ht="12.75">
      <c r="B257" s="133">
        <f t="shared" si="59"/>
        <v>240</v>
      </c>
      <c r="C257" s="134">
        <v>41148</v>
      </c>
      <c r="D257" s="113"/>
      <c r="E257" s="112">
        <f>IF(D257&gt;0,AVERAGE(D$200:$D257),0)</f>
        <v>0</v>
      </c>
      <c r="F257" s="143">
        <f t="shared" si="55"/>
        <v>0</v>
      </c>
      <c r="G257" s="130">
        <f t="shared" si="56"/>
        <v>0</v>
      </c>
      <c r="H257" s="130">
        <f t="shared" si="57"/>
        <v>0</v>
      </c>
      <c r="I257" s="144">
        <f t="shared" si="58"/>
        <v>0</v>
      </c>
      <c r="J257" s="135">
        <f t="shared" si="47"/>
        <v>0</v>
      </c>
      <c r="K257" s="133" t="e">
        <f t="shared" si="48"/>
        <v>#DIV/0!</v>
      </c>
      <c r="L257" s="137" t="e">
        <f t="shared" si="49"/>
        <v>#DIV/0!</v>
      </c>
      <c r="M257" s="138"/>
      <c r="N257" s="139" t="e">
        <f t="shared" si="54"/>
        <v>#DIV/0!</v>
      </c>
      <c r="O257" s="112">
        <f>IF(D257&gt;0,AVERAGE(D$18:$D257),0)</f>
        <v>0</v>
      </c>
    </row>
    <row r="258" spans="2:15" ht="12.75">
      <c r="B258" s="133">
        <f t="shared" si="59"/>
        <v>241</v>
      </c>
      <c r="C258" s="134">
        <v>41149</v>
      </c>
      <c r="D258" s="113"/>
      <c r="E258" s="112">
        <f>IF(D258&gt;0,AVERAGE(D$200:$D258),0)</f>
        <v>0</v>
      </c>
      <c r="F258" s="143">
        <f t="shared" si="55"/>
        <v>0</v>
      </c>
      <c r="G258" s="130">
        <f t="shared" si="56"/>
        <v>0</v>
      </c>
      <c r="H258" s="130">
        <f t="shared" si="57"/>
        <v>0</v>
      </c>
      <c r="I258" s="144">
        <f t="shared" si="58"/>
        <v>0</v>
      </c>
      <c r="J258" s="135">
        <f t="shared" si="47"/>
        <v>0</v>
      </c>
      <c r="K258" s="133" t="e">
        <f t="shared" si="48"/>
        <v>#DIV/0!</v>
      </c>
      <c r="L258" s="137" t="e">
        <f t="shared" si="49"/>
        <v>#DIV/0!</v>
      </c>
      <c r="M258" s="138"/>
      <c r="N258" s="139" t="e">
        <f t="shared" si="54"/>
        <v>#DIV/0!</v>
      </c>
      <c r="O258" s="112">
        <f>IF(D258&gt;0,AVERAGE(D$18:$D258),0)</f>
        <v>0</v>
      </c>
    </row>
    <row r="259" spans="2:15" ht="12.75">
      <c r="B259" s="133">
        <f t="shared" si="59"/>
        <v>242</v>
      </c>
      <c r="C259" s="134">
        <v>41150</v>
      </c>
      <c r="D259" s="113"/>
      <c r="E259" s="112">
        <f>IF(D259&gt;0,AVERAGE(D$200:$D259),0)</f>
        <v>0</v>
      </c>
      <c r="F259" s="143">
        <f t="shared" si="55"/>
        <v>0</v>
      </c>
      <c r="G259" s="130">
        <f t="shared" si="56"/>
        <v>0</v>
      </c>
      <c r="H259" s="130">
        <f t="shared" si="57"/>
        <v>0</v>
      </c>
      <c r="I259" s="144">
        <f t="shared" si="58"/>
        <v>0</v>
      </c>
      <c r="J259" s="135">
        <f aca="true" t="shared" si="60" ref="J259:J322">SUM(F259:I259)</f>
        <v>0</v>
      </c>
      <c r="K259" s="133" t="e">
        <f aca="true" t="shared" si="61" ref="K259:K322">+J259/(E259/1000)*100</f>
        <v>#DIV/0!</v>
      </c>
      <c r="L259" s="137" t="e">
        <f aca="true" t="shared" si="62" ref="L259:L322">+K259*366</f>
        <v>#DIV/0!</v>
      </c>
      <c r="M259" s="138"/>
      <c r="N259" s="139" t="e">
        <f t="shared" si="54"/>
        <v>#DIV/0!</v>
      </c>
      <c r="O259" s="112">
        <f>IF(D259&gt;0,AVERAGE(D$18:$D259),0)</f>
        <v>0</v>
      </c>
    </row>
    <row r="260" spans="2:15" ht="12.75">
      <c r="B260" s="133">
        <f t="shared" si="59"/>
        <v>243</v>
      </c>
      <c r="C260" s="134">
        <v>41151</v>
      </c>
      <c r="D260" s="113"/>
      <c r="E260" s="112">
        <f>IF(D260&gt;0,AVERAGE(D$200:$D260),0)</f>
        <v>0</v>
      </c>
      <c r="F260" s="143">
        <f t="shared" si="55"/>
        <v>0</v>
      </c>
      <c r="G260" s="130">
        <f t="shared" si="56"/>
        <v>0</v>
      </c>
      <c r="H260" s="130">
        <f t="shared" si="57"/>
        <v>0</v>
      </c>
      <c r="I260" s="144">
        <f t="shared" si="58"/>
        <v>0</v>
      </c>
      <c r="J260" s="135">
        <f t="shared" si="60"/>
        <v>0</v>
      </c>
      <c r="K260" s="133" t="e">
        <f t="shared" si="61"/>
        <v>#DIV/0!</v>
      </c>
      <c r="L260" s="137" t="e">
        <f t="shared" si="62"/>
        <v>#DIV/0!</v>
      </c>
      <c r="M260" s="138"/>
      <c r="N260" s="139" t="e">
        <f t="shared" si="54"/>
        <v>#DIV/0!</v>
      </c>
      <c r="O260" s="112">
        <f>IF(D260&gt;0,AVERAGE(D$18:$D260),0)</f>
        <v>0</v>
      </c>
    </row>
    <row r="261" spans="2:15" ht="12.75">
      <c r="B261" s="133">
        <f t="shared" si="59"/>
        <v>244</v>
      </c>
      <c r="C261" s="134">
        <v>41152</v>
      </c>
      <c r="D261" s="113"/>
      <c r="E261" s="112">
        <f>IF(D261&gt;0,AVERAGE(D$200:$D261),0)</f>
        <v>0</v>
      </c>
      <c r="F261" s="143">
        <f t="shared" si="55"/>
        <v>0</v>
      </c>
      <c r="G261" s="130">
        <f t="shared" si="56"/>
        <v>0</v>
      </c>
      <c r="H261" s="130">
        <f t="shared" si="57"/>
        <v>0</v>
      </c>
      <c r="I261" s="144">
        <f t="shared" si="58"/>
        <v>0</v>
      </c>
      <c r="J261" s="135">
        <f t="shared" si="60"/>
        <v>0</v>
      </c>
      <c r="K261" s="133" t="e">
        <f t="shared" si="61"/>
        <v>#DIV/0!</v>
      </c>
      <c r="L261" s="137" t="e">
        <f t="shared" si="62"/>
        <v>#DIV/0!</v>
      </c>
      <c r="M261" s="138"/>
      <c r="N261" s="139" t="e">
        <f t="shared" si="54"/>
        <v>#DIV/0!</v>
      </c>
      <c r="O261" s="112">
        <f>IF(D261&gt;0,AVERAGE(D$18:$D261),0)</f>
        <v>0</v>
      </c>
    </row>
    <row r="262" spans="2:15" ht="12.75">
      <c r="B262" s="133">
        <f t="shared" si="59"/>
        <v>245</v>
      </c>
      <c r="C262" s="134">
        <v>41153</v>
      </c>
      <c r="D262" s="113"/>
      <c r="E262" s="112">
        <f>IF(D262&gt;0,AVERAGE(D$200:$D262),0)</f>
        <v>0</v>
      </c>
      <c r="F262" s="143">
        <f>+$K$11/30</f>
        <v>0</v>
      </c>
      <c r="G262" s="130">
        <f>+$G$11/30</f>
        <v>0</v>
      </c>
      <c r="H262" s="130">
        <f>+$H$11/30+M262</f>
        <v>0</v>
      </c>
      <c r="I262" s="144">
        <f>+$I$11/30</f>
        <v>0</v>
      </c>
      <c r="J262" s="135">
        <f t="shared" si="60"/>
        <v>0</v>
      </c>
      <c r="K262" s="133" t="e">
        <f t="shared" si="61"/>
        <v>#DIV/0!</v>
      </c>
      <c r="L262" s="137" t="e">
        <f t="shared" si="62"/>
        <v>#DIV/0!</v>
      </c>
      <c r="M262" s="138"/>
      <c r="N262" s="139" t="e">
        <f t="shared" si="54"/>
        <v>#DIV/0!</v>
      </c>
      <c r="O262" s="112">
        <f>IF(D262&gt;0,AVERAGE(D$18:$D262),0)</f>
        <v>0</v>
      </c>
    </row>
    <row r="263" spans="2:15" ht="12.75">
      <c r="B263" s="133">
        <f t="shared" si="59"/>
        <v>246</v>
      </c>
      <c r="C263" s="134">
        <v>41154</v>
      </c>
      <c r="D263" s="113"/>
      <c r="E263" s="112">
        <f>IF(D263&gt;0,AVERAGE(D$200:$D263),0)</f>
        <v>0</v>
      </c>
      <c r="F263" s="143">
        <f aca="true" t="shared" si="63" ref="F263:F291">+$K$11/30</f>
        <v>0</v>
      </c>
      <c r="G263" s="130">
        <f aca="true" t="shared" si="64" ref="G263:G291">+$G$11/30</f>
        <v>0</v>
      </c>
      <c r="H263" s="130">
        <f aca="true" t="shared" si="65" ref="H263:H291">+$H$11/30+M263</f>
        <v>0</v>
      </c>
      <c r="I263" s="144">
        <f aca="true" t="shared" si="66" ref="I263:I291">+$I$11/30</f>
        <v>0</v>
      </c>
      <c r="J263" s="135">
        <f t="shared" si="60"/>
        <v>0</v>
      </c>
      <c r="K263" s="133" t="e">
        <f t="shared" si="61"/>
        <v>#DIV/0!</v>
      </c>
      <c r="L263" s="137" t="e">
        <f t="shared" si="62"/>
        <v>#DIV/0!</v>
      </c>
      <c r="M263" s="138"/>
      <c r="N263" s="139" t="e">
        <f t="shared" si="54"/>
        <v>#DIV/0!</v>
      </c>
      <c r="O263" s="112">
        <f>IF(D263&gt;0,AVERAGE(D$18:$D263),0)</f>
        <v>0</v>
      </c>
    </row>
    <row r="264" spans="2:15" ht="12.75">
      <c r="B264" s="133">
        <f t="shared" si="59"/>
        <v>247</v>
      </c>
      <c r="C264" s="134">
        <v>41155</v>
      </c>
      <c r="D264" s="113"/>
      <c r="E264" s="112">
        <f>IF(D264&gt;0,AVERAGE(D$200:$D264),0)</f>
        <v>0</v>
      </c>
      <c r="F264" s="143">
        <f t="shared" si="63"/>
        <v>0</v>
      </c>
      <c r="G264" s="130">
        <f t="shared" si="64"/>
        <v>0</v>
      </c>
      <c r="H264" s="130">
        <f t="shared" si="65"/>
        <v>0</v>
      </c>
      <c r="I264" s="144">
        <f t="shared" si="66"/>
        <v>0</v>
      </c>
      <c r="J264" s="135">
        <f t="shared" si="60"/>
        <v>0</v>
      </c>
      <c r="K264" s="133" t="e">
        <f t="shared" si="61"/>
        <v>#DIV/0!</v>
      </c>
      <c r="L264" s="137" t="e">
        <f t="shared" si="62"/>
        <v>#DIV/0!</v>
      </c>
      <c r="M264" s="138"/>
      <c r="N264" s="139" t="e">
        <f t="shared" si="54"/>
        <v>#DIV/0!</v>
      </c>
      <c r="O264" s="112">
        <f>IF(D264&gt;0,AVERAGE(D$18:$D264),0)</f>
        <v>0</v>
      </c>
    </row>
    <row r="265" spans="2:15" ht="12.75">
      <c r="B265" s="133">
        <f t="shared" si="59"/>
        <v>248</v>
      </c>
      <c r="C265" s="134">
        <v>41156</v>
      </c>
      <c r="D265" s="113"/>
      <c r="E265" s="112">
        <f>IF(D265&gt;0,AVERAGE(D$200:$D265),0)</f>
        <v>0</v>
      </c>
      <c r="F265" s="143">
        <f t="shared" si="63"/>
        <v>0</v>
      </c>
      <c r="G265" s="130">
        <f t="shared" si="64"/>
        <v>0</v>
      </c>
      <c r="H265" s="130">
        <f t="shared" si="65"/>
        <v>0</v>
      </c>
      <c r="I265" s="144">
        <f t="shared" si="66"/>
        <v>0</v>
      </c>
      <c r="J265" s="135">
        <f t="shared" si="60"/>
        <v>0</v>
      </c>
      <c r="K265" s="133" t="e">
        <f t="shared" si="61"/>
        <v>#DIV/0!</v>
      </c>
      <c r="L265" s="137" t="e">
        <f t="shared" si="62"/>
        <v>#DIV/0!</v>
      </c>
      <c r="M265" s="138"/>
      <c r="N265" s="139" t="e">
        <f aca="true" t="shared" si="67" ref="N265:N328">+L265-$C$8</f>
        <v>#DIV/0!</v>
      </c>
      <c r="O265" s="112">
        <f>IF(D265&gt;0,AVERAGE(D$18:$D265),0)</f>
        <v>0</v>
      </c>
    </row>
    <row r="266" spans="2:15" ht="12.75">
      <c r="B266" s="133">
        <f t="shared" si="59"/>
        <v>249</v>
      </c>
      <c r="C266" s="134">
        <v>41157</v>
      </c>
      <c r="D266" s="113"/>
      <c r="E266" s="112">
        <f>IF(D266&gt;0,AVERAGE(D$200:$D266),0)</f>
        <v>0</v>
      </c>
      <c r="F266" s="143">
        <f t="shared" si="63"/>
        <v>0</v>
      </c>
      <c r="G266" s="130">
        <f t="shared" si="64"/>
        <v>0</v>
      </c>
      <c r="H266" s="130">
        <f t="shared" si="65"/>
        <v>0</v>
      </c>
      <c r="I266" s="144">
        <f t="shared" si="66"/>
        <v>0</v>
      </c>
      <c r="J266" s="135">
        <f t="shared" si="60"/>
        <v>0</v>
      </c>
      <c r="K266" s="133" t="e">
        <f t="shared" si="61"/>
        <v>#DIV/0!</v>
      </c>
      <c r="L266" s="137" t="e">
        <f t="shared" si="62"/>
        <v>#DIV/0!</v>
      </c>
      <c r="M266" s="138"/>
      <c r="N266" s="139" t="e">
        <f t="shared" si="67"/>
        <v>#DIV/0!</v>
      </c>
      <c r="O266" s="112">
        <f>IF(D266&gt;0,AVERAGE(D$18:$D266),0)</f>
        <v>0</v>
      </c>
    </row>
    <row r="267" spans="2:15" ht="12.75">
      <c r="B267" s="133">
        <f t="shared" si="59"/>
        <v>250</v>
      </c>
      <c r="C267" s="134">
        <v>41158</v>
      </c>
      <c r="D267" s="113"/>
      <c r="E267" s="112">
        <f>IF(D267&gt;0,AVERAGE(D$200:$D267),0)</f>
        <v>0</v>
      </c>
      <c r="F267" s="143">
        <f t="shared" si="63"/>
        <v>0</v>
      </c>
      <c r="G267" s="130">
        <f t="shared" si="64"/>
        <v>0</v>
      </c>
      <c r="H267" s="130">
        <f t="shared" si="65"/>
        <v>0</v>
      </c>
      <c r="I267" s="144">
        <f t="shared" si="66"/>
        <v>0</v>
      </c>
      <c r="J267" s="135">
        <f t="shared" si="60"/>
        <v>0</v>
      </c>
      <c r="K267" s="133" t="e">
        <f t="shared" si="61"/>
        <v>#DIV/0!</v>
      </c>
      <c r="L267" s="137" t="e">
        <f t="shared" si="62"/>
        <v>#DIV/0!</v>
      </c>
      <c r="M267" s="138"/>
      <c r="N267" s="139" t="e">
        <f t="shared" si="67"/>
        <v>#DIV/0!</v>
      </c>
      <c r="O267" s="112">
        <f>IF(D267&gt;0,AVERAGE(D$18:$D267),0)</f>
        <v>0</v>
      </c>
    </row>
    <row r="268" spans="2:15" ht="12.75">
      <c r="B268" s="133">
        <f t="shared" si="59"/>
        <v>251</v>
      </c>
      <c r="C268" s="134">
        <v>41159</v>
      </c>
      <c r="D268" s="113"/>
      <c r="E268" s="112">
        <f>IF(D268&gt;0,AVERAGE(D$200:$D268),0)</f>
        <v>0</v>
      </c>
      <c r="F268" s="143">
        <f t="shared" si="63"/>
        <v>0</v>
      </c>
      <c r="G268" s="130">
        <f t="shared" si="64"/>
        <v>0</v>
      </c>
      <c r="H268" s="130">
        <f t="shared" si="65"/>
        <v>0</v>
      </c>
      <c r="I268" s="144">
        <f t="shared" si="66"/>
        <v>0</v>
      </c>
      <c r="J268" s="135">
        <f t="shared" si="60"/>
        <v>0</v>
      </c>
      <c r="K268" s="133" t="e">
        <f t="shared" si="61"/>
        <v>#DIV/0!</v>
      </c>
      <c r="L268" s="137" t="e">
        <f t="shared" si="62"/>
        <v>#DIV/0!</v>
      </c>
      <c r="M268" s="138"/>
      <c r="N268" s="139" t="e">
        <f t="shared" si="67"/>
        <v>#DIV/0!</v>
      </c>
      <c r="O268" s="112">
        <f>IF(D268&gt;0,AVERAGE(D$18:$D268),0)</f>
        <v>0</v>
      </c>
    </row>
    <row r="269" spans="2:15" ht="12.75">
      <c r="B269" s="133">
        <f t="shared" si="59"/>
        <v>252</v>
      </c>
      <c r="C269" s="134">
        <v>41160</v>
      </c>
      <c r="D269" s="113"/>
      <c r="E269" s="112">
        <f>IF(D269&gt;0,AVERAGE(D$200:$D269),0)</f>
        <v>0</v>
      </c>
      <c r="F269" s="143">
        <f t="shared" si="63"/>
        <v>0</v>
      </c>
      <c r="G269" s="130">
        <f t="shared" si="64"/>
        <v>0</v>
      </c>
      <c r="H269" s="130">
        <f t="shared" si="65"/>
        <v>0</v>
      </c>
      <c r="I269" s="144">
        <f t="shared" si="66"/>
        <v>0</v>
      </c>
      <c r="J269" s="135">
        <f t="shared" si="60"/>
        <v>0</v>
      </c>
      <c r="K269" s="133" t="e">
        <f t="shared" si="61"/>
        <v>#DIV/0!</v>
      </c>
      <c r="L269" s="137" t="e">
        <f t="shared" si="62"/>
        <v>#DIV/0!</v>
      </c>
      <c r="M269" s="138"/>
      <c r="N269" s="139" t="e">
        <f t="shared" si="67"/>
        <v>#DIV/0!</v>
      </c>
      <c r="O269" s="112">
        <f>IF(D269&gt;0,AVERAGE(D$18:$D269),0)</f>
        <v>0</v>
      </c>
    </row>
    <row r="270" spans="2:15" ht="12.75">
      <c r="B270" s="133">
        <f t="shared" si="59"/>
        <v>253</v>
      </c>
      <c r="C270" s="134">
        <v>41161</v>
      </c>
      <c r="D270" s="113"/>
      <c r="E270" s="112">
        <f>IF(D270&gt;0,AVERAGE(D$200:$D270),0)</f>
        <v>0</v>
      </c>
      <c r="F270" s="143">
        <f t="shared" si="63"/>
        <v>0</v>
      </c>
      <c r="G270" s="130">
        <f t="shared" si="64"/>
        <v>0</v>
      </c>
      <c r="H270" s="130">
        <f t="shared" si="65"/>
        <v>0</v>
      </c>
      <c r="I270" s="144">
        <f t="shared" si="66"/>
        <v>0</v>
      </c>
      <c r="J270" s="135">
        <f t="shared" si="60"/>
        <v>0</v>
      </c>
      <c r="K270" s="133" t="e">
        <f t="shared" si="61"/>
        <v>#DIV/0!</v>
      </c>
      <c r="L270" s="137" t="e">
        <f t="shared" si="62"/>
        <v>#DIV/0!</v>
      </c>
      <c r="M270" s="138"/>
      <c r="N270" s="139" t="e">
        <f t="shared" si="67"/>
        <v>#DIV/0!</v>
      </c>
      <c r="O270" s="112">
        <f>IF(D270&gt;0,AVERAGE(D$18:$D270),0)</f>
        <v>0</v>
      </c>
    </row>
    <row r="271" spans="2:15" ht="12.75">
      <c r="B271" s="133">
        <f t="shared" si="59"/>
        <v>254</v>
      </c>
      <c r="C271" s="134">
        <v>41162</v>
      </c>
      <c r="D271" s="113"/>
      <c r="E271" s="112">
        <f>IF(D271&gt;0,AVERAGE(D$200:$D271),0)</f>
        <v>0</v>
      </c>
      <c r="F271" s="143">
        <f t="shared" si="63"/>
        <v>0</v>
      </c>
      <c r="G271" s="130">
        <f t="shared" si="64"/>
        <v>0</v>
      </c>
      <c r="H271" s="130">
        <f t="shared" si="65"/>
        <v>0</v>
      </c>
      <c r="I271" s="144">
        <f t="shared" si="66"/>
        <v>0</v>
      </c>
      <c r="J271" s="135">
        <f t="shared" si="60"/>
        <v>0</v>
      </c>
      <c r="K271" s="133" t="e">
        <f t="shared" si="61"/>
        <v>#DIV/0!</v>
      </c>
      <c r="L271" s="137" t="e">
        <f t="shared" si="62"/>
        <v>#DIV/0!</v>
      </c>
      <c r="M271" s="138"/>
      <c r="N271" s="139" t="e">
        <f t="shared" si="67"/>
        <v>#DIV/0!</v>
      </c>
      <c r="O271" s="112">
        <f>IF(D271&gt;0,AVERAGE(D$18:$D271),0)</f>
        <v>0</v>
      </c>
    </row>
    <row r="272" spans="2:15" ht="12.75">
      <c r="B272" s="133">
        <f t="shared" si="59"/>
        <v>255</v>
      </c>
      <c r="C272" s="134">
        <v>41163</v>
      </c>
      <c r="D272" s="113"/>
      <c r="E272" s="112">
        <f>IF(D272&gt;0,AVERAGE(D$200:$D272),0)</f>
        <v>0</v>
      </c>
      <c r="F272" s="143">
        <f t="shared" si="63"/>
        <v>0</v>
      </c>
      <c r="G272" s="130">
        <f t="shared" si="64"/>
        <v>0</v>
      </c>
      <c r="H272" s="130">
        <f t="shared" si="65"/>
        <v>0</v>
      </c>
      <c r="I272" s="144">
        <f t="shared" si="66"/>
        <v>0</v>
      </c>
      <c r="J272" s="135">
        <f t="shared" si="60"/>
        <v>0</v>
      </c>
      <c r="K272" s="133" t="e">
        <f t="shared" si="61"/>
        <v>#DIV/0!</v>
      </c>
      <c r="L272" s="137" t="e">
        <f t="shared" si="62"/>
        <v>#DIV/0!</v>
      </c>
      <c r="M272" s="138"/>
      <c r="N272" s="139" t="e">
        <f t="shared" si="67"/>
        <v>#DIV/0!</v>
      </c>
      <c r="O272" s="112">
        <f>IF(D272&gt;0,AVERAGE(D$18:$D272),0)</f>
        <v>0</v>
      </c>
    </row>
    <row r="273" spans="2:15" ht="12.75">
      <c r="B273" s="133">
        <f t="shared" si="59"/>
        <v>256</v>
      </c>
      <c r="C273" s="134">
        <v>41164</v>
      </c>
      <c r="D273" s="113"/>
      <c r="E273" s="112">
        <f>IF(D273&gt;0,AVERAGE(D$200:$D273),0)</f>
        <v>0</v>
      </c>
      <c r="F273" s="143">
        <f t="shared" si="63"/>
        <v>0</v>
      </c>
      <c r="G273" s="130">
        <f t="shared" si="64"/>
        <v>0</v>
      </c>
      <c r="H273" s="130">
        <f t="shared" si="65"/>
        <v>0</v>
      </c>
      <c r="I273" s="144">
        <f t="shared" si="66"/>
        <v>0</v>
      </c>
      <c r="J273" s="135">
        <f t="shared" si="60"/>
        <v>0</v>
      </c>
      <c r="K273" s="133" t="e">
        <f t="shared" si="61"/>
        <v>#DIV/0!</v>
      </c>
      <c r="L273" s="137" t="e">
        <f t="shared" si="62"/>
        <v>#DIV/0!</v>
      </c>
      <c r="M273" s="138"/>
      <c r="N273" s="139" t="e">
        <f t="shared" si="67"/>
        <v>#DIV/0!</v>
      </c>
      <c r="O273" s="112">
        <f>IF(D273&gt;0,AVERAGE(D$18:$D273),0)</f>
        <v>0</v>
      </c>
    </row>
    <row r="274" spans="2:15" ht="12.75">
      <c r="B274" s="133">
        <f t="shared" si="59"/>
        <v>257</v>
      </c>
      <c r="C274" s="134">
        <v>41165</v>
      </c>
      <c r="D274" s="113"/>
      <c r="E274" s="112">
        <f>IF(D274&gt;0,AVERAGE(D$200:$D274),0)</f>
        <v>0</v>
      </c>
      <c r="F274" s="143">
        <f t="shared" si="63"/>
        <v>0</v>
      </c>
      <c r="G274" s="130">
        <f t="shared" si="64"/>
        <v>0</v>
      </c>
      <c r="H274" s="130">
        <f t="shared" si="65"/>
        <v>0</v>
      </c>
      <c r="I274" s="144">
        <f t="shared" si="66"/>
        <v>0</v>
      </c>
      <c r="J274" s="135">
        <f t="shared" si="60"/>
        <v>0</v>
      </c>
      <c r="K274" s="133" t="e">
        <f t="shared" si="61"/>
        <v>#DIV/0!</v>
      </c>
      <c r="L274" s="137" t="e">
        <f t="shared" si="62"/>
        <v>#DIV/0!</v>
      </c>
      <c r="M274" s="138"/>
      <c r="N274" s="139" t="e">
        <f t="shared" si="67"/>
        <v>#DIV/0!</v>
      </c>
      <c r="O274" s="112">
        <f>IF(D274&gt;0,AVERAGE(D$18:$D274),0)</f>
        <v>0</v>
      </c>
    </row>
    <row r="275" spans="2:15" ht="12.75">
      <c r="B275" s="133">
        <f t="shared" si="59"/>
        <v>258</v>
      </c>
      <c r="C275" s="134">
        <v>41166</v>
      </c>
      <c r="D275" s="113"/>
      <c r="E275" s="112">
        <f>IF(D275&gt;0,AVERAGE(D$200:$D275),0)</f>
        <v>0</v>
      </c>
      <c r="F275" s="143">
        <f t="shared" si="63"/>
        <v>0</v>
      </c>
      <c r="G275" s="130">
        <f t="shared" si="64"/>
        <v>0</v>
      </c>
      <c r="H275" s="130">
        <f t="shared" si="65"/>
        <v>0</v>
      </c>
      <c r="I275" s="144">
        <f t="shared" si="66"/>
        <v>0</v>
      </c>
      <c r="J275" s="135">
        <f t="shared" si="60"/>
        <v>0</v>
      </c>
      <c r="K275" s="133" t="e">
        <f t="shared" si="61"/>
        <v>#DIV/0!</v>
      </c>
      <c r="L275" s="137" t="e">
        <f t="shared" si="62"/>
        <v>#DIV/0!</v>
      </c>
      <c r="M275" s="138"/>
      <c r="N275" s="139" t="e">
        <f t="shared" si="67"/>
        <v>#DIV/0!</v>
      </c>
      <c r="O275" s="112">
        <f>IF(D275&gt;0,AVERAGE(D$18:$D275),0)</f>
        <v>0</v>
      </c>
    </row>
    <row r="276" spans="2:15" ht="12.75">
      <c r="B276" s="133">
        <f t="shared" si="59"/>
        <v>259</v>
      </c>
      <c r="C276" s="134">
        <v>41167</v>
      </c>
      <c r="D276" s="113"/>
      <c r="E276" s="112">
        <f>IF(D276&gt;0,AVERAGE(D$200:$D276),0)</f>
        <v>0</v>
      </c>
      <c r="F276" s="143">
        <f t="shared" si="63"/>
        <v>0</v>
      </c>
      <c r="G276" s="130">
        <f t="shared" si="64"/>
        <v>0</v>
      </c>
      <c r="H276" s="130">
        <f t="shared" si="65"/>
        <v>0</v>
      </c>
      <c r="I276" s="144">
        <f t="shared" si="66"/>
        <v>0</v>
      </c>
      <c r="J276" s="135">
        <f t="shared" si="60"/>
        <v>0</v>
      </c>
      <c r="K276" s="133" t="e">
        <f t="shared" si="61"/>
        <v>#DIV/0!</v>
      </c>
      <c r="L276" s="137" t="e">
        <f t="shared" si="62"/>
        <v>#DIV/0!</v>
      </c>
      <c r="M276" s="138"/>
      <c r="N276" s="139" t="e">
        <f t="shared" si="67"/>
        <v>#DIV/0!</v>
      </c>
      <c r="O276" s="112">
        <f>IF(D276&gt;0,AVERAGE(D$18:$D276),0)</f>
        <v>0</v>
      </c>
    </row>
    <row r="277" spans="2:15" ht="12.75">
      <c r="B277" s="133">
        <f t="shared" si="59"/>
        <v>260</v>
      </c>
      <c r="C277" s="134">
        <v>41168</v>
      </c>
      <c r="D277" s="113"/>
      <c r="E277" s="112">
        <f>IF(D277&gt;0,AVERAGE(D$200:$D277),0)</f>
        <v>0</v>
      </c>
      <c r="F277" s="143">
        <f t="shared" si="63"/>
        <v>0</v>
      </c>
      <c r="G277" s="130">
        <f t="shared" si="64"/>
        <v>0</v>
      </c>
      <c r="H277" s="130">
        <f t="shared" si="65"/>
        <v>0</v>
      </c>
      <c r="I277" s="144">
        <f t="shared" si="66"/>
        <v>0</v>
      </c>
      <c r="J277" s="135">
        <f t="shared" si="60"/>
        <v>0</v>
      </c>
      <c r="K277" s="133" t="e">
        <f t="shared" si="61"/>
        <v>#DIV/0!</v>
      </c>
      <c r="L277" s="137" t="e">
        <f t="shared" si="62"/>
        <v>#DIV/0!</v>
      </c>
      <c r="M277" s="138"/>
      <c r="N277" s="139" t="e">
        <f t="shared" si="67"/>
        <v>#DIV/0!</v>
      </c>
      <c r="O277" s="112">
        <f>IF(D277&gt;0,AVERAGE(D$18:$D277),0)</f>
        <v>0</v>
      </c>
    </row>
    <row r="278" spans="2:15" ht="12.75">
      <c r="B278" s="133">
        <f t="shared" si="59"/>
        <v>261</v>
      </c>
      <c r="C278" s="134">
        <v>41169</v>
      </c>
      <c r="D278" s="113"/>
      <c r="E278" s="112">
        <f>IF(D278&gt;0,AVERAGE(D$200:$D278),0)</f>
        <v>0</v>
      </c>
      <c r="F278" s="143">
        <f t="shared" si="63"/>
        <v>0</v>
      </c>
      <c r="G278" s="130">
        <f t="shared" si="64"/>
        <v>0</v>
      </c>
      <c r="H278" s="130">
        <f t="shared" si="65"/>
        <v>0</v>
      </c>
      <c r="I278" s="144">
        <f t="shared" si="66"/>
        <v>0</v>
      </c>
      <c r="J278" s="135">
        <f t="shared" si="60"/>
        <v>0</v>
      </c>
      <c r="K278" s="133" t="e">
        <f t="shared" si="61"/>
        <v>#DIV/0!</v>
      </c>
      <c r="L278" s="137" t="e">
        <f t="shared" si="62"/>
        <v>#DIV/0!</v>
      </c>
      <c r="M278" s="138"/>
      <c r="N278" s="139" t="e">
        <f t="shared" si="67"/>
        <v>#DIV/0!</v>
      </c>
      <c r="O278" s="112">
        <f>IF(D278&gt;0,AVERAGE(D$18:$D278),0)</f>
        <v>0</v>
      </c>
    </row>
    <row r="279" spans="2:15" ht="12.75">
      <c r="B279" s="133">
        <f t="shared" si="59"/>
        <v>262</v>
      </c>
      <c r="C279" s="134">
        <v>41170</v>
      </c>
      <c r="D279" s="113"/>
      <c r="E279" s="112">
        <f>IF(D279&gt;0,AVERAGE(D$200:$D279),0)</f>
        <v>0</v>
      </c>
      <c r="F279" s="143">
        <f t="shared" si="63"/>
        <v>0</v>
      </c>
      <c r="G279" s="130">
        <f t="shared" si="64"/>
        <v>0</v>
      </c>
      <c r="H279" s="130">
        <f t="shared" si="65"/>
        <v>0</v>
      </c>
      <c r="I279" s="144">
        <f t="shared" si="66"/>
        <v>0</v>
      </c>
      <c r="J279" s="135">
        <f t="shared" si="60"/>
        <v>0</v>
      </c>
      <c r="K279" s="133" t="e">
        <f t="shared" si="61"/>
        <v>#DIV/0!</v>
      </c>
      <c r="L279" s="137" t="e">
        <f t="shared" si="62"/>
        <v>#DIV/0!</v>
      </c>
      <c r="M279" s="138"/>
      <c r="N279" s="139" t="e">
        <f t="shared" si="67"/>
        <v>#DIV/0!</v>
      </c>
      <c r="O279" s="112">
        <f>IF(D279&gt;0,AVERAGE(D$18:$D279),0)</f>
        <v>0</v>
      </c>
    </row>
    <row r="280" spans="2:15" ht="12.75">
      <c r="B280" s="133">
        <f t="shared" si="59"/>
        <v>263</v>
      </c>
      <c r="C280" s="134">
        <v>41171</v>
      </c>
      <c r="D280" s="113"/>
      <c r="E280" s="112">
        <f>IF(D280&gt;0,AVERAGE(D$200:$D280),0)</f>
        <v>0</v>
      </c>
      <c r="F280" s="143">
        <f t="shared" si="63"/>
        <v>0</v>
      </c>
      <c r="G280" s="130">
        <f t="shared" si="64"/>
        <v>0</v>
      </c>
      <c r="H280" s="130">
        <f t="shared" si="65"/>
        <v>0</v>
      </c>
      <c r="I280" s="144">
        <f t="shared" si="66"/>
        <v>0</v>
      </c>
      <c r="J280" s="135">
        <f t="shared" si="60"/>
        <v>0</v>
      </c>
      <c r="K280" s="133" t="e">
        <f t="shared" si="61"/>
        <v>#DIV/0!</v>
      </c>
      <c r="L280" s="137" t="e">
        <f t="shared" si="62"/>
        <v>#DIV/0!</v>
      </c>
      <c r="M280" s="138"/>
      <c r="N280" s="139" t="e">
        <f t="shared" si="67"/>
        <v>#DIV/0!</v>
      </c>
      <c r="O280" s="112">
        <f>IF(D280&gt;0,AVERAGE(D$18:$D280),0)</f>
        <v>0</v>
      </c>
    </row>
    <row r="281" spans="2:15" ht="12.75">
      <c r="B281" s="133">
        <f t="shared" si="59"/>
        <v>264</v>
      </c>
      <c r="C281" s="134">
        <v>41172</v>
      </c>
      <c r="D281" s="113"/>
      <c r="E281" s="112">
        <f>IF(D281&gt;0,AVERAGE(D$200:$D281),0)</f>
        <v>0</v>
      </c>
      <c r="F281" s="143">
        <f t="shared" si="63"/>
        <v>0</v>
      </c>
      <c r="G281" s="130">
        <f t="shared" si="64"/>
        <v>0</v>
      </c>
      <c r="H281" s="130">
        <f t="shared" si="65"/>
        <v>0</v>
      </c>
      <c r="I281" s="144">
        <f t="shared" si="66"/>
        <v>0</v>
      </c>
      <c r="J281" s="135">
        <f t="shared" si="60"/>
        <v>0</v>
      </c>
      <c r="K281" s="133" t="e">
        <f t="shared" si="61"/>
        <v>#DIV/0!</v>
      </c>
      <c r="L281" s="137" t="e">
        <f t="shared" si="62"/>
        <v>#DIV/0!</v>
      </c>
      <c r="M281" s="138"/>
      <c r="N281" s="139" t="e">
        <f t="shared" si="67"/>
        <v>#DIV/0!</v>
      </c>
      <c r="O281" s="112">
        <f>IF(D281&gt;0,AVERAGE(D$18:$D281),0)</f>
        <v>0</v>
      </c>
    </row>
    <row r="282" spans="2:15" ht="12.75">
      <c r="B282" s="133">
        <f t="shared" si="59"/>
        <v>265</v>
      </c>
      <c r="C282" s="134">
        <v>41173</v>
      </c>
      <c r="D282" s="113"/>
      <c r="E282" s="112">
        <f>IF(D282&gt;0,AVERAGE(D$200:$D282),0)</f>
        <v>0</v>
      </c>
      <c r="F282" s="143">
        <f t="shared" si="63"/>
        <v>0</v>
      </c>
      <c r="G282" s="130">
        <f t="shared" si="64"/>
        <v>0</v>
      </c>
      <c r="H282" s="130">
        <f t="shared" si="65"/>
        <v>0</v>
      </c>
      <c r="I282" s="144">
        <f t="shared" si="66"/>
        <v>0</v>
      </c>
      <c r="J282" s="135">
        <f t="shared" si="60"/>
        <v>0</v>
      </c>
      <c r="K282" s="133" t="e">
        <f t="shared" si="61"/>
        <v>#DIV/0!</v>
      </c>
      <c r="L282" s="137" t="e">
        <f t="shared" si="62"/>
        <v>#DIV/0!</v>
      </c>
      <c r="M282" s="138"/>
      <c r="N282" s="139" t="e">
        <f t="shared" si="67"/>
        <v>#DIV/0!</v>
      </c>
      <c r="O282" s="112">
        <f>IF(D282&gt;0,AVERAGE(D$18:$D282),0)</f>
        <v>0</v>
      </c>
    </row>
    <row r="283" spans="2:15" ht="12.75">
      <c r="B283" s="133">
        <f t="shared" si="59"/>
        <v>266</v>
      </c>
      <c r="C283" s="134">
        <v>41174</v>
      </c>
      <c r="D283" s="113"/>
      <c r="E283" s="112">
        <f>IF(D283&gt;0,AVERAGE(D$200:$D283),0)</f>
        <v>0</v>
      </c>
      <c r="F283" s="143">
        <f t="shared" si="63"/>
        <v>0</v>
      </c>
      <c r="G283" s="130">
        <f t="shared" si="64"/>
        <v>0</v>
      </c>
      <c r="H283" s="130">
        <f t="shared" si="65"/>
        <v>0</v>
      </c>
      <c r="I283" s="144">
        <f t="shared" si="66"/>
        <v>0</v>
      </c>
      <c r="J283" s="135">
        <f t="shared" si="60"/>
        <v>0</v>
      </c>
      <c r="K283" s="133" t="e">
        <f t="shared" si="61"/>
        <v>#DIV/0!</v>
      </c>
      <c r="L283" s="137" t="e">
        <f t="shared" si="62"/>
        <v>#DIV/0!</v>
      </c>
      <c r="M283" s="138"/>
      <c r="N283" s="139" t="e">
        <f t="shared" si="67"/>
        <v>#DIV/0!</v>
      </c>
      <c r="O283" s="112">
        <f>IF(D283&gt;0,AVERAGE(D$18:$D283),0)</f>
        <v>0</v>
      </c>
    </row>
    <row r="284" spans="2:15" ht="12.75">
      <c r="B284" s="133">
        <f t="shared" si="59"/>
        <v>267</v>
      </c>
      <c r="C284" s="134">
        <v>41175</v>
      </c>
      <c r="D284" s="113"/>
      <c r="E284" s="112">
        <f>IF(D284&gt;0,AVERAGE(D$200:$D284),0)</f>
        <v>0</v>
      </c>
      <c r="F284" s="143">
        <f t="shared" si="63"/>
        <v>0</v>
      </c>
      <c r="G284" s="130">
        <f t="shared" si="64"/>
        <v>0</v>
      </c>
      <c r="H284" s="130">
        <f t="shared" si="65"/>
        <v>0</v>
      </c>
      <c r="I284" s="144">
        <f t="shared" si="66"/>
        <v>0</v>
      </c>
      <c r="J284" s="135">
        <f t="shared" si="60"/>
        <v>0</v>
      </c>
      <c r="K284" s="133" t="e">
        <f t="shared" si="61"/>
        <v>#DIV/0!</v>
      </c>
      <c r="L284" s="137" t="e">
        <f t="shared" si="62"/>
        <v>#DIV/0!</v>
      </c>
      <c r="M284" s="138"/>
      <c r="N284" s="139" t="e">
        <f t="shared" si="67"/>
        <v>#DIV/0!</v>
      </c>
      <c r="O284" s="112">
        <f>IF(D284&gt;0,AVERAGE(D$18:$D284),0)</f>
        <v>0</v>
      </c>
    </row>
    <row r="285" spans="2:15" ht="12.75">
      <c r="B285" s="133">
        <f t="shared" si="59"/>
        <v>268</v>
      </c>
      <c r="C285" s="134">
        <v>41176</v>
      </c>
      <c r="D285" s="113"/>
      <c r="E285" s="112">
        <f>IF(D285&gt;0,AVERAGE(D$200:$D285),0)</f>
        <v>0</v>
      </c>
      <c r="F285" s="143">
        <f t="shared" si="63"/>
        <v>0</v>
      </c>
      <c r="G285" s="130">
        <f t="shared" si="64"/>
        <v>0</v>
      </c>
      <c r="H285" s="130">
        <f t="shared" si="65"/>
        <v>0</v>
      </c>
      <c r="I285" s="144">
        <f t="shared" si="66"/>
        <v>0</v>
      </c>
      <c r="J285" s="135">
        <f t="shared" si="60"/>
        <v>0</v>
      </c>
      <c r="K285" s="133" t="e">
        <f t="shared" si="61"/>
        <v>#DIV/0!</v>
      </c>
      <c r="L285" s="137" t="e">
        <f t="shared" si="62"/>
        <v>#DIV/0!</v>
      </c>
      <c r="M285" s="138"/>
      <c r="N285" s="139" t="e">
        <f t="shared" si="67"/>
        <v>#DIV/0!</v>
      </c>
      <c r="O285" s="112">
        <f>IF(D285&gt;0,AVERAGE(D$18:$D285),0)</f>
        <v>0</v>
      </c>
    </row>
    <row r="286" spans="2:15" ht="12.75">
      <c r="B286" s="133">
        <f t="shared" si="59"/>
        <v>269</v>
      </c>
      <c r="C286" s="134">
        <v>41177</v>
      </c>
      <c r="D286" s="113"/>
      <c r="E286" s="112">
        <f>IF(D286&gt;0,AVERAGE(D$200:$D286),0)</f>
        <v>0</v>
      </c>
      <c r="F286" s="143">
        <f t="shared" si="63"/>
        <v>0</v>
      </c>
      <c r="G286" s="130">
        <f t="shared" si="64"/>
        <v>0</v>
      </c>
      <c r="H286" s="130">
        <f t="shared" si="65"/>
        <v>0</v>
      </c>
      <c r="I286" s="144">
        <f t="shared" si="66"/>
        <v>0</v>
      </c>
      <c r="J286" s="135">
        <f t="shared" si="60"/>
        <v>0</v>
      </c>
      <c r="K286" s="133" t="e">
        <f t="shared" si="61"/>
        <v>#DIV/0!</v>
      </c>
      <c r="L286" s="137" t="e">
        <f t="shared" si="62"/>
        <v>#DIV/0!</v>
      </c>
      <c r="M286" s="138"/>
      <c r="N286" s="139" t="e">
        <f t="shared" si="67"/>
        <v>#DIV/0!</v>
      </c>
      <c r="O286" s="112">
        <f>IF(D286&gt;0,AVERAGE(D$18:$D286),0)</f>
        <v>0</v>
      </c>
    </row>
    <row r="287" spans="2:15" ht="12.75">
      <c r="B287" s="133">
        <f t="shared" si="59"/>
        <v>270</v>
      </c>
      <c r="C287" s="134">
        <v>41178</v>
      </c>
      <c r="D287" s="113"/>
      <c r="E287" s="112">
        <f>IF(D287&gt;0,AVERAGE(D$200:$D287),0)</f>
        <v>0</v>
      </c>
      <c r="F287" s="143">
        <f t="shared" si="63"/>
        <v>0</v>
      </c>
      <c r="G287" s="130">
        <f t="shared" si="64"/>
        <v>0</v>
      </c>
      <c r="H287" s="130">
        <f t="shared" si="65"/>
        <v>0</v>
      </c>
      <c r="I287" s="144">
        <f t="shared" si="66"/>
        <v>0</v>
      </c>
      <c r="J287" s="135">
        <f t="shared" si="60"/>
        <v>0</v>
      </c>
      <c r="K287" s="133" t="e">
        <f t="shared" si="61"/>
        <v>#DIV/0!</v>
      </c>
      <c r="L287" s="137" t="e">
        <f t="shared" si="62"/>
        <v>#DIV/0!</v>
      </c>
      <c r="M287" s="138"/>
      <c r="N287" s="139" t="e">
        <f t="shared" si="67"/>
        <v>#DIV/0!</v>
      </c>
      <c r="O287" s="112">
        <f>IF(D287&gt;0,AVERAGE(D$18:$D287),0)</f>
        <v>0</v>
      </c>
    </row>
    <row r="288" spans="2:15" ht="12.75">
      <c r="B288" s="133">
        <f t="shared" si="59"/>
        <v>271</v>
      </c>
      <c r="C288" s="134">
        <v>41179</v>
      </c>
      <c r="D288" s="113"/>
      <c r="E288" s="112">
        <f>IF(D288&gt;0,AVERAGE(D$200:$D288),0)</f>
        <v>0</v>
      </c>
      <c r="F288" s="143">
        <f t="shared" si="63"/>
        <v>0</v>
      </c>
      <c r="G288" s="130">
        <f t="shared" si="64"/>
        <v>0</v>
      </c>
      <c r="H288" s="130">
        <f t="shared" si="65"/>
        <v>0</v>
      </c>
      <c r="I288" s="144">
        <f t="shared" si="66"/>
        <v>0</v>
      </c>
      <c r="J288" s="135">
        <f t="shared" si="60"/>
        <v>0</v>
      </c>
      <c r="K288" s="133" t="e">
        <f t="shared" si="61"/>
        <v>#DIV/0!</v>
      </c>
      <c r="L288" s="137" t="e">
        <f t="shared" si="62"/>
        <v>#DIV/0!</v>
      </c>
      <c r="M288" s="138"/>
      <c r="N288" s="139" t="e">
        <f t="shared" si="67"/>
        <v>#DIV/0!</v>
      </c>
      <c r="O288" s="112">
        <f>IF(D288&gt;0,AVERAGE(D$18:$D288),0)</f>
        <v>0</v>
      </c>
    </row>
    <row r="289" spans="2:15" ht="12.75">
      <c r="B289" s="133">
        <f t="shared" si="59"/>
        <v>272</v>
      </c>
      <c r="C289" s="134">
        <v>41180</v>
      </c>
      <c r="D289" s="113"/>
      <c r="E289" s="112">
        <f>IF(D289&gt;0,AVERAGE(D$200:$D289),0)</f>
        <v>0</v>
      </c>
      <c r="F289" s="143">
        <f t="shared" si="63"/>
        <v>0</v>
      </c>
      <c r="G289" s="130">
        <f t="shared" si="64"/>
        <v>0</v>
      </c>
      <c r="H289" s="130">
        <f t="shared" si="65"/>
        <v>0</v>
      </c>
      <c r="I289" s="144">
        <f t="shared" si="66"/>
        <v>0</v>
      </c>
      <c r="J289" s="135">
        <f t="shared" si="60"/>
        <v>0</v>
      </c>
      <c r="K289" s="133" t="e">
        <f t="shared" si="61"/>
        <v>#DIV/0!</v>
      </c>
      <c r="L289" s="137" t="e">
        <f t="shared" si="62"/>
        <v>#DIV/0!</v>
      </c>
      <c r="M289" s="138"/>
      <c r="N289" s="139" t="e">
        <f t="shared" si="67"/>
        <v>#DIV/0!</v>
      </c>
      <c r="O289" s="112">
        <f>IF(D289&gt;0,AVERAGE(D$18:$D289),0)</f>
        <v>0</v>
      </c>
    </row>
    <row r="290" spans="2:15" ht="12.75">
      <c r="B290" s="133">
        <f t="shared" si="59"/>
        <v>273</v>
      </c>
      <c r="C290" s="134">
        <v>41181</v>
      </c>
      <c r="D290" s="113"/>
      <c r="E290" s="112">
        <f>IF(D290&gt;0,AVERAGE(D$200:$D290),0)</f>
        <v>0</v>
      </c>
      <c r="F290" s="143">
        <f t="shared" si="63"/>
        <v>0</v>
      </c>
      <c r="G290" s="130">
        <f t="shared" si="64"/>
        <v>0</v>
      </c>
      <c r="H290" s="130">
        <f t="shared" si="65"/>
        <v>0</v>
      </c>
      <c r="I290" s="144">
        <f t="shared" si="66"/>
        <v>0</v>
      </c>
      <c r="J290" s="135">
        <f t="shared" si="60"/>
        <v>0</v>
      </c>
      <c r="K290" s="133" t="e">
        <f t="shared" si="61"/>
        <v>#DIV/0!</v>
      </c>
      <c r="L290" s="137" t="e">
        <f t="shared" si="62"/>
        <v>#DIV/0!</v>
      </c>
      <c r="M290" s="138"/>
      <c r="N290" s="139" t="e">
        <f t="shared" si="67"/>
        <v>#DIV/0!</v>
      </c>
      <c r="O290" s="112">
        <f>IF(D290&gt;0,AVERAGE(D$18:$D290),0)</f>
        <v>0</v>
      </c>
    </row>
    <row r="291" spans="2:15" ht="12.75">
      <c r="B291" s="133">
        <f t="shared" si="59"/>
        <v>274</v>
      </c>
      <c r="C291" s="134">
        <v>41182</v>
      </c>
      <c r="D291" s="113"/>
      <c r="E291" s="112">
        <f>IF(D291&gt;0,AVERAGE(D$200:$D291),0)</f>
        <v>0</v>
      </c>
      <c r="F291" s="143">
        <f t="shared" si="63"/>
        <v>0</v>
      </c>
      <c r="G291" s="130">
        <f t="shared" si="64"/>
        <v>0</v>
      </c>
      <c r="H291" s="130">
        <f t="shared" si="65"/>
        <v>0</v>
      </c>
      <c r="I291" s="144">
        <f t="shared" si="66"/>
        <v>0</v>
      </c>
      <c r="J291" s="135">
        <f t="shared" si="60"/>
        <v>0</v>
      </c>
      <c r="K291" s="133" t="e">
        <f t="shared" si="61"/>
        <v>#DIV/0!</v>
      </c>
      <c r="L291" s="137" t="e">
        <f t="shared" si="62"/>
        <v>#DIV/0!</v>
      </c>
      <c r="M291" s="138"/>
      <c r="N291" s="139" t="e">
        <f t="shared" si="67"/>
        <v>#DIV/0!</v>
      </c>
      <c r="O291" s="112">
        <f>IF(D291&gt;0,AVERAGE(D$18:$D291),0)</f>
        <v>0</v>
      </c>
    </row>
    <row r="292" spans="2:15" ht="12.75">
      <c r="B292" s="133">
        <f t="shared" si="59"/>
        <v>275</v>
      </c>
      <c r="C292" s="134">
        <v>41183</v>
      </c>
      <c r="D292" s="113"/>
      <c r="E292" s="112">
        <f>IF(D292&gt;0,AVERAGE(D$292:$D292),0)</f>
        <v>0</v>
      </c>
      <c r="F292" s="143">
        <f>+$K$12/31</f>
        <v>0</v>
      </c>
      <c r="G292" s="130">
        <f>+$G$12/31</f>
        <v>0</v>
      </c>
      <c r="H292" s="130">
        <f>+$H$12/31+M292</f>
        <v>0</v>
      </c>
      <c r="I292" s="144">
        <f>+$I$12/31</f>
        <v>0</v>
      </c>
      <c r="J292" s="135">
        <f t="shared" si="60"/>
        <v>0</v>
      </c>
      <c r="K292" s="133" t="e">
        <f t="shared" si="61"/>
        <v>#DIV/0!</v>
      </c>
      <c r="L292" s="137" t="e">
        <f t="shared" si="62"/>
        <v>#DIV/0!</v>
      </c>
      <c r="M292" s="138"/>
      <c r="N292" s="139" t="e">
        <f t="shared" si="67"/>
        <v>#DIV/0!</v>
      </c>
      <c r="O292" s="112">
        <f>IF(D292&gt;0,AVERAGE(D$18:$D292),0)</f>
        <v>0</v>
      </c>
    </row>
    <row r="293" spans="2:15" ht="12.75">
      <c r="B293" s="133">
        <f t="shared" si="59"/>
        <v>276</v>
      </c>
      <c r="C293" s="134">
        <v>41184</v>
      </c>
      <c r="D293" s="113"/>
      <c r="E293" s="112">
        <f>IF(D293&gt;0,AVERAGE(D$292:$D293),0)</f>
        <v>0</v>
      </c>
      <c r="F293" s="143">
        <f aca="true" t="shared" si="68" ref="F293:F322">+$K$12/31</f>
        <v>0</v>
      </c>
      <c r="G293" s="130">
        <f aca="true" t="shared" si="69" ref="G293:G322">+$G$12/31</f>
        <v>0</v>
      </c>
      <c r="H293" s="130">
        <f aca="true" t="shared" si="70" ref="H293:H322">+$H$12/31+M293</f>
        <v>0</v>
      </c>
      <c r="I293" s="144">
        <f aca="true" t="shared" si="71" ref="I293:I322">+$I$12/31</f>
        <v>0</v>
      </c>
      <c r="J293" s="135">
        <f t="shared" si="60"/>
        <v>0</v>
      </c>
      <c r="K293" s="133" t="e">
        <f t="shared" si="61"/>
        <v>#DIV/0!</v>
      </c>
      <c r="L293" s="137" t="e">
        <f t="shared" si="62"/>
        <v>#DIV/0!</v>
      </c>
      <c r="M293" s="138"/>
      <c r="N293" s="139" t="e">
        <f t="shared" si="67"/>
        <v>#DIV/0!</v>
      </c>
      <c r="O293" s="112">
        <f>IF(D293&gt;0,AVERAGE(D$18:$D293),0)</f>
        <v>0</v>
      </c>
    </row>
    <row r="294" spans="2:15" ht="12.75">
      <c r="B294" s="133">
        <f t="shared" si="59"/>
        <v>277</v>
      </c>
      <c r="C294" s="134">
        <v>41185</v>
      </c>
      <c r="D294" s="113"/>
      <c r="E294" s="112">
        <f>IF(D294&gt;0,AVERAGE(D$292:$D294),0)</f>
        <v>0</v>
      </c>
      <c r="F294" s="143">
        <f t="shared" si="68"/>
        <v>0</v>
      </c>
      <c r="G294" s="130">
        <f t="shared" si="69"/>
        <v>0</v>
      </c>
      <c r="H294" s="130">
        <f t="shared" si="70"/>
        <v>0</v>
      </c>
      <c r="I294" s="144">
        <f t="shared" si="71"/>
        <v>0</v>
      </c>
      <c r="J294" s="135">
        <f t="shared" si="60"/>
        <v>0</v>
      </c>
      <c r="K294" s="133" t="e">
        <f t="shared" si="61"/>
        <v>#DIV/0!</v>
      </c>
      <c r="L294" s="137" t="e">
        <f t="shared" si="62"/>
        <v>#DIV/0!</v>
      </c>
      <c r="M294" s="138"/>
      <c r="N294" s="139" t="e">
        <f t="shared" si="67"/>
        <v>#DIV/0!</v>
      </c>
      <c r="O294" s="112">
        <f>IF(D294&gt;0,AVERAGE(D$18:$D294),0)</f>
        <v>0</v>
      </c>
    </row>
    <row r="295" spans="2:15" ht="12.75">
      <c r="B295" s="133">
        <f t="shared" si="59"/>
        <v>278</v>
      </c>
      <c r="C295" s="134">
        <v>41186</v>
      </c>
      <c r="D295" s="113"/>
      <c r="E295" s="112">
        <f>IF(D295&gt;0,AVERAGE(D$292:$D295),0)</f>
        <v>0</v>
      </c>
      <c r="F295" s="143">
        <f t="shared" si="68"/>
        <v>0</v>
      </c>
      <c r="G295" s="130">
        <f t="shared" si="69"/>
        <v>0</v>
      </c>
      <c r="H295" s="130">
        <f t="shared" si="70"/>
        <v>0</v>
      </c>
      <c r="I295" s="144">
        <f t="shared" si="71"/>
        <v>0</v>
      </c>
      <c r="J295" s="135">
        <f t="shared" si="60"/>
        <v>0</v>
      </c>
      <c r="K295" s="133" t="e">
        <f t="shared" si="61"/>
        <v>#DIV/0!</v>
      </c>
      <c r="L295" s="137" t="e">
        <f t="shared" si="62"/>
        <v>#DIV/0!</v>
      </c>
      <c r="M295" s="138"/>
      <c r="N295" s="139" t="e">
        <f t="shared" si="67"/>
        <v>#DIV/0!</v>
      </c>
      <c r="O295" s="112">
        <f>IF(D295&gt;0,AVERAGE(D$18:$D295),0)</f>
        <v>0</v>
      </c>
    </row>
    <row r="296" spans="2:15" ht="12.75">
      <c r="B296" s="133">
        <f t="shared" si="59"/>
        <v>279</v>
      </c>
      <c r="C296" s="134">
        <v>41187</v>
      </c>
      <c r="D296" s="113"/>
      <c r="E296" s="112">
        <f>IF(D296&gt;0,AVERAGE(D$292:$D296),0)</f>
        <v>0</v>
      </c>
      <c r="F296" s="143">
        <f t="shared" si="68"/>
        <v>0</v>
      </c>
      <c r="G296" s="130">
        <f t="shared" si="69"/>
        <v>0</v>
      </c>
      <c r="H296" s="130">
        <f t="shared" si="70"/>
        <v>0</v>
      </c>
      <c r="I296" s="144">
        <f t="shared" si="71"/>
        <v>0</v>
      </c>
      <c r="J296" s="135">
        <f t="shared" si="60"/>
        <v>0</v>
      </c>
      <c r="K296" s="133" t="e">
        <f t="shared" si="61"/>
        <v>#DIV/0!</v>
      </c>
      <c r="L296" s="137" t="e">
        <f t="shared" si="62"/>
        <v>#DIV/0!</v>
      </c>
      <c r="M296" s="138"/>
      <c r="N296" s="139" t="e">
        <f t="shared" si="67"/>
        <v>#DIV/0!</v>
      </c>
      <c r="O296" s="112">
        <f>IF(D296&gt;0,AVERAGE(D$18:$D296),0)</f>
        <v>0</v>
      </c>
    </row>
    <row r="297" spans="2:15" ht="12.75">
      <c r="B297" s="133">
        <f t="shared" si="59"/>
        <v>280</v>
      </c>
      <c r="C297" s="134">
        <v>41188</v>
      </c>
      <c r="D297" s="113"/>
      <c r="E297" s="112">
        <f>IF(D297&gt;0,AVERAGE(D$292:$D297),0)</f>
        <v>0</v>
      </c>
      <c r="F297" s="143">
        <f t="shared" si="68"/>
        <v>0</v>
      </c>
      <c r="G297" s="130">
        <f t="shared" si="69"/>
        <v>0</v>
      </c>
      <c r="H297" s="130">
        <f t="shared" si="70"/>
        <v>0</v>
      </c>
      <c r="I297" s="144">
        <f t="shared" si="71"/>
        <v>0</v>
      </c>
      <c r="J297" s="135">
        <f t="shared" si="60"/>
        <v>0</v>
      </c>
      <c r="K297" s="133" t="e">
        <f t="shared" si="61"/>
        <v>#DIV/0!</v>
      </c>
      <c r="L297" s="137" t="e">
        <f t="shared" si="62"/>
        <v>#DIV/0!</v>
      </c>
      <c r="M297" s="138"/>
      <c r="N297" s="139" t="e">
        <f t="shared" si="67"/>
        <v>#DIV/0!</v>
      </c>
      <c r="O297" s="112">
        <f>IF(D297&gt;0,AVERAGE(D$18:$D297),0)</f>
        <v>0</v>
      </c>
    </row>
    <row r="298" spans="2:15" ht="12.75">
      <c r="B298" s="133">
        <f aca="true" t="shared" si="72" ref="B298:B361">+B297+1</f>
        <v>281</v>
      </c>
      <c r="C298" s="134">
        <v>41189</v>
      </c>
      <c r="D298" s="113"/>
      <c r="E298" s="112">
        <f>IF(D298&gt;0,AVERAGE(D$292:$D298),0)</f>
        <v>0</v>
      </c>
      <c r="F298" s="143">
        <f t="shared" si="68"/>
        <v>0</v>
      </c>
      <c r="G298" s="130">
        <f t="shared" si="69"/>
        <v>0</v>
      </c>
      <c r="H298" s="130">
        <f t="shared" si="70"/>
        <v>0</v>
      </c>
      <c r="I298" s="144">
        <f t="shared" si="71"/>
        <v>0</v>
      </c>
      <c r="J298" s="135">
        <f t="shared" si="60"/>
        <v>0</v>
      </c>
      <c r="K298" s="133" t="e">
        <f t="shared" si="61"/>
        <v>#DIV/0!</v>
      </c>
      <c r="L298" s="137" t="e">
        <f t="shared" si="62"/>
        <v>#DIV/0!</v>
      </c>
      <c r="M298" s="138"/>
      <c r="N298" s="139" t="e">
        <f t="shared" si="67"/>
        <v>#DIV/0!</v>
      </c>
      <c r="O298" s="112">
        <f>IF(D298&gt;0,AVERAGE(D$18:$D298),0)</f>
        <v>0</v>
      </c>
    </row>
    <row r="299" spans="2:15" ht="12.75">
      <c r="B299" s="133">
        <f t="shared" si="72"/>
        <v>282</v>
      </c>
      <c r="C299" s="134">
        <v>41190</v>
      </c>
      <c r="D299" s="113"/>
      <c r="E299" s="112">
        <f>IF(D299&gt;0,AVERAGE(D$292:$D299),0)</f>
        <v>0</v>
      </c>
      <c r="F299" s="143">
        <f t="shared" si="68"/>
        <v>0</v>
      </c>
      <c r="G299" s="130">
        <f t="shared" si="69"/>
        <v>0</v>
      </c>
      <c r="H299" s="130">
        <f t="shared" si="70"/>
        <v>0</v>
      </c>
      <c r="I299" s="144">
        <f t="shared" si="71"/>
        <v>0</v>
      </c>
      <c r="J299" s="135">
        <f t="shared" si="60"/>
        <v>0</v>
      </c>
      <c r="K299" s="133" t="e">
        <f t="shared" si="61"/>
        <v>#DIV/0!</v>
      </c>
      <c r="L299" s="137" t="e">
        <f t="shared" si="62"/>
        <v>#DIV/0!</v>
      </c>
      <c r="M299" s="138"/>
      <c r="N299" s="139" t="e">
        <f t="shared" si="67"/>
        <v>#DIV/0!</v>
      </c>
      <c r="O299" s="112">
        <f>IF(D299&gt;0,AVERAGE(D$18:$D299),0)</f>
        <v>0</v>
      </c>
    </row>
    <row r="300" spans="2:15" ht="12.75">
      <c r="B300" s="133">
        <f t="shared" si="72"/>
        <v>283</v>
      </c>
      <c r="C300" s="134">
        <v>41191</v>
      </c>
      <c r="D300" s="113"/>
      <c r="E300" s="112">
        <f>IF(D300&gt;0,AVERAGE(D$292:$D300),0)</f>
        <v>0</v>
      </c>
      <c r="F300" s="143">
        <f t="shared" si="68"/>
        <v>0</v>
      </c>
      <c r="G300" s="130">
        <f t="shared" si="69"/>
        <v>0</v>
      </c>
      <c r="H300" s="130">
        <f t="shared" si="70"/>
        <v>0</v>
      </c>
      <c r="I300" s="144">
        <f t="shared" si="71"/>
        <v>0</v>
      </c>
      <c r="J300" s="135">
        <f t="shared" si="60"/>
        <v>0</v>
      </c>
      <c r="K300" s="133" t="e">
        <f t="shared" si="61"/>
        <v>#DIV/0!</v>
      </c>
      <c r="L300" s="137" t="e">
        <f t="shared" si="62"/>
        <v>#DIV/0!</v>
      </c>
      <c r="M300" s="138"/>
      <c r="N300" s="139" t="e">
        <f t="shared" si="67"/>
        <v>#DIV/0!</v>
      </c>
      <c r="O300" s="112">
        <f>IF(D300&gt;0,AVERAGE(D$18:$D300),0)</f>
        <v>0</v>
      </c>
    </row>
    <row r="301" spans="2:15" ht="12.75">
      <c r="B301" s="133">
        <f t="shared" si="72"/>
        <v>284</v>
      </c>
      <c r="C301" s="134">
        <v>41192</v>
      </c>
      <c r="D301" s="113"/>
      <c r="E301" s="112">
        <f>IF(D301&gt;0,AVERAGE(D$292:$D301),0)</f>
        <v>0</v>
      </c>
      <c r="F301" s="143">
        <f t="shared" si="68"/>
        <v>0</v>
      </c>
      <c r="G301" s="130">
        <f t="shared" si="69"/>
        <v>0</v>
      </c>
      <c r="H301" s="130">
        <f t="shared" si="70"/>
        <v>0</v>
      </c>
      <c r="I301" s="144">
        <f t="shared" si="71"/>
        <v>0</v>
      </c>
      <c r="J301" s="135">
        <f t="shared" si="60"/>
        <v>0</v>
      </c>
      <c r="K301" s="133" t="e">
        <f t="shared" si="61"/>
        <v>#DIV/0!</v>
      </c>
      <c r="L301" s="137" t="e">
        <f t="shared" si="62"/>
        <v>#DIV/0!</v>
      </c>
      <c r="M301" s="138"/>
      <c r="N301" s="139" t="e">
        <f t="shared" si="67"/>
        <v>#DIV/0!</v>
      </c>
      <c r="O301" s="112">
        <f>IF(D301&gt;0,AVERAGE(D$18:$D301),0)</f>
        <v>0</v>
      </c>
    </row>
    <row r="302" spans="2:15" ht="12.75">
      <c r="B302" s="133">
        <f t="shared" si="72"/>
        <v>285</v>
      </c>
      <c r="C302" s="134">
        <v>41193</v>
      </c>
      <c r="D302" s="113"/>
      <c r="E302" s="112">
        <f>IF(D302&gt;0,AVERAGE(D$292:$D302),0)</f>
        <v>0</v>
      </c>
      <c r="F302" s="143">
        <f t="shared" si="68"/>
        <v>0</v>
      </c>
      <c r="G302" s="130">
        <f t="shared" si="69"/>
        <v>0</v>
      </c>
      <c r="H302" s="130">
        <f t="shared" si="70"/>
        <v>0</v>
      </c>
      <c r="I302" s="144">
        <f t="shared" si="71"/>
        <v>0</v>
      </c>
      <c r="J302" s="135">
        <f t="shared" si="60"/>
        <v>0</v>
      </c>
      <c r="K302" s="133" t="e">
        <f t="shared" si="61"/>
        <v>#DIV/0!</v>
      </c>
      <c r="L302" s="137" t="e">
        <f t="shared" si="62"/>
        <v>#DIV/0!</v>
      </c>
      <c r="M302" s="138"/>
      <c r="N302" s="139" t="e">
        <f t="shared" si="67"/>
        <v>#DIV/0!</v>
      </c>
      <c r="O302" s="112">
        <f>IF(D302&gt;0,AVERAGE(D$18:$D302),0)</f>
        <v>0</v>
      </c>
    </row>
    <row r="303" spans="2:15" ht="12.75">
      <c r="B303" s="133">
        <f t="shared" si="72"/>
        <v>286</v>
      </c>
      <c r="C303" s="134">
        <v>41194</v>
      </c>
      <c r="D303" s="113"/>
      <c r="E303" s="112">
        <f>IF(D303&gt;0,AVERAGE(D$292:$D303),0)</f>
        <v>0</v>
      </c>
      <c r="F303" s="143">
        <f t="shared" si="68"/>
        <v>0</v>
      </c>
      <c r="G303" s="130">
        <f t="shared" si="69"/>
        <v>0</v>
      </c>
      <c r="H303" s="130">
        <f t="shared" si="70"/>
        <v>0</v>
      </c>
      <c r="I303" s="144">
        <f t="shared" si="71"/>
        <v>0</v>
      </c>
      <c r="J303" s="135">
        <f t="shared" si="60"/>
        <v>0</v>
      </c>
      <c r="K303" s="133" t="e">
        <f t="shared" si="61"/>
        <v>#DIV/0!</v>
      </c>
      <c r="L303" s="137" t="e">
        <f t="shared" si="62"/>
        <v>#DIV/0!</v>
      </c>
      <c r="M303" s="138"/>
      <c r="N303" s="139" t="e">
        <f t="shared" si="67"/>
        <v>#DIV/0!</v>
      </c>
      <c r="O303" s="112">
        <f>IF(D303&gt;0,AVERAGE(D$18:$D303),0)</f>
        <v>0</v>
      </c>
    </row>
    <row r="304" spans="2:15" ht="12.75">
      <c r="B304" s="133">
        <f t="shared" si="72"/>
        <v>287</v>
      </c>
      <c r="C304" s="134">
        <v>41195</v>
      </c>
      <c r="D304" s="113"/>
      <c r="E304" s="112">
        <f>IF(D304&gt;0,AVERAGE(D$292:$D304),0)</f>
        <v>0</v>
      </c>
      <c r="F304" s="143">
        <f t="shared" si="68"/>
        <v>0</v>
      </c>
      <c r="G304" s="130">
        <f t="shared" si="69"/>
        <v>0</v>
      </c>
      <c r="H304" s="130">
        <f t="shared" si="70"/>
        <v>0</v>
      </c>
      <c r="I304" s="144">
        <f t="shared" si="71"/>
        <v>0</v>
      </c>
      <c r="J304" s="135">
        <f t="shared" si="60"/>
        <v>0</v>
      </c>
      <c r="K304" s="133" t="e">
        <f t="shared" si="61"/>
        <v>#DIV/0!</v>
      </c>
      <c r="L304" s="137" t="e">
        <f t="shared" si="62"/>
        <v>#DIV/0!</v>
      </c>
      <c r="M304" s="138"/>
      <c r="N304" s="139" t="e">
        <f t="shared" si="67"/>
        <v>#DIV/0!</v>
      </c>
      <c r="O304" s="112">
        <f>IF(D304&gt;0,AVERAGE(D$18:$D304),0)</f>
        <v>0</v>
      </c>
    </row>
    <row r="305" spans="2:15" ht="12.75">
      <c r="B305" s="133">
        <f t="shared" si="72"/>
        <v>288</v>
      </c>
      <c r="C305" s="134">
        <v>41196</v>
      </c>
      <c r="D305" s="113"/>
      <c r="E305" s="112">
        <f>IF(D305&gt;0,AVERAGE(D$292:$D305),0)</f>
        <v>0</v>
      </c>
      <c r="F305" s="143">
        <f t="shared" si="68"/>
        <v>0</v>
      </c>
      <c r="G305" s="130">
        <f t="shared" si="69"/>
        <v>0</v>
      </c>
      <c r="H305" s="130">
        <f t="shared" si="70"/>
        <v>0</v>
      </c>
      <c r="I305" s="144">
        <f t="shared" si="71"/>
        <v>0</v>
      </c>
      <c r="J305" s="135">
        <f t="shared" si="60"/>
        <v>0</v>
      </c>
      <c r="K305" s="133" t="e">
        <f t="shared" si="61"/>
        <v>#DIV/0!</v>
      </c>
      <c r="L305" s="137" t="e">
        <f t="shared" si="62"/>
        <v>#DIV/0!</v>
      </c>
      <c r="M305" s="138"/>
      <c r="N305" s="139" t="e">
        <f t="shared" si="67"/>
        <v>#DIV/0!</v>
      </c>
      <c r="O305" s="112">
        <f>IF(D305&gt;0,AVERAGE(D$18:$D305),0)</f>
        <v>0</v>
      </c>
    </row>
    <row r="306" spans="2:15" ht="12.75">
      <c r="B306" s="133">
        <f t="shared" si="72"/>
        <v>289</v>
      </c>
      <c r="C306" s="134">
        <v>41197</v>
      </c>
      <c r="D306" s="113"/>
      <c r="E306" s="112">
        <f>IF(D306&gt;0,AVERAGE(D$292:$D306),0)</f>
        <v>0</v>
      </c>
      <c r="F306" s="143">
        <f t="shared" si="68"/>
        <v>0</v>
      </c>
      <c r="G306" s="130">
        <f t="shared" si="69"/>
        <v>0</v>
      </c>
      <c r="H306" s="130">
        <f t="shared" si="70"/>
        <v>0</v>
      </c>
      <c r="I306" s="144">
        <f t="shared" si="71"/>
        <v>0</v>
      </c>
      <c r="J306" s="135">
        <f t="shared" si="60"/>
        <v>0</v>
      </c>
      <c r="K306" s="133" t="e">
        <f t="shared" si="61"/>
        <v>#DIV/0!</v>
      </c>
      <c r="L306" s="137" t="e">
        <f t="shared" si="62"/>
        <v>#DIV/0!</v>
      </c>
      <c r="M306" s="138"/>
      <c r="N306" s="139" t="e">
        <f t="shared" si="67"/>
        <v>#DIV/0!</v>
      </c>
      <c r="O306" s="112">
        <f>IF(D306&gt;0,AVERAGE(D$18:$D306),0)</f>
        <v>0</v>
      </c>
    </row>
    <row r="307" spans="2:15" ht="12.75">
      <c r="B307" s="133">
        <f t="shared" si="72"/>
        <v>290</v>
      </c>
      <c r="C307" s="134">
        <v>41198</v>
      </c>
      <c r="D307" s="113"/>
      <c r="E307" s="112">
        <f>IF(D307&gt;0,AVERAGE(D$292:$D307),0)</f>
        <v>0</v>
      </c>
      <c r="F307" s="143">
        <f t="shared" si="68"/>
        <v>0</v>
      </c>
      <c r="G307" s="130">
        <f t="shared" si="69"/>
        <v>0</v>
      </c>
      <c r="H307" s="130">
        <f t="shared" si="70"/>
        <v>0</v>
      </c>
      <c r="I307" s="144">
        <f t="shared" si="71"/>
        <v>0</v>
      </c>
      <c r="J307" s="135">
        <f t="shared" si="60"/>
        <v>0</v>
      </c>
      <c r="K307" s="133" t="e">
        <f t="shared" si="61"/>
        <v>#DIV/0!</v>
      </c>
      <c r="L307" s="137" t="e">
        <f t="shared" si="62"/>
        <v>#DIV/0!</v>
      </c>
      <c r="M307" s="138"/>
      <c r="N307" s="139" t="e">
        <f t="shared" si="67"/>
        <v>#DIV/0!</v>
      </c>
      <c r="O307" s="112">
        <f>IF(D307&gt;0,AVERAGE(D$18:$D307),0)</f>
        <v>0</v>
      </c>
    </row>
    <row r="308" spans="2:15" ht="12.75">
      <c r="B308" s="133">
        <f t="shared" si="72"/>
        <v>291</v>
      </c>
      <c r="C308" s="134">
        <v>41199</v>
      </c>
      <c r="D308" s="113"/>
      <c r="E308" s="112">
        <f>IF(D308&gt;0,AVERAGE(D$292:$D308),0)</f>
        <v>0</v>
      </c>
      <c r="F308" s="143">
        <f t="shared" si="68"/>
        <v>0</v>
      </c>
      <c r="G308" s="130">
        <f t="shared" si="69"/>
        <v>0</v>
      </c>
      <c r="H308" s="130">
        <f t="shared" si="70"/>
        <v>0</v>
      </c>
      <c r="I308" s="144">
        <f t="shared" si="71"/>
        <v>0</v>
      </c>
      <c r="J308" s="135">
        <f t="shared" si="60"/>
        <v>0</v>
      </c>
      <c r="K308" s="133" t="e">
        <f t="shared" si="61"/>
        <v>#DIV/0!</v>
      </c>
      <c r="L308" s="137" t="e">
        <f t="shared" si="62"/>
        <v>#DIV/0!</v>
      </c>
      <c r="M308" s="138"/>
      <c r="N308" s="139" t="e">
        <f t="shared" si="67"/>
        <v>#DIV/0!</v>
      </c>
      <c r="O308" s="112">
        <f>IF(D308&gt;0,AVERAGE(D$18:$D308),0)</f>
        <v>0</v>
      </c>
    </row>
    <row r="309" spans="2:15" ht="12.75">
      <c r="B309" s="133">
        <f t="shared" si="72"/>
        <v>292</v>
      </c>
      <c r="C309" s="134">
        <v>41200</v>
      </c>
      <c r="D309" s="113"/>
      <c r="E309" s="112">
        <f>IF(D309&gt;0,AVERAGE(D$292:$D309),0)</f>
        <v>0</v>
      </c>
      <c r="F309" s="143">
        <f t="shared" si="68"/>
        <v>0</v>
      </c>
      <c r="G309" s="130">
        <f t="shared" si="69"/>
        <v>0</v>
      </c>
      <c r="H309" s="130">
        <f t="shared" si="70"/>
        <v>0</v>
      </c>
      <c r="I309" s="144">
        <f t="shared" si="71"/>
        <v>0</v>
      </c>
      <c r="J309" s="135">
        <f t="shared" si="60"/>
        <v>0</v>
      </c>
      <c r="K309" s="133" t="e">
        <f t="shared" si="61"/>
        <v>#DIV/0!</v>
      </c>
      <c r="L309" s="137" t="e">
        <f t="shared" si="62"/>
        <v>#DIV/0!</v>
      </c>
      <c r="M309" s="138"/>
      <c r="N309" s="139" t="e">
        <f t="shared" si="67"/>
        <v>#DIV/0!</v>
      </c>
      <c r="O309" s="112">
        <f>IF(D309&gt;0,AVERAGE(D$18:$D309),0)</f>
        <v>0</v>
      </c>
    </row>
    <row r="310" spans="2:15" ht="12.75">
      <c r="B310" s="133">
        <f t="shared" si="72"/>
        <v>293</v>
      </c>
      <c r="C310" s="134">
        <v>41201</v>
      </c>
      <c r="D310" s="113"/>
      <c r="E310" s="112">
        <f>IF(D310&gt;0,AVERAGE(D$292:$D310),0)</f>
        <v>0</v>
      </c>
      <c r="F310" s="143">
        <f t="shared" si="68"/>
        <v>0</v>
      </c>
      <c r="G310" s="130">
        <f t="shared" si="69"/>
        <v>0</v>
      </c>
      <c r="H310" s="130">
        <f t="shared" si="70"/>
        <v>0</v>
      </c>
      <c r="I310" s="144">
        <f t="shared" si="71"/>
        <v>0</v>
      </c>
      <c r="J310" s="135">
        <f t="shared" si="60"/>
        <v>0</v>
      </c>
      <c r="K310" s="133" t="e">
        <f t="shared" si="61"/>
        <v>#DIV/0!</v>
      </c>
      <c r="L310" s="137" t="e">
        <f t="shared" si="62"/>
        <v>#DIV/0!</v>
      </c>
      <c r="M310" s="138"/>
      <c r="N310" s="139" t="e">
        <f t="shared" si="67"/>
        <v>#DIV/0!</v>
      </c>
      <c r="O310" s="112">
        <f>IF(D310&gt;0,AVERAGE(D$18:$D310),0)</f>
        <v>0</v>
      </c>
    </row>
    <row r="311" spans="2:15" ht="12.75">
      <c r="B311" s="133">
        <f t="shared" si="72"/>
        <v>294</v>
      </c>
      <c r="C311" s="134">
        <v>41202</v>
      </c>
      <c r="D311" s="113"/>
      <c r="E311" s="112">
        <f>IF(D311&gt;0,AVERAGE(D$292:$D311),0)</f>
        <v>0</v>
      </c>
      <c r="F311" s="143">
        <f t="shared" si="68"/>
        <v>0</v>
      </c>
      <c r="G311" s="130">
        <f t="shared" si="69"/>
        <v>0</v>
      </c>
      <c r="H311" s="130">
        <f t="shared" si="70"/>
        <v>0</v>
      </c>
      <c r="I311" s="144">
        <f t="shared" si="71"/>
        <v>0</v>
      </c>
      <c r="J311" s="135">
        <f t="shared" si="60"/>
        <v>0</v>
      </c>
      <c r="K311" s="133" t="e">
        <f t="shared" si="61"/>
        <v>#DIV/0!</v>
      </c>
      <c r="L311" s="137" t="e">
        <f t="shared" si="62"/>
        <v>#DIV/0!</v>
      </c>
      <c r="M311" s="138"/>
      <c r="N311" s="139" t="e">
        <f t="shared" si="67"/>
        <v>#DIV/0!</v>
      </c>
      <c r="O311" s="112">
        <f>IF(D311&gt;0,AVERAGE(D$18:$D311),0)</f>
        <v>0</v>
      </c>
    </row>
    <row r="312" spans="2:15" ht="12.75">
      <c r="B312" s="133">
        <f t="shared" si="72"/>
        <v>295</v>
      </c>
      <c r="C312" s="134">
        <v>41203</v>
      </c>
      <c r="D312" s="113"/>
      <c r="E312" s="112">
        <f>IF(D312&gt;0,AVERAGE(D$292:$D312),0)</f>
        <v>0</v>
      </c>
      <c r="F312" s="143">
        <f t="shared" si="68"/>
        <v>0</v>
      </c>
      <c r="G312" s="130">
        <f t="shared" si="69"/>
        <v>0</v>
      </c>
      <c r="H312" s="130">
        <f t="shared" si="70"/>
        <v>0</v>
      </c>
      <c r="I312" s="144">
        <f t="shared" si="71"/>
        <v>0</v>
      </c>
      <c r="J312" s="135">
        <f t="shared" si="60"/>
        <v>0</v>
      </c>
      <c r="K312" s="133" t="e">
        <f t="shared" si="61"/>
        <v>#DIV/0!</v>
      </c>
      <c r="L312" s="137" t="e">
        <f t="shared" si="62"/>
        <v>#DIV/0!</v>
      </c>
      <c r="M312" s="138"/>
      <c r="N312" s="139" t="e">
        <f t="shared" si="67"/>
        <v>#DIV/0!</v>
      </c>
      <c r="O312" s="112">
        <f>IF(D312&gt;0,AVERAGE(D$18:$D312),0)</f>
        <v>0</v>
      </c>
    </row>
    <row r="313" spans="2:15" ht="12.75">
      <c r="B313" s="133">
        <f t="shared" si="72"/>
        <v>296</v>
      </c>
      <c r="C313" s="134">
        <v>41204</v>
      </c>
      <c r="D313" s="113"/>
      <c r="E313" s="112">
        <f>IF(D313&gt;0,AVERAGE(D$292:$D313),0)</f>
        <v>0</v>
      </c>
      <c r="F313" s="143">
        <f t="shared" si="68"/>
        <v>0</v>
      </c>
      <c r="G313" s="130">
        <f t="shared" si="69"/>
        <v>0</v>
      </c>
      <c r="H313" s="130">
        <f t="shared" si="70"/>
        <v>0</v>
      </c>
      <c r="I313" s="144">
        <f t="shared" si="71"/>
        <v>0</v>
      </c>
      <c r="J313" s="135">
        <f t="shared" si="60"/>
        <v>0</v>
      </c>
      <c r="K313" s="133" t="e">
        <f t="shared" si="61"/>
        <v>#DIV/0!</v>
      </c>
      <c r="L313" s="137" t="e">
        <f t="shared" si="62"/>
        <v>#DIV/0!</v>
      </c>
      <c r="M313" s="138"/>
      <c r="N313" s="139" t="e">
        <f t="shared" si="67"/>
        <v>#DIV/0!</v>
      </c>
      <c r="O313" s="112">
        <f>IF(D313&gt;0,AVERAGE(D$18:$D313),0)</f>
        <v>0</v>
      </c>
    </row>
    <row r="314" spans="2:15" ht="12.75">
      <c r="B314" s="133">
        <f t="shared" si="72"/>
        <v>297</v>
      </c>
      <c r="C314" s="134">
        <v>41205</v>
      </c>
      <c r="D314" s="113"/>
      <c r="E314" s="112">
        <f>IF(D314&gt;0,AVERAGE(D$292:$D314),0)</f>
        <v>0</v>
      </c>
      <c r="F314" s="143">
        <f t="shared" si="68"/>
        <v>0</v>
      </c>
      <c r="G314" s="130">
        <f t="shared" si="69"/>
        <v>0</v>
      </c>
      <c r="H314" s="130">
        <f t="shared" si="70"/>
        <v>0</v>
      </c>
      <c r="I314" s="144">
        <f t="shared" si="71"/>
        <v>0</v>
      </c>
      <c r="J314" s="135">
        <f t="shared" si="60"/>
        <v>0</v>
      </c>
      <c r="K314" s="133" t="e">
        <f t="shared" si="61"/>
        <v>#DIV/0!</v>
      </c>
      <c r="L314" s="137" t="e">
        <f t="shared" si="62"/>
        <v>#DIV/0!</v>
      </c>
      <c r="M314" s="138"/>
      <c r="N314" s="139" t="e">
        <f t="shared" si="67"/>
        <v>#DIV/0!</v>
      </c>
      <c r="O314" s="112">
        <f>IF(D314&gt;0,AVERAGE(D$18:$D314),0)</f>
        <v>0</v>
      </c>
    </row>
    <row r="315" spans="2:15" ht="12.75">
      <c r="B315" s="133">
        <f t="shared" si="72"/>
        <v>298</v>
      </c>
      <c r="C315" s="134">
        <v>41206</v>
      </c>
      <c r="D315" s="113"/>
      <c r="E315" s="112">
        <f>IF(D315&gt;0,AVERAGE(D$292:$D315),0)</f>
        <v>0</v>
      </c>
      <c r="F315" s="143">
        <f t="shared" si="68"/>
        <v>0</v>
      </c>
      <c r="G315" s="130">
        <f t="shared" si="69"/>
        <v>0</v>
      </c>
      <c r="H315" s="130">
        <f t="shared" si="70"/>
        <v>0</v>
      </c>
      <c r="I315" s="144">
        <f t="shared" si="71"/>
        <v>0</v>
      </c>
      <c r="J315" s="135">
        <f t="shared" si="60"/>
        <v>0</v>
      </c>
      <c r="K315" s="133" t="e">
        <f t="shared" si="61"/>
        <v>#DIV/0!</v>
      </c>
      <c r="L315" s="137" t="e">
        <f t="shared" si="62"/>
        <v>#DIV/0!</v>
      </c>
      <c r="M315" s="138"/>
      <c r="N315" s="139" t="e">
        <f t="shared" si="67"/>
        <v>#DIV/0!</v>
      </c>
      <c r="O315" s="112">
        <f>IF(D315&gt;0,AVERAGE(D$18:$D315),0)</f>
        <v>0</v>
      </c>
    </row>
    <row r="316" spans="2:15" ht="12.75">
      <c r="B316" s="133">
        <f t="shared" si="72"/>
        <v>299</v>
      </c>
      <c r="C316" s="134">
        <v>41207</v>
      </c>
      <c r="D316" s="113"/>
      <c r="E316" s="112">
        <f>IF(D316&gt;0,AVERAGE(D$292:$D316),0)</f>
        <v>0</v>
      </c>
      <c r="F316" s="143">
        <f t="shared" si="68"/>
        <v>0</v>
      </c>
      <c r="G316" s="130">
        <f t="shared" si="69"/>
        <v>0</v>
      </c>
      <c r="H316" s="130">
        <f t="shared" si="70"/>
        <v>0</v>
      </c>
      <c r="I316" s="144">
        <f t="shared" si="71"/>
        <v>0</v>
      </c>
      <c r="J316" s="135">
        <f t="shared" si="60"/>
        <v>0</v>
      </c>
      <c r="K316" s="133" t="e">
        <f t="shared" si="61"/>
        <v>#DIV/0!</v>
      </c>
      <c r="L316" s="137" t="e">
        <f t="shared" si="62"/>
        <v>#DIV/0!</v>
      </c>
      <c r="M316" s="138"/>
      <c r="N316" s="139" t="e">
        <f t="shared" si="67"/>
        <v>#DIV/0!</v>
      </c>
      <c r="O316" s="112">
        <f>IF(D316&gt;0,AVERAGE(D$18:$D316),0)</f>
        <v>0</v>
      </c>
    </row>
    <row r="317" spans="2:15" ht="12.75">
      <c r="B317" s="133">
        <f t="shared" si="72"/>
        <v>300</v>
      </c>
      <c r="C317" s="134">
        <v>41208</v>
      </c>
      <c r="D317" s="113"/>
      <c r="E317" s="112">
        <f>IF(D317&gt;0,AVERAGE(D$292:$D317),0)</f>
        <v>0</v>
      </c>
      <c r="F317" s="143">
        <f t="shared" si="68"/>
        <v>0</v>
      </c>
      <c r="G317" s="130">
        <f t="shared" si="69"/>
        <v>0</v>
      </c>
      <c r="H317" s="130">
        <f t="shared" si="70"/>
        <v>0</v>
      </c>
      <c r="I317" s="144">
        <f t="shared" si="71"/>
        <v>0</v>
      </c>
      <c r="J317" s="135">
        <f t="shared" si="60"/>
        <v>0</v>
      </c>
      <c r="K317" s="133" t="e">
        <f t="shared" si="61"/>
        <v>#DIV/0!</v>
      </c>
      <c r="L317" s="137" t="e">
        <f t="shared" si="62"/>
        <v>#DIV/0!</v>
      </c>
      <c r="M317" s="138"/>
      <c r="N317" s="139" t="e">
        <f t="shared" si="67"/>
        <v>#DIV/0!</v>
      </c>
      <c r="O317" s="112">
        <f>IF(D317&gt;0,AVERAGE(D$18:$D317),0)</f>
        <v>0</v>
      </c>
    </row>
    <row r="318" spans="2:15" ht="12.75">
      <c r="B318" s="133">
        <f t="shared" si="72"/>
        <v>301</v>
      </c>
      <c r="C318" s="134">
        <v>41209</v>
      </c>
      <c r="D318" s="113"/>
      <c r="E318" s="112">
        <f>IF(D318&gt;0,AVERAGE(D$292:$D318),0)</f>
        <v>0</v>
      </c>
      <c r="F318" s="143">
        <f t="shared" si="68"/>
        <v>0</v>
      </c>
      <c r="G318" s="130">
        <f t="shared" si="69"/>
        <v>0</v>
      </c>
      <c r="H318" s="130">
        <f t="shared" si="70"/>
        <v>0</v>
      </c>
      <c r="I318" s="144">
        <f t="shared" si="71"/>
        <v>0</v>
      </c>
      <c r="J318" s="135">
        <f t="shared" si="60"/>
        <v>0</v>
      </c>
      <c r="K318" s="133" t="e">
        <f t="shared" si="61"/>
        <v>#DIV/0!</v>
      </c>
      <c r="L318" s="137" t="e">
        <f t="shared" si="62"/>
        <v>#DIV/0!</v>
      </c>
      <c r="M318" s="138"/>
      <c r="N318" s="139" t="e">
        <f t="shared" si="67"/>
        <v>#DIV/0!</v>
      </c>
      <c r="O318" s="112">
        <f>IF(D318&gt;0,AVERAGE(D$18:$D318),0)</f>
        <v>0</v>
      </c>
    </row>
    <row r="319" spans="2:15" ht="12.75">
      <c r="B319" s="133">
        <f t="shared" si="72"/>
        <v>302</v>
      </c>
      <c r="C319" s="134">
        <v>41210</v>
      </c>
      <c r="D319" s="113"/>
      <c r="E319" s="112">
        <f>IF(D319&gt;0,AVERAGE(D$292:$D319),0)</f>
        <v>0</v>
      </c>
      <c r="F319" s="143">
        <f t="shared" si="68"/>
        <v>0</v>
      </c>
      <c r="G319" s="130">
        <f t="shared" si="69"/>
        <v>0</v>
      </c>
      <c r="H319" s="130">
        <f t="shared" si="70"/>
        <v>0</v>
      </c>
      <c r="I319" s="144">
        <f t="shared" si="71"/>
        <v>0</v>
      </c>
      <c r="J319" s="135">
        <f t="shared" si="60"/>
        <v>0</v>
      </c>
      <c r="K319" s="133" t="e">
        <f t="shared" si="61"/>
        <v>#DIV/0!</v>
      </c>
      <c r="L319" s="137" t="e">
        <f t="shared" si="62"/>
        <v>#DIV/0!</v>
      </c>
      <c r="M319" s="138"/>
      <c r="N319" s="139" t="e">
        <f t="shared" si="67"/>
        <v>#DIV/0!</v>
      </c>
      <c r="O319" s="112">
        <f>IF(D319&gt;0,AVERAGE(D$18:$D319),0)</f>
        <v>0</v>
      </c>
    </row>
    <row r="320" spans="2:15" ht="12.75">
      <c r="B320" s="133">
        <f t="shared" si="72"/>
        <v>303</v>
      </c>
      <c r="C320" s="134">
        <v>41211</v>
      </c>
      <c r="D320" s="113"/>
      <c r="E320" s="112">
        <f>IF(D320&gt;0,AVERAGE(D$292:$D320),0)</f>
        <v>0</v>
      </c>
      <c r="F320" s="143">
        <f t="shared" si="68"/>
        <v>0</v>
      </c>
      <c r="G320" s="130">
        <f t="shared" si="69"/>
        <v>0</v>
      </c>
      <c r="H320" s="130">
        <f t="shared" si="70"/>
        <v>0</v>
      </c>
      <c r="I320" s="144">
        <f t="shared" si="71"/>
        <v>0</v>
      </c>
      <c r="J320" s="135">
        <f t="shared" si="60"/>
        <v>0</v>
      </c>
      <c r="K320" s="133" t="e">
        <f t="shared" si="61"/>
        <v>#DIV/0!</v>
      </c>
      <c r="L320" s="137" t="e">
        <f t="shared" si="62"/>
        <v>#DIV/0!</v>
      </c>
      <c r="M320" s="138"/>
      <c r="N320" s="139" t="e">
        <f t="shared" si="67"/>
        <v>#DIV/0!</v>
      </c>
      <c r="O320" s="112">
        <f>IF(D320&gt;0,AVERAGE(D$18:$D320),0)</f>
        <v>0</v>
      </c>
    </row>
    <row r="321" spans="2:15" ht="12.75">
      <c r="B321" s="133">
        <f t="shared" si="72"/>
        <v>304</v>
      </c>
      <c r="C321" s="134">
        <v>41212</v>
      </c>
      <c r="D321" s="113"/>
      <c r="E321" s="112">
        <f>IF(D321&gt;0,AVERAGE(D$292:$D321),0)</f>
        <v>0</v>
      </c>
      <c r="F321" s="143">
        <f t="shared" si="68"/>
        <v>0</v>
      </c>
      <c r="G321" s="130">
        <f t="shared" si="69"/>
        <v>0</v>
      </c>
      <c r="H321" s="130">
        <f t="shared" si="70"/>
        <v>0</v>
      </c>
      <c r="I321" s="144">
        <f t="shared" si="71"/>
        <v>0</v>
      </c>
      <c r="J321" s="135">
        <f t="shared" si="60"/>
        <v>0</v>
      </c>
      <c r="K321" s="133" t="e">
        <f t="shared" si="61"/>
        <v>#DIV/0!</v>
      </c>
      <c r="L321" s="137" t="e">
        <f t="shared" si="62"/>
        <v>#DIV/0!</v>
      </c>
      <c r="M321" s="138"/>
      <c r="N321" s="139" t="e">
        <f t="shared" si="67"/>
        <v>#DIV/0!</v>
      </c>
      <c r="O321" s="112">
        <f>IF(D321&gt;0,AVERAGE(D$18:$D321),0)</f>
        <v>0</v>
      </c>
    </row>
    <row r="322" spans="2:15" ht="12.75">
      <c r="B322" s="133">
        <f t="shared" si="72"/>
        <v>305</v>
      </c>
      <c r="C322" s="134">
        <v>41213</v>
      </c>
      <c r="D322" s="113"/>
      <c r="E322" s="112">
        <f>IF(D322&gt;0,AVERAGE(D$292:$D322),0)</f>
        <v>0</v>
      </c>
      <c r="F322" s="143">
        <f t="shared" si="68"/>
        <v>0</v>
      </c>
      <c r="G322" s="130">
        <f t="shared" si="69"/>
        <v>0</v>
      </c>
      <c r="H322" s="130">
        <f t="shared" si="70"/>
        <v>0</v>
      </c>
      <c r="I322" s="144">
        <f t="shared" si="71"/>
        <v>0</v>
      </c>
      <c r="J322" s="135">
        <f t="shared" si="60"/>
        <v>0</v>
      </c>
      <c r="K322" s="133" t="e">
        <f t="shared" si="61"/>
        <v>#DIV/0!</v>
      </c>
      <c r="L322" s="137" t="e">
        <f t="shared" si="62"/>
        <v>#DIV/0!</v>
      </c>
      <c r="M322" s="138"/>
      <c r="N322" s="139" t="e">
        <f t="shared" si="67"/>
        <v>#DIV/0!</v>
      </c>
      <c r="O322" s="112">
        <f>IF(D322&gt;0,AVERAGE(D$18:$D322),0)</f>
        <v>0</v>
      </c>
    </row>
    <row r="323" spans="2:15" ht="12.75">
      <c r="B323" s="133">
        <f t="shared" si="72"/>
        <v>306</v>
      </c>
      <c r="C323" s="134">
        <v>41214</v>
      </c>
      <c r="D323" s="113"/>
      <c r="E323" s="112">
        <f>IF(D323&gt;0,AVERAGE(D$292:$D323),0)</f>
        <v>0</v>
      </c>
      <c r="F323" s="143">
        <f>+$K$13/30</f>
        <v>0</v>
      </c>
      <c r="G323" s="130">
        <f>+$G$13/30</f>
        <v>0</v>
      </c>
      <c r="H323" s="130">
        <f>+$H$13/30+M323</f>
        <v>0</v>
      </c>
      <c r="I323" s="144">
        <f>+$I$13/30</f>
        <v>0</v>
      </c>
      <c r="J323" s="135">
        <f aca="true" t="shared" si="73" ref="J323:J383">SUM(F323:I323)</f>
        <v>0</v>
      </c>
      <c r="K323" s="133" t="e">
        <f aca="true" t="shared" si="74" ref="K323:K383">+J323/(E323/1000)*100</f>
        <v>#DIV/0!</v>
      </c>
      <c r="L323" s="137" t="e">
        <f aca="true" t="shared" si="75" ref="L323:L383">+K323*366</f>
        <v>#DIV/0!</v>
      </c>
      <c r="M323" s="138"/>
      <c r="N323" s="139" t="e">
        <f t="shared" si="67"/>
        <v>#DIV/0!</v>
      </c>
      <c r="O323" s="112">
        <f>IF(D323&gt;0,AVERAGE(D$18:$D323),0)</f>
        <v>0</v>
      </c>
    </row>
    <row r="324" spans="2:15" ht="12.75">
      <c r="B324" s="133">
        <f t="shared" si="72"/>
        <v>307</v>
      </c>
      <c r="C324" s="134">
        <v>41215</v>
      </c>
      <c r="D324" s="113"/>
      <c r="E324" s="112">
        <f>IF(D324&gt;0,AVERAGE(D$292:$D324),0)</f>
        <v>0</v>
      </c>
      <c r="F324" s="143">
        <f aca="true" t="shared" si="76" ref="F324:F352">+$K$13/30</f>
        <v>0</v>
      </c>
      <c r="G324" s="130">
        <f aca="true" t="shared" si="77" ref="G324:G352">+$G$13/30</f>
        <v>0</v>
      </c>
      <c r="H324" s="130">
        <f aca="true" t="shared" si="78" ref="H324:H352">+$H$13/30+M324</f>
        <v>0</v>
      </c>
      <c r="I324" s="144">
        <f aca="true" t="shared" si="79" ref="I324:I352">+$I$13/30</f>
        <v>0</v>
      </c>
      <c r="J324" s="135">
        <f t="shared" si="73"/>
        <v>0</v>
      </c>
      <c r="K324" s="133" t="e">
        <f t="shared" si="74"/>
        <v>#DIV/0!</v>
      </c>
      <c r="L324" s="137" t="e">
        <f t="shared" si="75"/>
        <v>#DIV/0!</v>
      </c>
      <c r="M324" s="138"/>
      <c r="N324" s="139" t="e">
        <f t="shared" si="67"/>
        <v>#DIV/0!</v>
      </c>
      <c r="O324" s="112">
        <f>IF(D324&gt;0,AVERAGE(D$18:$D324),0)</f>
        <v>0</v>
      </c>
    </row>
    <row r="325" spans="2:15" ht="12.75">
      <c r="B325" s="133">
        <f t="shared" si="72"/>
        <v>308</v>
      </c>
      <c r="C325" s="134">
        <v>41216</v>
      </c>
      <c r="D325" s="113"/>
      <c r="E325" s="112">
        <f>IF(D325&gt;0,AVERAGE(D$292:$D325),0)</f>
        <v>0</v>
      </c>
      <c r="F325" s="143">
        <f t="shared" si="76"/>
        <v>0</v>
      </c>
      <c r="G325" s="130">
        <f t="shared" si="77"/>
        <v>0</v>
      </c>
      <c r="H325" s="130">
        <f t="shared" si="78"/>
        <v>0</v>
      </c>
      <c r="I325" s="144">
        <f t="shared" si="79"/>
        <v>0</v>
      </c>
      <c r="J325" s="135">
        <f t="shared" si="73"/>
        <v>0</v>
      </c>
      <c r="K325" s="133" t="e">
        <f t="shared" si="74"/>
        <v>#DIV/0!</v>
      </c>
      <c r="L325" s="137" t="e">
        <f t="shared" si="75"/>
        <v>#DIV/0!</v>
      </c>
      <c r="M325" s="138"/>
      <c r="N325" s="139" t="e">
        <f t="shared" si="67"/>
        <v>#DIV/0!</v>
      </c>
      <c r="O325" s="112">
        <f>IF(D325&gt;0,AVERAGE(D$18:$D325),0)</f>
        <v>0</v>
      </c>
    </row>
    <row r="326" spans="2:15" ht="12.75">
      <c r="B326" s="133">
        <f t="shared" si="72"/>
        <v>309</v>
      </c>
      <c r="C326" s="134">
        <v>41217</v>
      </c>
      <c r="D326" s="113"/>
      <c r="E326" s="112">
        <f>IF(D326&gt;0,AVERAGE(D$292:$D326),0)</f>
        <v>0</v>
      </c>
      <c r="F326" s="143">
        <f t="shared" si="76"/>
        <v>0</v>
      </c>
      <c r="G326" s="130">
        <f t="shared" si="77"/>
        <v>0</v>
      </c>
      <c r="H326" s="130">
        <f t="shared" si="78"/>
        <v>0</v>
      </c>
      <c r="I326" s="144">
        <f t="shared" si="79"/>
        <v>0</v>
      </c>
      <c r="J326" s="135">
        <f t="shared" si="73"/>
        <v>0</v>
      </c>
      <c r="K326" s="133" t="e">
        <f t="shared" si="74"/>
        <v>#DIV/0!</v>
      </c>
      <c r="L326" s="137" t="e">
        <f t="shared" si="75"/>
        <v>#DIV/0!</v>
      </c>
      <c r="M326" s="138"/>
      <c r="N326" s="139" t="e">
        <f t="shared" si="67"/>
        <v>#DIV/0!</v>
      </c>
      <c r="O326" s="112">
        <f>IF(D326&gt;0,AVERAGE(D$18:$D326),0)</f>
        <v>0</v>
      </c>
    </row>
    <row r="327" spans="2:15" ht="12.75">
      <c r="B327" s="133">
        <f t="shared" si="72"/>
        <v>310</v>
      </c>
      <c r="C327" s="134">
        <v>41218</v>
      </c>
      <c r="D327" s="113"/>
      <c r="E327" s="112">
        <f>IF(D327&gt;0,AVERAGE(D$292:$D327),0)</f>
        <v>0</v>
      </c>
      <c r="F327" s="143">
        <f t="shared" si="76"/>
        <v>0</v>
      </c>
      <c r="G327" s="130">
        <f t="shared" si="77"/>
        <v>0</v>
      </c>
      <c r="H327" s="130">
        <f t="shared" si="78"/>
        <v>0</v>
      </c>
      <c r="I327" s="144">
        <f t="shared" si="79"/>
        <v>0</v>
      </c>
      <c r="J327" s="135">
        <f t="shared" si="73"/>
        <v>0</v>
      </c>
      <c r="K327" s="133" t="e">
        <f t="shared" si="74"/>
        <v>#DIV/0!</v>
      </c>
      <c r="L327" s="137" t="e">
        <f t="shared" si="75"/>
        <v>#DIV/0!</v>
      </c>
      <c r="M327" s="138"/>
      <c r="N327" s="139" t="e">
        <f t="shared" si="67"/>
        <v>#DIV/0!</v>
      </c>
      <c r="O327" s="112">
        <f>IF(D327&gt;0,AVERAGE(D$18:$D327),0)</f>
        <v>0</v>
      </c>
    </row>
    <row r="328" spans="2:15" ht="12.75">
      <c r="B328" s="133">
        <f t="shared" si="72"/>
        <v>311</v>
      </c>
      <c r="C328" s="134">
        <v>41219</v>
      </c>
      <c r="D328" s="113"/>
      <c r="E328" s="112">
        <f>IF(D328&gt;0,AVERAGE(D$292:$D328),0)</f>
        <v>0</v>
      </c>
      <c r="F328" s="143">
        <f t="shared" si="76"/>
        <v>0</v>
      </c>
      <c r="G328" s="130">
        <f t="shared" si="77"/>
        <v>0</v>
      </c>
      <c r="H328" s="130">
        <f t="shared" si="78"/>
        <v>0</v>
      </c>
      <c r="I328" s="144">
        <f t="shared" si="79"/>
        <v>0</v>
      </c>
      <c r="J328" s="135">
        <f t="shared" si="73"/>
        <v>0</v>
      </c>
      <c r="K328" s="133" t="e">
        <f t="shared" si="74"/>
        <v>#DIV/0!</v>
      </c>
      <c r="L328" s="137" t="e">
        <f t="shared" si="75"/>
        <v>#DIV/0!</v>
      </c>
      <c r="M328" s="138"/>
      <c r="N328" s="139" t="e">
        <f t="shared" si="67"/>
        <v>#DIV/0!</v>
      </c>
      <c r="O328" s="112">
        <f>IF(D328&gt;0,AVERAGE(D$18:$D328),0)</f>
        <v>0</v>
      </c>
    </row>
    <row r="329" spans="2:15" ht="12.75">
      <c r="B329" s="133">
        <f t="shared" si="72"/>
        <v>312</v>
      </c>
      <c r="C329" s="134">
        <v>41220</v>
      </c>
      <c r="D329" s="113"/>
      <c r="E329" s="112">
        <f>IF(D329&gt;0,AVERAGE(D$292:$D329),0)</f>
        <v>0</v>
      </c>
      <c r="F329" s="143">
        <f t="shared" si="76"/>
        <v>0</v>
      </c>
      <c r="G329" s="130">
        <f t="shared" si="77"/>
        <v>0</v>
      </c>
      <c r="H329" s="130">
        <f t="shared" si="78"/>
        <v>0</v>
      </c>
      <c r="I329" s="144">
        <f t="shared" si="79"/>
        <v>0</v>
      </c>
      <c r="J329" s="135">
        <f t="shared" si="73"/>
        <v>0</v>
      </c>
      <c r="K329" s="133" t="e">
        <f t="shared" si="74"/>
        <v>#DIV/0!</v>
      </c>
      <c r="L329" s="137" t="e">
        <f t="shared" si="75"/>
        <v>#DIV/0!</v>
      </c>
      <c r="M329" s="138"/>
      <c r="N329" s="139" t="e">
        <f aca="true" t="shared" si="80" ref="N329:N383">+L329-$C$8</f>
        <v>#DIV/0!</v>
      </c>
      <c r="O329" s="112">
        <f>IF(D329&gt;0,AVERAGE(D$18:$D329),0)</f>
        <v>0</v>
      </c>
    </row>
    <row r="330" spans="2:15" ht="12.75">
      <c r="B330" s="133">
        <f t="shared" si="72"/>
        <v>313</v>
      </c>
      <c r="C330" s="134">
        <v>41221</v>
      </c>
      <c r="D330" s="113"/>
      <c r="E330" s="112">
        <f>IF(D330&gt;0,AVERAGE(D$292:$D330),0)</f>
        <v>0</v>
      </c>
      <c r="F330" s="143">
        <f t="shared" si="76"/>
        <v>0</v>
      </c>
      <c r="G330" s="130">
        <f t="shared" si="77"/>
        <v>0</v>
      </c>
      <c r="H330" s="130">
        <f t="shared" si="78"/>
        <v>0</v>
      </c>
      <c r="I330" s="144">
        <f t="shared" si="79"/>
        <v>0</v>
      </c>
      <c r="J330" s="135">
        <f t="shared" si="73"/>
        <v>0</v>
      </c>
      <c r="K330" s="133" t="e">
        <f t="shared" si="74"/>
        <v>#DIV/0!</v>
      </c>
      <c r="L330" s="137" t="e">
        <f t="shared" si="75"/>
        <v>#DIV/0!</v>
      </c>
      <c r="M330" s="138"/>
      <c r="N330" s="139" t="e">
        <f t="shared" si="80"/>
        <v>#DIV/0!</v>
      </c>
      <c r="O330" s="112">
        <f>IF(D330&gt;0,AVERAGE(D$18:$D330),0)</f>
        <v>0</v>
      </c>
    </row>
    <row r="331" spans="2:15" ht="12.75">
      <c r="B331" s="133">
        <f t="shared" si="72"/>
        <v>314</v>
      </c>
      <c r="C331" s="134">
        <v>41222</v>
      </c>
      <c r="D331" s="113"/>
      <c r="E331" s="112">
        <f>IF(D331&gt;0,AVERAGE(D$292:$D331),0)</f>
        <v>0</v>
      </c>
      <c r="F331" s="143">
        <f t="shared" si="76"/>
        <v>0</v>
      </c>
      <c r="G331" s="130">
        <f t="shared" si="77"/>
        <v>0</v>
      </c>
      <c r="H331" s="130">
        <f t="shared" si="78"/>
        <v>0</v>
      </c>
      <c r="I331" s="144">
        <f t="shared" si="79"/>
        <v>0</v>
      </c>
      <c r="J331" s="135">
        <f t="shared" si="73"/>
        <v>0</v>
      </c>
      <c r="K331" s="133" t="e">
        <f t="shared" si="74"/>
        <v>#DIV/0!</v>
      </c>
      <c r="L331" s="137" t="e">
        <f t="shared" si="75"/>
        <v>#DIV/0!</v>
      </c>
      <c r="M331" s="138"/>
      <c r="N331" s="139" t="e">
        <f t="shared" si="80"/>
        <v>#DIV/0!</v>
      </c>
      <c r="O331" s="112">
        <f>IF(D331&gt;0,AVERAGE(D$18:$D331),0)</f>
        <v>0</v>
      </c>
    </row>
    <row r="332" spans="2:15" ht="12.75">
      <c r="B332" s="133">
        <f t="shared" si="72"/>
        <v>315</v>
      </c>
      <c r="C332" s="134">
        <v>41223</v>
      </c>
      <c r="D332" s="113"/>
      <c r="E332" s="112">
        <f>IF(D332&gt;0,AVERAGE(D$292:$D332),0)</f>
        <v>0</v>
      </c>
      <c r="F332" s="143">
        <f t="shared" si="76"/>
        <v>0</v>
      </c>
      <c r="G332" s="130">
        <f t="shared" si="77"/>
        <v>0</v>
      </c>
      <c r="H332" s="130">
        <f t="shared" si="78"/>
        <v>0</v>
      </c>
      <c r="I332" s="144">
        <f t="shared" si="79"/>
        <v>0</v>
      </c>
      <c r="J332" s="135">
        <f t="shared" si="73"/>
        <v>0</v>
      </c>
      <c r="K332" s="133" t="e">
        <f t="shared" si="74"/>
        <v>#DIV/0!</v>
      </c>
      <c r="L332" s="137" t="e">
        <f t="shared" si="75"/>
        <v>#DIV/0!</v>
      </c>
      <c r="M332" s="138"/>
      <c r="N332" s="139" t="e">
        <f t="shared" si="80"/>
        <v>#DIV/0!</v>
      </c>
      <c r="O332" s="112">
        <f>IF(D332&gt;0,AVERAGE(D$18:$D332),0)</f>
        <v>0</v>
      </c>
    </row>
    <row r="333" spans="2:15" ht="12.75">
      <c r="B333" s="133">
        <f t="shared" si="72"/>
        <v>316</v>
      </c>
      <c r="C333" s="134">
        <v>41224</v>
      </c>
      <c r="D333" s="113"/>
      <c r="E333" s="112">
        <f>IF(D333&gt;0,AVERAGE(D$292:$D333),0)</f>
        <v>0</v>
      </c>
      <c r="F333" s="143">
        <f t="shared" si="76"/>
        <v>0</v>
      </c>
      <c r="G333" s="130">
        <f t="shared" si="77"/>
        <v>0</v>
      </c>
      <c r="H333" s="130">
        <f t="shared" si="78"/>
        <v>0</v>
      </c>
      <c r="I333" s="144">
        <f t="shared" si="79"/>
        <v>0</v>
      </c>
      <c r="J333" s="135">
        <f t="shared" si="73"/>
        <v>0</v>
      </c>
      <c r="K333" s="133" t="e">
        <f t="shared" si="74"/>
        <v>#DIV/0!</v>
      </c>
      <c r="L333" s="137" t="e">
        <f t="shared" si="75"/>
        <v>#DIV/0!</v>
      </c>
      <c r="M333" s="138"/>
      <c r="N333" s="139" t="e">
        <f t="shared" si="80"/>
        <v>#DIV/0!</v>
      </c>
      <c r="O333" s="112">
        <f>IF(D333&gt;0,AVERAGE(D$18:$D333),0)</f>
        <v>0</v>
      </c>
    </row>
    <row r="334" spans="2:15" ht="12.75">
      <c r="B334" s="133">
        <f t="shared" si="72"/>
        <v>317</v>
      </c>
      <c r="C334" s="134">
        <v>41225</v>
      </c>
      <c r="D334" s="113"/>
      <c r="E334" s="112">
        <f>IF(D334&gt;0,AVERAGE(D$292:$D334),0)</f>
        <v>0</v>
      </c>
      <c r="F334" s="143">
        <f t="shared" si="76"/>
        <v>0</v>
      </c>
      <c r="G334" s="130">
        <f t="shared" si="77"/>
        <v>0</v>
      </c>
      <c r="H334" s="130">
        <f t="shared" si="78"/>
        <v>0</v>
      </c>
      <c r="I334" s="144">
        <f t="shared" si="79"/>
        <v>0</v>
      </c>
      <c r="J334" s="135">
        <f t="shared" si="73"/>
        <v>0</v>
      </c>
      <c r="K334" s="133" t="e">
        <f t="shared" si="74"/>
        <v>#DIV/0!</v>
      </c>
      <c r="L334" s="137" t="e">
        <f t="shared" si="75"/>
        <v>#DIV/0!</v>
      </c>
      <c r="M334" s="138"/>
      <c r="N334" s="139" t="e">
        <f t="shared" si="80"/>
        <v>#DIV/0!</v>
      </c>
      <c r="O334" s="112">
        <f>IF(D334&gt;0,AVERAGE(D$18:$D334),0)</f>
        <v>0</v>
      </c>
    </row>
    <row r="335" spans="2:15" ht="12.75">
      <c r="B335" s="133">
        <f t="shared" si="72"/>
        <v>318</v>
      </c>
      <c r="C335" s="134">
        <v>41226</v>
      </c>
      <c r="D335" s="113"/>
      <c r="E335" s="112">
        <f>IF(D335&gt;0,AVERAGE(D$292:$D335),0)</f>
        <v>0</v>
      </c>
      <c r="F335" s="143">
        <f t="shared" si="76"/>
        <v>0</v>
      </c>
      <c r="G335" s="130">
        <f t="shared" si="77"/>
        <v>0</v>
      </c>
      <c r="H335" s="130">
        <f t="shared" si="78"/>
        <v>0</v>
      </c>
      <c r="I335" s="144">
        <f t="shared" si="79"/>
        <v>0</v>
      </c>
      <c r="J335" s="135">
        <f t="shared" si="73"/>
        <v>0</v>
      </c>
      <c r="K335" s="133" t="e">
        <f t="shared" si="74"/>
        <v>#DIV/0!</v>
      </c>
      <c r="L335" s="137" t="e">
        <f t="shared" si="75"/>
        <v>#DIV/0!</v>
      </c>
      <c r="M335" s="138"/>
      <c r="N335" s="139" t="e">
        <f t="shared" si="80"/>
        <v>#DIV/0!</v>
      </c>
      <c r="O335" s="112">
        <f>IF(D335&gt;0,AVERAGE(D$18:$D335),0)</f>
        <v>0</v>
      </c>
    </row>
    <row r="336" spans="2:15" ht="12.75">
      <c r="B336" s="133">
        <f t="shared" si="72"/>
        <v>319</v>
      </c>
      <c r="C336" s="134">
        <v>41227</v>
      </c>
      <c r="D336" s="113"/>
      <c r="E336" s="112">
        <f>IF(D336&gt;0,AVERAGE(D$292:$D336),0)</f>
        <v>0</v>
      </c>
      <c r="F336" s="143">
        <f t="shared" si="76"/>
        <v>0</v>
      </c>
      <c r="G336" s="130">
        <f t="shared" si="77"/>
        <v>0</v>
      </c>
      <c r="H336" s="130">
        <f t="shared" si="78"/>
        <v>0</v>
      </c>
      <c r="I336" s="144">
        <f t="shared" si="79"/>
        <v>0</v>
      </c>
      <c r="J336" s="135">
        <f t="shared" si="73"/>
        <v>0</v>
      </c>
      <c r="K336" s="133" t="e">
        <f t="shared" si="74"/>
        <v>#DIV/0!</v>
      </c>
      <c r="L336" s="137" t="e">
        <f t="shared" si="75"/>
        <v>#DIV/0!</v>
      </c>
      <c r="M336" s="138"/>
      <c r="N336" s="139" t="e">
        <f t="shared" si="80"/>
        <v>#DIV/0!</v>
      </c>
      <c r="O336" s="112">
        <f>IF(D336&gt;0,AVERAGE(D$18:$D336),0)</f>
        <v>0</v>
      </c>
    </row>
    <row r="337" spans="2:15" ht="12.75">
      <c r="B337" s="133">
        <f t="shared" si="72"/>
        <v>320</v>
      </c>
      <c r="C337" s="134">
        <v>41228</v>
      </c>
      <c r="D337" s="113"/>
      <c r="E337" s="112">
        <f>IF(D337&gt;0,AVERAGE(D$292:$D337),0)</f>
        <v>0</v>
      </c>
      <c r="F337" s="143">
        <f t="shared" si="76"/>
        <v>0</v>
      </c>
      <c r="G337" s="130">
        <f t="shared" si="77"/>
        <v>0</v>
      </c>
      <c r="H337" s="130">
        <f t="shared" si="78"/>
        <v>0</v>
      </c>
      <c r="I337" s="144">
        <f t="shared" si="79"/>
        <v>0</v>
      </c>
      <c r="J337" s="135">
        <f t="shared" si="73"/>
        <v>0</v>
      </c>
      <c r="K337" s="133" t="e">
        <f t="shared" si="74"/>
        <v>#DIV/0!</v>
      </c>
      <c r="L337" s="137" t="e">
        <f t="shared" si="75"/>
        <v>#DIV/0!</v>
      </c>
      <c r="M337" s="138"/>
      <c r="N337" s="139" t="e">
        <f t="shared" si="80"/>
        <v>#DIV/0!</v>
      </c>
      <c r="O337" s="112">
        <f>IF(D337&gt;0,AVERAGE(D$18:$D337),0)</f>
        <v>0</v>
      </c>
    </row>
    <row r="338" spans="2:15" ht="12.75">
      <c r="B338" s="133">
        <f t="shared" si="72"/>
        <v>321</v>
      </c>
      <c r="C338" s="134">
        <v>41229</v>
      </c>
      <c r="D338" s="113"/>
      <c r="E338" s="112">
        <f>IF(D338&gt;0,AVERAGE(D$292:$D338),0)</f>
        <v>0</v>
      </c>
      <c r="F338" s="143">
        <f t="shared" si="76"/>
        <v>0</v>
      </c>
      <c r="G338" s="130">
        <f t="shared" si="77"/>
        <v>0</v>
      </c>
      <c r="H338" s="130">
        <f t="shared" si="78"/>
        <v>0</v>
      </c>
      <c r="I338" s="144">
        <f t="shared" si="79"/>
        <v>0</v>
      </c>
      <c r="J338" s="135">
        <f t="shared" si="73"/>
        <v>0</v>
      </c>
      <c r="K338" s="133" t="e">
        <f t="shared" si="74"/>
        <v>#DIV/0!</v>
      </c>
      <c r="L338" s="137" t="e">
        <f t="shared" si="75"/>
        <v>#DIV/0!</v>
      </c>
      <c r="M338" s="138"/>
      <c r="N338" s="139" t="e">
        <f t="shared" si="80"/>
        <v>#DIV/0!</v>
      </c>
      <c r="O338" s="112">
        <f>IF(D338&gt;0,AVERAGE(D$18:$D338),0)</f>
        <v>0</v>
      </c>
    </row>
    <row r="339" spans="2:15" ht="12.75">
      <c r="B339" s="133">
        <f t="shared" si="72"/>
        <v>322</v>
      </c>
      <c r="C339" s="134">
        <v>41230</v>
      </c>
      <c r="D339" s="113"/>
      <c r="E339" s="112">
        <f>IF(D339&gt;0,AVERAGE(D$292:$D339),0)</f>
        <v>0</v>
      </c>
      <c r="F339" s="143">
        <f t="shared" si="76"/>
        <v>0</v>
      </c>
      <c r="G339" s="130">
        <f t="shared" si="77"/>
        <v>0</v>
      </c>
      <c r="H339" s="130">
        <f t="shared" si="78"/>
        <v>0</v>
      </c>
      <c r="I339" s="144">
        <f t="shared" si="79"/>
        <v>0</v>
      </c>
      <c r="J339" s="135">
        <f t="shared" si="73"/>
        <v>0</v>
      </c>
      <c r="K339" s="133" t="e">
        <f t="shared" si="74"/>
        <v>#DIV/0!</v>
      </c>
      <c r="L339" s="137" t="e">
        <f t="shared" si="75"/>
        <v>#DIV/0!</v>
      </c>
      <c r="M339" s="138"/>
      <c r="N339" s="139" t="e">
        <f t="shared" si="80"/>
        <v>#DIV/0!</v>
      </c>
      <c r="O339" s="112">
        <f>IF(D339&gt;0,AVERAGE(D$18:$D339),0)</f>
        <v>0</v>
      </c>
    </row>
    <row r="340" spans="2:15" ht="12.75">
      <c r="B340" s="133">
        <f t="shared" si="72"/>
        <v>323</v>
      </c>
      <c r="C340" s="134">
        <v>41231</v>
      </c>
      <c r="D340" s="113"/>
      <c r="E340" s="112">
        <f>IF(D340&gt;0,AVERAGE(D$292:$D340),0)</f>
        <v>0</v>
      </c>
      <c r="F340" s="143">
        <f t="shared" si="76"/>
        <v>0</v>
      </c>
      <c r="G340" s="130">
        <f t="shared" si="77"/>
        <v>0</v>
      </c>
      <c r="H340" s="130">
        <f t="shared" si="78"/>
        <v>0</v>
      </c>
      <c r="I340" s="144">
        <f t="shared" si="79"/>
        <v>0</v>
      </c>
      <c r="J340" s="135">
        <f t="shared" si="73"/>
        <v>0</v>
      </c>
      <c r="K340" s="133" t="e">
        <f t="shared" si="74"/>
        <v>#DIV/0!</v>
      </c>
      <c r="L340" s="137" t="e">
        <f t="shared" si="75"/>
        <v>#DIV/0!</v>
      </c>
      <c r="M340" s="138"/>
      <c r="N340" s="139" t="e">
        <f t="shared" si="80"/>
        <v>#DIV/0!</v>
      </c>
      <c r="O340" s="112">
        <f>IF(D340&gt;0,AVERAGE(D$18:$D340),0)</f>
        <v>0</v>
      </c>
    </row>
    <row r="341" spans="2:15" ht="12.75">
      <c r="B341" s="133">
        <f t="shared" si="72"/>
        <v>324</v>
      </c>
      <c r="C341" s="134">
        <v>41232</v>
      </c>
      <c r="D341" s="113"/>
      <c r="E341" s="112">
        <f>IF(D341&gt;0,AVERAGE(D$292:$D341),0)</f>
        <v>0</v>
      </c>
      <c r="F341" s="143">
        <f t="shared" si="76"/>
        <v>0</v>
      </c>
      <c r="G341" s="130">
        <f t="shared" si="77"/>
        <v>0</v>
      </c>
      <c r="H341" s="130">
        <f t="shared" si="78"/>
        <v>0</v>
      </c>
      <c r="I341" s="144">
        <f t="shared" si="79"/>
        <v>0</v>
      </c>
      <c r="J341" s="135">
        <f t="shared" si="73"/>
        <v>0</v>
      </c>
      <c r="K341" s="133" t="e">
        <f t="shared" si="74"/>
        <v>#DIV/0!</v>
      </c>
      <c r="L341" s="137" t="e">
        <f t="shared" si="75"/>
        <v>#DIV/0!</v>
      </c>
      <c r="M341" s="138"/>
      <c r="N341" s="139" t="e">
        <f t="shared" si="80"/>
        <v>#DIV/0!</v>
      </c>
      <c r="O341" s="112">
        <f>IF(D341&gt;0,AVERAGE(D$18:$D341),0)</f>
        <v>0</v>
      </c>
    </row>
    <row r="342" spans="2:15" ht="12.75">
      <c r="B342" s="133">
        <f t="shared" si="72"/>
        <v>325</v>
      </c>
      <c r="C342" s="134">
        <v>41233</v>
      </c>
      <c r="D342" s="113"/>
      <c r="E342" s="112">
        <f>IF(D342&gt;0,AVERAGE(D$292:$D342),0)</f>
        <v>0</v>
      </c>
      <c r="F342" s="143">
        <f t="shared" si="76"/>
        <v>0</v>
      </c>
      <c r="G342" s="130">
        <f t="shared" si="77"/>
        <v>0</v>
      </c>
      <c r="H342" s="130">
        <f t="shared" si="78"/>
        <v>0</v>
      </c>
      <c r="I342" s="144">
        <f t="shared" si="79"/>
        <v>0</v>
      </c>
      <c r="J342" s="135">
        <f t="shared" si="73"/>
        <v>0</v>
      </c>
      <c r="K342" s="133" t="e">
        <f t="shared" si="74"/>
        <v>#DIV/0!</v>
      </c>
      <c r="L342" s="137" t="e">
        <f t="shared" si="75"/>
        <v>#DIV/0!</v>
      </c>
      <c r="M342" s="138"/>
      <c r="N342" s="139" t="e">
        <f t="shared" si="80"/>
        <v>#DIV/0!</v>
      </c>
      <c r="O342" s="112">
        <f>IF(D342&gt;0,AVERAGE(D$18:$D342),0)</f>
        <v>0</v>
      </c>
    </row>
    <row r="343" spans="2:15" ht="12.75">
      <c r="B343" s="133">
        <f t="shared" si="72"/>
        <v>326</v>
      </c>
      <c r="C343" s="134">
        <v>41234</v>
      </c>
      <c r="D343" s="113"/>
      <c r="E343" s="112">
        <f>IF(D343&gt;0,AVERAGE(D$292:$D343),0)</f>
        <v>0</v>
      </c>
      <c r="F343" s="143">
        <f t="shared" si="76"/>
        <v>0</v>
      </c>
      <c r="G343" s="130">
        <f t="shared" si="77"/>
        <v>0</v>
      </c>
      <c r="H343" s="130">
        <f t="shared" si="78"/>
        <v>0</v>
      </c>
      <c r="I343" s="144">
        <f t="shared" si="79"/>
        <v>0</v>
      </c>
      <c r="J343" s="135">
        <f t="shared" si="73"/>
        <v>0</v>
      </c>
      <c r="K343" s="133" t="e">
        <f t="shared" si="74"/>
        <v>#DIV/0!</v>
      </c>
      <c r="L343" s="137" t="e">
        <f t="shared" si="75"/>
        <v>#DIV/0!</v>
      </c>
      <c r="M343" s="138"/>
      <c r="N343" s="139" t="e">
        <f t="shared" si="80"/>
        <v>#DIV/0!</v>
      </c>
      <c r="O343" s="112">
        <f>IF(D343&gt;0,AVERAGE(D$18:$D343),0)</f>
        <v>0</v>
      </c>
    </row>
    <row r="344" spans="2:15" ht="12.75">
      <c r="B344" s="133">
        <f t="shared" si="72"/>
        <v>327</v>
      </c>
      <c r="C344" s="134">
        <v>41235</v>
      </c>
      <c r="D344" s="113"/>
      <c r="E344" s="112">
        <f>IF(D344&gt;0,AVERAGE(D$292:$D344),0)</f>
        <v>0</v>
      </c>
      <c r="F344" s="143">
        <f t="shared" si="76"/>
        <v>0</v>
      </c>
      <c r="G344" s="130">
        <f t="shared" si="77"/>
        <v>0</v>
      </c>
      <c r="H344" s="130">
        <f t="shared" si="78"/>
        <v>0</v>
      </c>
      <c r="I344" s="144">
        <f t="shared" si="79"/>
        <v>0</v>
      </c>
      <c r="J344" s="135">
        <f t="shared" si="73"/>
        <v>0</v>
      </c>
      <c r="K344" s="133" t="e">
        <f t="shared" si="74"/>
        <v>#DIV/0!</v>
      </c>
      <c r="L344" s="137" t="e">
        <f t="shared" si="75"/>
        <v>#DIV/0!</v>
      </c>
      <c r="M344" s="138"/>
      <c r="N344" s="139" t="e">
        <f t="shared" si="80"/>
        <v>#DIV/0!</v>
      </c>
      <c r="O344" s="112">
        <f>IF(D344&gt;0,AVERAGE(D$18:$D344),0)</f>
        <v>0</v>
      </c>
    </row>
    <row r="345" spans="2:15" ht="12.75">
      <c r="B345" s="133">
        <f t="shared" si="72"/>
        <v>328</v>
      </c>
      <c r="C345" s="134">
        <v>41236</v>
      </c>
      <c r="D345" s="113"/>
      <c r="E345" s="112">
        <f>IF(D345&gt;0,AVERAGE(D$292:$D345),0)</f>
        <v>0</v>
      </c>
      <c r="F345" s="143">
        <f t="shared" si="76"/>
        <v>0</v>
      </c>
      <c r="G345" s="130">
        <f t="shared" si="77"/>
        <v>0</v>
      </c>
      <c r="H345" s="130">
        <f t="shared" si="78"/>
        <v>0</v>
      </c>
      <c r="I345" s="144">
        <f t="shared" si="79"/>
        <v>0</v>
      </c>
      <c r="J345" s="135">
        <f t="shared" si="73"/>
        <v>0</v>
      </c>
      <c r="K345" s="133" t="e">
        <f t="shared" si="74"/>
        <v>#DIV/0!</v>
      </c>
      <c r="L345" s="137" t="e">
        <f t="shared" si="75"/>
        <v>#DIV/0!</v>
      </c>
      <c r="M345" s="138"/>
      <c r="N345" s="139" t="e">
        <f t="shared" si="80"/>
        <v>#DIV/0!</v>
      </c>
      <c r="O345" s="112">
        <f>IF(D345&gt;0,AVERAGE(D$18:$D345),0)</f>
        <v>0</v>
      </c>
    </row>
    <row r="346" spans="2:15" ht="12.75">
      <c r="B346" s="133">
        <f t="shared" si="72"/>
        <v>329</v>
      </c>
      <c r="C346" s="134">
        <v>41237</v>
      </c>
      <c r="D346" s="113"/>
      <c r="E346" s="112">
        <f>IF(D346&gt;0,AVERAGE(D$292:$D346),0)</f>
        <v>0</v>
      </c>
      <c r="F346" s="143">
        <f t="shared" si="76"/>
        <v>0</v>
      </c>
      <c r="G346" s="130">
        <f t="shared" si="77"/>
        <v>0</v>
      </c>
      <c r="H346" s="130">
        <f t="shared" si="78"/>
        <v>0</v>
      </c>
      <c r="I346" s="144">
        <f t="shared" si="79"/>
        <v>0</v>
      </c>
      <c r="J346" s="135">
        <f t="shared" si="73"/>
        <v>0</v>
      </c>
      <c r="K346" s="133" t="e">
        <f t="shared" si="74"/>
        <v>#DIV/0!</v>
      </c>
      <c r="L346" s="137" t="e">
        <f t="shared" si="75"/>
        <v>#DIV/0!</v>
      </c>
      <c r="M346" s="138"/>
      <c r="N346" s="139" t="e">
        <f t="shared" si="80"/>
        <v>#DIV/0!</v>
      </c>
      <c r="O346" s="112">
        <f>IF(D346&gt;0,AVERAGE(D$18:$D346),0)</f>
        <v>0</v>
      </c>
    </row>
    <row r="347" spans="2:15" ht="12.75">
      <c r="B347" s="133">
        <f t="shared" si="72"/>
        <v>330</v>
      </c>
      <c r="C347" s="134">
        <v>41238</v>
      </c>
      <c r="D347" s="113"/>
      <c r="E347" s="112">
        <f>IF(D347&gt;0,AVERAGE(D$292:$D347),0)</f>
        <v>0</v>
      </c>
      <c r="F347" s="143">
        <f t="shared" si="76"/>
        <v>0</v>
      </c>
      <c r="G347" s="130">
        <f t="shared" si="77"/>
        <v>0</v>
      </c>
      <c r="H347" s="130">
        <f t="shared" si="78"/>
        <v>0</v>
      </c>
      <c r="I347" s="144">
        <f t="shared" si="79"/>
        <v>0</v>
      </c>
      <c r="J347" s="135">
        <f t="shared" si="73"/>
        <v>0</v>
      </c>
      <c r="K347" s="133" t="e">
        <f t="shared" si="74"/>
        <v>#DIV/0!</v>
      </c>
      <c r="L347" s="137" t="e">
        <f t="shared" si="75"/>
        <v>#DIV/0!</v>
      </c>
      <c r="M347" s="138"/>
      <c r="N347" s="139" t="e">
        <f t="shared" si="80"/>
        <v>#DIV/0!</v>
      </c>
      <c r="O347" s="112">
        <f>IF(D347&gt;0,AVERAGE(D$18:$D347),0)</f>
        <v>0</v>
      </c>
    </row>
    <row r="348" spans="2:15" ht="12.75">
      <c r="B348" s="133">
        <f t="shared" si="72"/>
        <v>331</v>
      </c>
      <c r="C348" s="134">
        <v>41239</v>
      </c>
      <c r="D348" s="113"/>
      <c r="E348" s="112">
        <f>IF(D348&gt;0,AVERAGE(D$292:$D348),0)</f>
        <v>0</v>
      </c>
      <c r="F348" s="143">
        <f t="shared" si="76"/>
        <v>0</v>
      </c>
      <c r="G348" s="130">
        <f t="shared" si="77"/>
        <v>0</v>
      </c>
      <c r="H348" s="130">
        <f t="shared" si="78"/>
        <v>0</v>
      </c>
      <c r="I348" s="144">
        <f t="shared" si="79"/>
        <v>0</v>
      </c>
      <c r="J348" s="135">
        <f t="shared" si="73"/>
        <v>0</v>
      </c>
      <c r="K348" s="133" t="e">
        <f t="shared" si="74"/>
        <v>#DIV/0!</v>
      </c>
      <c r="L348" s="137" t="e">
        <f t="shared" si="75"/>
        <v>#DIV/0!</v>
      </c>
      <c r="M348" s="138"/>
      <c r="N348" s="139" t="e">
        <f t="shared" si="80"/>
        <v>#DIV/0!</v>
      </c>
      <c r="O348" s="112">
        <f>IF(D348&gt;0,AVERAGE(D$18:$D348),0)</f>
        <v>0</v>
      </c>
    </row>
    <row r="349" spans="2:15" ht="12.75">
      <c r="B349" s="133">
        <f t="shared" si="72"/>
        <v>332</v>
      </c>
      <c r="C349" s="134">
        <v>41240</v>
      </c>
      <c r="D349" s="113"/>
      <c r="E349" s="112">
        <f>IF(D349&gt;0,AVERAGE(D$292:$D349),0)</f>
        <v>0</v>
      </c>
      <c r="F349" s="143">
        <f t="shared" si="76"/>
        <v>0</v>
      </c>
      <c r="G349" s="130">
        <f t="shared" si="77"/>
        <v>0</v>
      </c>
      <c r="H349" s="130">
        <f t="shared" si="78"/>
        <v>0</v>
      </c>
      <c r="I349" s="144">
        <f t="shared" si="79"/>
        <v>0</v>
      </c>
      <c r="J349" s="135">
        <f t="shared" si="73"/>
        <v>0</v>
      </c>
      <c r="K349" s="133" t="e">
        <f t="shared" si="74"/>
        <v>#DIV/0!</v>
      </c>
      <c r="L349" s="137" t="e">
        <f t="shared" si="75"/>
        <v>#DIV/0!</v>
      </c>
      <c r="M349" s="138"/>
      <c r="N349" s="139" t="e">
        <f t="shared" si="80"/>
        <v>#DIV/0!</v>
      </c>
      <c r="O349" s="112">
        <f>IF(D349&gt;0,AVERAGE(D$18:$D349),0)</f>
        <v>0</v>
      </c>
    </row>
    <row r="350" spans="2:15" ht="12.75">
      <c r="B350" s="133">
        <f t="shared" si="72"/>
        <v>333</v>
      </c>
      <c r="C350" s="134">
        <v>41241</v>
      </c>
      <c r="D350" s="113"/>
      <c r="E350" s="112">
        <f>IF(D350&gt;0,AVERAGE(D$292:$D350),0)</f>
        <v>0</v>
      </c>
      <c r="F350" s="143">
        <f t="shared" si="76"/>
        <v>0</v>
      </c>
      <c r="G350" s="130">
        <f t="shared" si="77"/>
        <v>0</v>
      </c>
      <c r="H350" s="130">
        <f t="shared" si="78"/>
        <v>0</v>
      </c>
      <c r="I350" s="144">
        <f t="shared" si="79"/>
        <v>0</v>
      </c>
      <c r="J350" s="135">
        <f t="shared" si="73"/>
        <v>0</v>
      </c>
      <c r="K350" s="133" t="e">
        <f t="shared" si="74"/>
        <v>#DIV/0!</v>
      </c>
      <c r="L350" s="137" t="e">
        <f t="shared" si="75"/>
        <v>#DIV/0!</v>
      </c>
      <c r="M350" s="138"/>
      <c r="N350" s="139" t="e">
        <f t="shared" si="80"/>
        <v>#DIV/0!</v>
      </c>
      <c r="O350" s="112">
        <f>IF(D350&gt;0,AVERAGE(D$18:$D350),0)</f>
        <v>0</v>
      </c>
    </row>
    <row r="351" spans="2:15" ht="12.75">
      <c r="B351" s="133">
        <f t="shared" si="72"/>
        <v>334</v>
      </c>
      <c r="C351" s="134">
        <v>41242</v>
      </c>
      <c r="D351" s="113"/>
      <c r="E351" s="112">
        <f>IF(D351&gt;0,AVERAGE(D$292:$D351),0)</f>
        <v>0</v>
      </c>
      <c r="F351" s="143">
        <f t="shared" si="76"/>
        <v>0</v>
      </c>
      <c r="G351" s="130">
        <f t="shared" si="77"/>
        <v>0</v>
      </c>
      <c r="H351" s="130">
        <f t="shared" si="78"/>
        <v>0</v>
      </c>
      <c r="I351" s="144">
        <f t="shared" si="79"/>
        <v>0</v>
      </c>
      <c r="J351" s="135">
        <f t="shared" si="73"/>
        <v>0</v>
      </c>
      <c r="K351" s="133" t="e">
        <f t="shared" si="74"/>
        <v>#DIV/0!</v>
      </c>
      <c r="L351" s="137" t="e">
        <f t="shared" si="75"/>
        <v>#DIV/0!</v>
      </c>
      <c r="M351" s="138"/>
      <c r="N351" s="139" t="e">
        <f t="shared" si="80"/>
        <v>#DIV/0!</v>
      </c>
      <c r="O351" s="112">
        <f>IF(D351&gt;0,AVERAGE(D$18:$D351),0)</f>
        <v>0</v>
      </c>
    </row>
    <row r="352" spans="2:15" ht="12.75">
      <c r="B352" s="133">
        <f t="shared" si="72"/>
        <v>335</v>
      </c>
      <c r="C352" s="134">
        <v>41243</v>
      </c>
      <c r="D352" s="113"/>
      <c r="E352" s="112">
        <f>IF(D352&gt;0,AVERAGE(D$292:$D352),0)</f>
        <v>0</v>
      </c>
      <c r="F352" s="143">
        <f t="shared" si="76"/>
        <v>0</v>
      </c>
      <c r="G352" s="130">
        <f t="shared" si="77"/>
        <v>0</v>
      </c>
      <c r="H352" s="130">
        <f t="shared" si="78"/>
        <v>0</v>
      </c>
      <c r="I352" s="144">
        <f t="shared" si="79"/>
        <v>0</v>
      </c>
      <c r="J352" s="135">
        <f t="shared" si="73"/>
        <v>0</v>
      </c>
      <c r="K352" s="133" t="e">
        <f t="shared" si="74"/>
        <v>#DIV/0!</v>
      </c>
      <c r="L352" s="137" t="e">
        <f t="shared" si="75"/>
        <v>#DIV/0!</v>
      </c>
      <c r="M352" s="138"/>
      <c r="N352" s="139" t="e">
        <f t="shared" si="80"/>
        <v>#DIV/0!</v>
      </c>
      <c r="O352" s="112">
        <f>IF(D352&gt;0,AVERAGE(D$18:$D352),0)</f>
        <v>0</v>
      </c>
    </row>
    <row r="353" spans="2:15" ht="12.75">
      <c r="B353" s="133">
        <f t="shared" si="72"/>
        <v>336</v>
      </c>
      <c r="C353" s="134">
        <v>41244</v>
      </c>
      <c r="D353" s="113"/>
      <c r="E353" s="112">
        <f>IF(D353&gt;0,AVERAGE(D$292:$D353),0)</f>
        <v>0</v>
      </c>
      <c r="F353" s="143">
        <f>+$K$14/11</f>
        <v>0</v>
      </c>
      <c r="G353" s="130">
        <f>+$G$14/11</f>
        <v>0</v>
      </c>
      <c r="H353" s="130">
        <f>+$H$14/11+M353</f>
        <v>0</v>
      </c>
      <c r="I353" s="144">
        <f>+$I$14/11</f>
        <v>0</v>
      </c>
      <c r="J353" s="135">
        <f t="shared" si="73"/>
        <v>0</v>
      </c>
      <c r="K353" s="133" t="e">
        <f t="shared" si="74"/>
        <v>#DIV/0!</v>
      </c>
      <c r="L353" s="137" t="e">
        <f t="shared" si="75"/>
        <v>#DIV/0!</v>
      </c>
      <c r="M353" s="138"/>
      <c r="N353" s="139" t="e">
        <f t="shared" si="80"/>
        <v>#DIV/0!</v>
      </c>
      <c r="O353" s="112">
        <f>IF(D353&gt;0,AVERAGE(D$18:$D353),0)</f>
        <v>0</v>
      </c>
    </row>
    <row r="354" spans="2:15" ht="12.75">
      <c r="B354" s="133">
        <f t="shared" si="72"/>
        <v>337</v>
      </c>
      <c r="C354" s="134">
        <v>41245</v>
      </c>
      <c r="D354" s="113"/>
      <c r="E354" s="112">
        <f>IF(D354&gt;0,AVERAGE(D$292:$D354),0)</f>
        <v>0</v>
      </c>
      <c r="F354" s="143">
        <f aca="true" t="shared" si="81" ref="F354:F363">+$K$14/11</f>
        <v>0</v>
      </c>
      <c r="G354" s="130">
        <f aca="true" t="shared" si="82" ref="G354:G363">+$G$14/11</f>
        <v>0</v>
      </c>
      <c r="H354" s="130">
        <f aca="true" t="shared" si="83" ref="H354:H363">+$H$14/11+M354</f>
        <v>0</v>
      </c>
      <c r="I354" s="144">
        <f aca="true" t="shared" si="84" ref="I354:I363">+$I$14/11</f>
        <v>0</v>
      </c>
      <c r="J354" s="135">
        <f t="shared" si="73"/>
        <v>0</v>
      </c>
      <c r="K354" s="133" t="e">
        <f t="shared" si="74"/>
        <v>#DIV/0!</v>
      </c>
      <c r="L354" s="137" t="e">
        <f t="shared" si="75"/>
        <v>#DIV/0!</v>
      </c>
      <c r="M354" s="138"/>
      <c r="N354" s="139" t="e">
        <f t="shared" si="80"/>
        <v>#DIV/0!</v>
      </c>
      <c r="O354" s="112">
        <f>IF(D354&gt;0,AVERAGE(D$18:$D354),0)</f>
        <v>0</v>
      </c>
    </row>
    <row r="355" spans="2:15" ht="12.75">
      <c r="B355" s="133">
        <f t="shared" si="72"/>
        <v>338</v>
      </c>
      <c r="C355" s="134">
        <v>41246</v>
      </c>
      <c r="D355" s="113"/>
      <c r="E355" s="112">
        <f>IF(D355&gt;0,AVERAGE(D$292:$D355),0)</f>
        <v>0</v>
      </c>
      <c r="F355" s="143">
        <f t="shared" si="81"/>
        <v>0</v>
      </c>
      <c r="G355" s="130">
        <f t="shared" si="82"/>
        <v>0</v>
      </c>
      <c r="H355" s="130">
        <f t="shared" si="83"/>
        <v>0</v>
      </c>
      <c r="I355" s="144">
        <f t="shared" si="84"/>
        <v>0</v>
      </c>
      <c r="J355" s="135">
        <f t="shared" si="73"/>
        <v>0</v>
      </c>
      <c r="K355" s="133" t="e">
        <f t="shared" si="74"/>
        <v>#DIV/0!</v>
      </c>
      <c r="L355" s="137" t="e">
        <f t="shared" si="75"/>
        <v>#DIV/0!</v>
      </c>
      <c r="M355" s="138"/>
      <c r="N355" s="139" t="e">
        <f t="shared" si="80"/>
        <v>#DIV/0!</v>
      </c>
      <c r="O355" s="112">
        <f>IF(D355&gt;0,AVERAGE(D$18:$D355),0)</f>
        <v>0</v>
      </c>
    </row>
    <row r="356" spans="2:15" ht="12.75">
      <c r="B356" s="133">
        <f t="shared" si="72"/>
        <v>339</v>
      </c>
      <c r="C356" s="134">
        <v>41247</v>
      </c>
      <c r="D356" s="113"/>
      <c r="E356" s="112">
        <f>IF(D356&gt;0,AVERAGE(D$292:$D356),0)</f>
        <v>0</v>
      </c>
      <c r="F356" s="143">
        <f t="shared" si="81"/>
        <v>0</v>
      </c>
      <c r="G356" s="130">
        <f t="shared" si="82"/>
        <v>0</v>
      </c>
      <c r="H356" s="130">
        <f t="shared" si="83"/>
        <v>0</v>
      </c>
      <c r="I356" s="144">
        <f t="shared" si="84"/>
        <v>0</v>
      </c>
      <c r="J356" s="135">
        <f t="shared" si="73"/>
        <v>0</v>
      </c>
      <c r="K356" s="133" t="e">
        <f t="shared" si="74"/>
        <v>#DIV/0!</v>
      </c>
      <c r="L356" s="137" t="e">
        <f t="shared" si="75"/>
        <v>#DIV/0!</v>
      </c>
      <c r="M356" s="138"/>
      <c r="N356" s="139" t="e">
        <f t="shared" si="80"/>
        <v>#DIV/0!</v>
      </c>
      <c r="O356" s="112">
        <f>IF(D356&gt;0,AVERAGE(D$18:$D356),0)</f>
        <v>0</v>
      </c>
    </row>
    <row r="357" spans="2:15" ht="12.75">
      <c r="B357" s="133">
        <f t="shared" si="72"/>
        <v>340</v>
      </c>
      <c r="C357" s="134">
        <v>41248</v>
      </c>
      <c r="D357" s="113"/>
      <c r="E357" s="112">
        <f>IF(D357&gt;0,AVERAGE(D$292:$D357),0)</f>
        <v>0</v>
      </c>
      <c r="F357" s="143">
        <f t="shared" si="81"/>
        <v>0</v>
      </c>
      <c r="G357" s="130">
        <f t="shared" si="82"/>
        <v>0</v>
      </c>
      <c r="H357" s="130">
        <f t="shared" si="83"/>
        <v>0</v>
      </c>
      <c r="I357" s="144">
        <f t="shared" si="84"/>
        <v>0</v>
      </c>
      <c r="J357" s="135">
        <f t="shared" si="73"/>
        <v>0</v>
      </c>
      <c r="K357" s="133" t="e">
        <f t="shared" si="74"/>
        <v>#DIV/0!</v>
      </c>
      <c r="L357" s="137" t="e">
        <f t="shared" si="75"/>
        <v>#DIV/0!</v>
      </c>
      <c r="M357" s="138"/>
      <c r="N357" s="139" t="e">
        <f t="shared" si="80"/>
        <v>#DIV/0!</v>
      </c>
      <c r="O357" s="112">
        <f>IF(D357&gt;0,AVERAGE(D$18:$D357),0)</f>
        <v>0</v>
      </c>
    </row>
    <row r="358" spans="2:15" ht="12.75">
      <c r="B358" s="133">
        <f t="shared" si="72"/>
        <v>341</v>
      </c>
      <c r="C358" s="134">
        <v>41249</v>
      </c>
      <c r="D358" s="113"/>
      <c r="E358" s="112">
        <f>IF(D358&gt;0,AVERAGE(D$292:$D358),0)</f>
        <v>0</v>
      </c>
      <c r="F358" s="143">
        <f t="shared" si="81"/>
        <v>0</v>
      </c>
      <c r="G358" s="130">
        <f t="shared" si="82"/>
        <v>0</v>
      </c>
      <c r="H358" s="130">
        <f t="shared" si="83"/>
        <v>0</v>
      </c>
      <c r="I358" s="144">
        <f t="shared" si="84"/>
        <v>0</v>
      </c>
      <c r="J358" s="135">
        <f t="shared" si="73"/>
        <v>0</v>
      </c>
      <c r="K358" s="133" t="e">
        <f t="shared" si="74"/>
        <v>#DIV/0!</v>
      </c>
      <c r="L358" s="137" t="e">
        <f t="shared" si="75"/>
        <v>#DIV/0!</v>
      </c>
      <c r="M358" s="138"/>
      <c r="N358" s="139" t="e">
        <f t="shared" si="80"/>
        <v>#DIV/0!</v>
      </c>
      <c r="O358" s="112">
        <f>IF(D358&gt;0,AVERAGE(D$18:$D358),0)</f>
        <v>0</v>
      </c>
    </row>
    <row r="359" spans="2:15" ht="12.75">
      <c r="B359" s="133">
        <f t="shared" si="72"/>
        <v>342</v>
      </c>
      <c r="C359" s="134">
        <v>41250</v>
      </c>
      <c r="D359" s="113"/>
      <c r="E359" s="112">
        <f>IF(D359&gt;0,AVERAGE(D$292:$D359),0)</f>
        <v>0</v>
      </c>
      <c r="F359" s="143">
        <f t="shared" si="81"/>
        <v>0</v>
      </c>
      <c r="G359" s="130">
        <f t="shared" si="82"/>
        <v>0</v>
      </c>
      <c r="H359" s="130">
        <f t="shared" si="83"/>
        <v>0</v>
      </c>
      <c r="I359" s="144">
        <f t="shared" si="84"/>
        <v>0</v>
      </c>
      <c r="J359" s="135">
        <f t="shared" si="73"/>
        <v>0</v>
      </c>
      <c r="K359" s="133" t="e">
        <f t="shared" si="74"/>
        <v>#DIV/0!</v>
      </c>
      <c r="L359" s="137" t="e">
        <f t="shared" si="75"/>
        <v>#DIV/0!</v>
      </c>
      <c r="M359" s="138"/>
      <c r="N359" s="139" t="e">
        <f t="shared" si="80"/>
        <v>#DIV/0!</v>
      </c>
      <c r="O359" s="112">
        <f>IF(D359&gt;0,AVERAGE(D$18:$D359),0)</f>
        <v>0</v>
      </c>
    </row>
    <row r="360" spans="2:15" ht="12.75">
      <c r="B360" s="133">
        <f t="shared" si="72"/>
        <v>343</v>
      </c>
      <c r="C360" s="134">
        <v>41251</v>
      </c>
      <c r="D360" s="113"/>
      <c r="E360" s="112">
        <f>IF(D360&gt;0,AVERAGE(D$292:$D360),0)</f>
        <v>0</v>
      </c>
      <c r="F360" s="143">
        <f t="shared" si="81"/>
        <v>0</v>
      </c>
      <c r="G360" s="130">
        <f t="shared" si="82"/>
        <v>0</v>
      </c>
      <c r="H360" s="130">
        <f t="shared" si="83"/>
        <v>0</v>
      </c>
      <c r="I360" s="144">
        <f t="shared" si="84"/>
        <v>0</v>
      </c>
      <c r="J360" s="135">
        <f t="shared" si="73"/>
        <v>0</v>
      </c>
      <c r="K360" s="133" t="e">
        <f t="shared" si="74"/>
        <v>#DIV/0!</v>
      </c>
      <c r="L360" s="137" t="e">
        <f t="shared" si="75"/>
        <v>#DIV/0!</v>
      </c>
      <c r="M360" s="138"/>
      <c r="N360" s="139" t="e">
        <f t="shared" si="80"/>
        <v>#DIV/0!</v>
      </c>
      <c r="O360" s="112">
        <f>IF(D360&gt;0,AVERAGE(D$18:$D360),0)</f>
        <v>0</v>
      </c>
    </row>
    <row r="361" spans="2:15" ht="12.75">
      <c r="B361" s="133">
        <f t="shared" si="72"/>
        <v>344</v>
      </c>
      <c r="C361" s="134">
        <v>41252</v>
      </c>
      <c r="D361" s="113"/>
      <c r="E361" s="112">
        <f>IF(D361&gt;0,AVERAGE(D$292:$D361),0)</f>
        <v>0</v>
      </c>
      <c r="F361" s="143">
        <f t="shared" si="81"/>
        <v>0</v>
      </c>
      <c r="G361" s="130">
        <f t="shared" si="82"/>
        <v>0</v>
      </c>
      <c r="H361" s="130">
        <f t="shared" si="83"/>
        <v>0</v>
      </c>
      <c r="I361" s="144">
        <f t="shared" si="84"/>
        <v>0</v>
      </c>
      <c r="J361" s="135">
        <f t="shared" si="73"/>
        <v>0</v>
      </c>
      <c r="K361" s="133" t="e">
        <f t="shared" si="74"/>
        <v>#DIV/0!</v>
      </c>
      <c r="L361" s="137" t="e">
        <f t="shared" si="75"/>
        <v>#DIV/0!</v>
      </c>
      <c r="M361" s="138"/>
      <c r="N361" s="139" t="e">
        <f t="shared" si="80"/>
        <v>#DIV/0!</v>
      </c>
      <c r="O361" s="112">
        <f>IF(D361&gt;0,AVERAGE(D$18:$D361),0)</f>
        <v>0</v>
      </c>
    </row>
    <row r="362" spans="2:15" ht="12.75">
      <c r="B362" s="133">
        <f aca="true" t="shared" si="85" ref="B362:B383">+B361+1</f>
        <v>345</v>
      </c>
      <c r="C362" s="134">
        <v>41253</v>
      </c>
      <c r="D362" s="113"/>
      <c r="E362" s="112">
        <f>IF(D362&gt;0,AVERAGE(D$292:$D362),0)</f>
        <v>0</v>
      </c>
      <c r="F362" s="143">
        <f t="shared" si="81"/>
        <v>0</v>
      </c>
      <c r="G362" s="130">
        <f t="shared" si="82"/>
        <v>0</v>
      </c>
      <c r="H362" s="130">
        <f t="shared" si="83"/>
        <v>0</v>
      </c>
      <c r="I362" s="144">
        <f t="shared" si="84"/>
        <v>0</v>
      </c>
      <c r="J362" s="135">
        <f t="shared" si="73"/>
        <v>0</v>
      </c>
      <c r="K362" s="133" t="e">
        <f t="shared" si="74"/>
        <v>#DIV/0!</v>
      </c>
      <c r="L362" s="137" t="e">
        <f t="shared" si="75"/>
        <v>#DIV/0!</v>
      </c>
      <c r="M362" s="138"/>
      <c r="N362" s="139" t="e">
        <f t="shared" si="80"/>
        <v>#DIV/0!</v>
      </c>
      <c r="O362" s="112">
        <f>IF(D362&gt;0,AVERAGE(D$18:$D362),0)</f>
        <v>0</v>
      </c>
    </row>
    <row r="363" spans="2:15" ht="12.75">
      <c r="B363" s="133">
        <f t="shared" si="85"/>
        <v>346</v>
      </c>
      <c r="C363" s="134">
        <v>41254</v>
      </c>
      <c r="D363" s="113"/>
      <c r="E363" s="112">
        <f>IF(D363&gt;0,AVERAGE(D$292:$D363),0)</f>
        <v>0</v>
      </c>
      <c r="F363" s="143">
        <f t="shared" si="81"/>
        <v>0</v>
      </c>
      <c r="G363" s="130">
        <f t="shared" si="82"/>
        <v>0</v>
      </c>
      <c r="H363" s="130">
        <f t="shared" si="83"/>
        <v>0</v>
      </c>
      <c r="I363" s="144">
        <f t="shared" si="84"/>
        <v>0</v>
      </c>
      <c r="J363" s="135">
        <f t="shared" si="73"/>
        <v>0</v>
      </c>
      <c r="K363" s="133" t="e">
        <f t="shared" si="74"/>
        <v>#DIV/0!</v>
      </c>
      <c r="L363" s="137" t="e">
        <f t="shared" si="75"/>
        <v>#DIV/0!</v>
      </c>
      <c r="M363" s="138"/>
      <c r="N363" s="139" t="e">
        <f t="shared" si="80"/>
        <v>#DIV/0!</v>
      </c>
      <c r="O363" s="112">
        <f>IF(D363&gt;0,AVERAGE(D$18:$D363),0)</f>
        <v>0</v>
      </c>
    </row>
    <row r="364" spans="2:15" ht="12.75">
      <c r="B364" s="133">
        <f t="shared" si="85"/>
        <v>347</v>
      </c>
      <c r="C364" s="134">
        <v>41255</v>
      </c>
      <c r="D364" s="113"/>
      <c r="E364" s="112"/>
      <c r="F364" s="143"/>
      <c r="G364" s="130"/>
      <c r="H364" s="130"/>
      <c r="I364" s="144"/>
      <c r="J364" s="135">
        <f t="shared" si="73"/>
        <v>0</v>
      </c>
      <c r="K364" s="133" t="e">
        <f t="shared" si="74"/>
        <v>#DIV/0!</v>
      </c>
      <c r="L364" s="137" t="e">
        <f t="shared" si="75"/>
        <v>#DIV/0!</v>
      </c>
      <c r="M364" s="138"/>
      <c r="N364" s="139" t="e">
        <f t="shared" si="80"/>
        <v>#DIV/0!</v>
      </c>
      <c r="O364" s="112">
        <f>IF(D364&gt;0,AVERAGE(D$18:$D364),0)</f>
        <v>0</v>
      </c>
    </row>
    <row r="365" spans="2:15" ht="12.75">
      <c r="B365" s="133">
        <f t="shared" si="85"/>
        <v>348</v>
      </c>
      <c r="C365" s="134">
        <v>41256</v>
      </c>
      <c r="D365" s="113"/>
      <c r="E365" s="112"/>
      <c r="F365" s="143"/>
      <c r="G365" s="130"/>
      <c r="H365" s="130"/>
      <c r="I365" s="144"/>
      <c r="J365" s="135">
        <f t="shared" si="73"/>
        <v>0</v>
      </c>
      <c r="K365" s="133" t="e">
        <f t="shared" si="74"/>
        <v>#DIV/0!</v>
      </c>
      <c r="L365" s="137" t="e">
        <f t="shared" si="75"/>
        <v>#DIV/0!</v>
      </c>
      <c r="M365" s="138"/>
      <c r="N365" s="139" t="e">
        <f t="shared" si="80"/>
        <v>#DIV/0!</v>
      </c>
      <c r="O365" s="112">
        <f>IF(D365&gt;0,AVERAGE(D$18:$D365),0)</f>
        <v>0</v>
      </c>
    </row>
    <row r="366" spans="2:15" ht="12.75">
      <c r="B366" s="133">
        <f t="shared" si="85"/>
        <v>349</v>
      </c>
      <c r="C366" s="134">
        <v>41257</v>
      </c>
      <c r="D366" s="113"/>
      <c r="E366" s="112"/>
      <c r="F366" s="143"/>
      <c r="G366" s="130"/>
      <c r="H366" s="130"/>
      <c r="I366" s="144"/>
      <c r="J366" s="135">
        <f t="shared" si="73"/>
        <v>0</v>
      </c>
      <c r="K366" s="133" t="e">
        <f t="shared" si="74"/>
        <v>#DIV/0!</v>
      </c>
      <c r="L366" s="137" t="e">
        <f t="shared" si="75"/>
        <v>#DIV/0!</v>
      </c>
      <c r="M366" s="138"/>
      <c r="N366" s="139" t="e">
        <f t="shared" si="80"/>
        <v>#DIV/0!</v>
      </c>
      <c r="O366" s="112">
        <f>IF(D366&gt;0,AVERAGE(D$18:$D366),0)</f>
        <v>0</v>
      </c>
    </row>
    <row r="367" spans="2:15" ht="12.75">
      <c r="B367" s="133">
        <f t="shared" si="85"/>
        <v>350</v>
      </c>
      <c r="C367" s="134">
        <v>41258</v>
      </c>
      <c r="D367" s="113"/>
      <c r="E367" s="112"/>
      <c r="F367" s="143"/>
      <c r="G367" s="130"/>
      <c r="H367" s="130"/>
      <c r="I367" s="144"/>
      <c r="J367" s="135">
        <f t="shared" si="73"/>
        <v>0</v>
      </c>
      <c r="K367" s="133" t="e">
        <f t="shared" si="74"/>
        <v>#DIV/0!</v>
      </c>
      <c r="L367" s="137" t="e">
        <f t="shared" si="75"/>
        <v>#DIV/0!</v>
      </c>
      <c r="M367" s="138"/>
      <c r="N367" s="139" t="e">
        <f t="shared" si="80"/>
        <v>#DIV/0!</v>
      </c>
      <c r="O367" s="112">
        <f>IF(D367&gt;0,AVERAGE(D$18:$D367),0)</f>
        <v>0</v>
      </c>
    </row>
    <row r="368" spans="2:15" ht="12.75">
      <c r="B368" s="133">
        <f t="shared" si="85"/>
        <v>351</v>
      </c>
      <c r="C368" s="134">
        <v>41259</v>
      </c>
      <c r="D368" s="113"/>
      <c r="E368" s="112"/>
      <c r="F368" s="143"/>
      <c r="G368" s="130"/>
      <c r="H368" s="130"/>
      <c r="I368" s="144"/>
      <c r="J368" s="135">
        <f t="shared" si="73"/>
        <v>0</v>
      </c>
      <c r="K368" s="133" t="e">
        <f t="shared" si="74"/>
        <v>#DIV/0!</v>
      </c>
      <c r="L368" s="137" t="e">
        <f t="shared" si="75"/>
        <v>#DIV/0!</v>
      </c>
      <c r="M368" s="138"/>
      <c r="N368" s="139" t="e">
        <f t="shared" si="80"/>
        <v>#DIV/0!</v>
      </c>
      <c r="O368" s="112">
        <f>IF(D368&gt;0,AVERAGE(D$18:$D368),0)</f>
        <v>0</v>
      </c>
    </row>
    <row r="369" spans="2:15" ht="12.75">
      <c r="B369" s="133">
        <f t="shared" si="85"/>
        <v>352</v>
      </c>
      <c r="C369" s="134">
        <v>41260</v>
      </c>
      <c r="D369" s="113"/>
      <c r="E369" s="112"/>
      <c r="F369" s="143"/>
      <c r="G369" s="130"/>
      <c r="H369" s="130"/>
      <c r="I369" s="144"/>
      <c r="J369" s="135">
        <f t="shared" si="73"/>
        <v>0</v>
      </c>
      <c r="K369" s="133" t="e">
        <f t="shared" si="74"/>
        <v>#DIV/0!</v>
      </c>
      <c r="L369" s="137" t="e">
        <f t="shared" si="75"/>
        <v>#DIV/0!</v>
      </c>
      <c r="M369" s="138"/>
      <c r="N369" s="139" t="e">
        <f t="shared" si="80"/>
        <v>#DIV/0!</v>
      </c>
      <c r="O369" s="112">
        <f>IF(D369&gt;0,AVERAGE(D$18:$D369),0)</f>
        <v>0</v>
      </c>
    </row>
    <row r="370" spans="2:15" ht="12.75">
      <c r="B370" s="133">
        <f t="shared" si="85"/>
        <v>353</v>
      </c>
      <c r="C370" s="134">
        <v>41261</v>
      </c>
      <c r="D370" s="113"/>
      <c r="E370" s="112"/>
      <c r="F370" s="143"/>
      <c r="G370" s="130"/>
      <c r="H370" s="130"/>
      <c r="I370" s="144"/>
      <c r="J370" s="135">
        <f t="shared" si="73"/>
        <v>0</v>
      </c>
      <c r="K370" s="133" t="e">
        <f t="shared" si="74"/>
        <v>#DIV/0!</v>
      </c>
      <c r="L370" s="137" t="e">
        <f t="shared" si="75"/>
        <v>#DIV/0!</v>
      </c>
      <c r="M370" s="138"/>
      <c r="N370" s="139" t="e">
        <f t="shared" si="80"/>
        <v>#DIV/0!</v>
      </c>
      <c r="O370" s="112">
        <f>IF(D370&gt;0,AVERAGE(D$18:$D370),0)</f>
        <v>0</v>
      </c>
    </row>
    <row r="371" spans="2:15" ht="12.75">
      <c r="B371" s="133">
        <f t="shared" si="85"/>
        <v>354</v>
      </c>
      <c r="C371" s="134">
        <v>41262</v>
      </c>
      <c r="D371" s="113"/>
      <c r="E371" s="112"/>
      <c r="F371" s="143"/>
      <c r="G371" s="130"/>
      <c r="H371" s="130"/>
      <c r="I371" s="144"/>
      <c r="J371" s="135">
        <f t="shared" si="73"/>
        <v>0</v>
      </c>
      <c r="K371" s="133" t="e">
        <f t="shared" si="74"/>
        <v>#DIV/0!</v>
      </c>
      <c r="L371" s="137" t="e">
        <f t="shared" si="75"/>
        <v>#DIV/0!</v>
      </c>
      <c r="M371" s="138"/>
      <c r="N371" s="139" t="e">
        <f t="shared" si="80"/>
        <v>#DIV/0!</v>
      </c>
      <c r="O371" s="112">
        <f>IF(D371&gt;0,AVERAGE(D$18:$D371),0)</f>
        <v>0</v>
      </c>
    </row>
    <row r="372" spans="2:15" ht="12.75">
      <c r="B372" s="133">
        <f t="shared" si="85"/>
        <v>355</v>
      </c>
      <c r="C372" s="134">
        <v>41263</v>
      </c>
      <c r="D372" s="113"/>
      <c r="E372" s="112"/>
      <c r="F372" s="143"/>
      <c r="G372" s="130"/>
      <c r="H372" s="130"/>
      <c r="I372" s="144"/>
      <c r="J372" s="135">
        <f t="shared" si="73"/>
        <v>0</v>
      </c>
      <c r="K372" s="133" t="e">
        <f t="shared" si="74"/>
        <v>#DIV/0!</v>
      </c>
      <c r="L372" s="137" t="e">
        <f t="shared" si="75"/>
        <v>#DIV/0!</v>
      </c>
      <c r="M372" s="138"/>
      <c r="N372" s="139" t="e">
        <f t="shared" si="80"/>
        <v>#DIV/0!</v>
      </c>
      <c r="O372" s="112">
        <f>IF(D372&gt;0,AVERAGE(D$18:$D372),0)</f>
        <v>0</v>
      </c>
    </row>
    <row r="373" spans="2:15" ht="12.75">
      <c r="B373" s="133">
        <f t="shared" si="85"/>
        <v>356</v>
      </c>
      <c r="C373" s="134">
        <v>41264</v>
      </c>
      <c r="D373" s="113"/>
      <c r="E373" s="112"/>
      <c r="F373" s="143"/>
      <c r="G373" s="130"/>
      <c r="H373" s="130"/>
      <c r="I373" s="144"/>
      <c r="J373" s="135">
        <f t="shared" si="73"/>
        <v>0</v>
      </c>
      <c r="K373" s="133" t="e">
        <f t="shared" si="74"/>
        <v>#DIV/0!</v>
      </c>
      <c r="L373" s="137" t="e">
        <f t="shared" si="75"/>
        <v>#DIV/0!</v>
      </c>
      <c r="M373" s="138"/>
      <c r="N373" s="139" t="e">
        <f t="shared" si="80"/>
        <v>#DIV/0!</v>
      </c>
      <c r="O373" s="112">
        <f>IF(D373&gt;0,AVERAGE(D$18:$D373),0)</f>
        <v>0</v>
      </c>
    </row>
    <row r="374" spans="2:15" ht="12.75">
      <c r="B374" s="133">
        <f t="shared" si="85"/>
        <v>357</v>
      </c>
      <c r="C374" s="134">
        <v>41265</v>
      </c>
      <c r="D374" s="113"/>
      <c r="E374" s="112"/>
      <c r="F374" s="143"/>
      <c r="G374" s="130"/>
      <c r="H374" s="130"/>
      <c r="I374" s="144"/>
      <c r="J374" s="135">
        <f t="shared" si="73"/>
        <v>0</v>
      </c>
      <c r="K374" s="133" t="e">
        <f t="shared" si="74"/>
        <v>#DIV/0!</v>
      </c>
      <c r="L374" s="137" t="e">
        <f t="shared" si="75"/>
        <v>#DIV/0!</v>
      </c>
      <c r="M374" s="138"/>
      <c r="N374" s="139" t="e">
        <f t="shared" si="80"/>
        <v>#DIV/0!</v>
      </c>
      <c r="O374" s="112">
        <f>IF(D374&gt;0,AVERAGE(D$18:$D374),0)</f>
        <v>0</v>
      </c>
    </row>
    <row r="375" spans="2:15" ht="12.75">
      <c r="B375" s="133">
        <f t="shared" si="85"/>
        <v>358</v>
      </c>
      <c r="C375" s="134">
        <v>41266</v>
      </c>
      <c r="D375" s="113"/>
      <c r="E375" s="112"/>
      <c r="F375" s="143"/>
      <c r="G375" s="130"/>
      <c r="H375" s="130"/>
      <c r="I375" s="144"/>
      <c r="J375" s="135">
        <f t="shared" si="73"/>
        <v>0</v>
      </c>
      <c r="K375" s="133" t="e">
        <f t="shared" si="74"/>
        <v>#DIV/0!</v>
      </c>
      <c r="L375" s="137" t="e">
        <f t="shared" si="75"/>
        <v>#DIV/0!</v>
      </c>
      <c r="M375" s="138"/>
      <c r="N375" s="139" t="e">
        <f t="shared" si="80"/>
        <v>#DIV/0!</v>
      </c>
      <c r="O375" s="112">
        <f>IF(D375&gt;0,AVERAGE(D$18:$D375),0)</f>
        <v>0</v>
      </c>
    </row>
    <row r="376" spans="2:15" ht="12.75">
      <c r="B376" s="133">
        <f t="shared" si="85"/>
        <v>359</v>
      </c>
      <c r="C376" s="134">
        <v>41267</v>
      </c>
      <c r="D376" s="113"/>
      <c r="E376" s="112"/>
      <c r="F376" s="143"/>
      <c r="G376" s="130"/>
      <c r="H376" s="130"/>
      <c r="I376" s="144"/>
      <c r="J376" s="135">
        <f t="shared" si="73"/>
        <v>0</v>
      </c>
      <c r="K376" s="133" t="e">
        <f t="shared" si="74"/>
        <v>#DIV/0!</v>
      </c>
      <c r="L376" s="137" t="e">
        <f t="shared" si="75"/>
        <v>#DIV/0!</v>
      </c>
      <c r="M376" s="138"/>
      <c r="N376" s="139" t="e">
        <f t="shared" si="80"/>
        <v>#DIV/0!</v>
      </c>
      <c r="O376" s="112">
        <f>IF(D376&gt;0,AVERAGE(D$18:$D376),0)</f>
        <v>0</v>
      </c>
    </row>
    <row r="377" spans="2:15" ht="12.75">
      <c r="B377" s="133">
        <f t="shared" si="85"/>
        <v>360</v>
      </c>
      <c r="C377" s="134">
        <v>41268</v>
      </c>
      <c r="D377" s="113"/>
      <c r="E377" s="112"/>
      <c r="F377" s="143"/>
      <c r="G377" s="130"/>
      <c r="H377" s="130"/>
      <c r="I377" s="144"/>
      <c r="J377" s="135">
        <f t="shared" si="73"/>
        <v>0</v>
      </c>
      <c r="K377" s="133" t="e">
        <f t="shared" si="74"/>
        <v>#DIV/0!</v>
      </c>
      <c r="L377" s="137" t="e">
        <f t="shared" si="75"/>
        <v>#DIV/0!</v>
      </c>
      <c r="M377" s="138"/>
      <c r="N377" s="139" t="e">
        <f t="shared" si="80"/>
        <v>#DIV/0!</v>
      </c>
      <c r="O377" s="112">
        <f>IF(D377&gt;0,AVERAGE(D$18:$D377),0)</f>
        <v>0</v>
      </c>
    </row>
    <row r="378" spans="2:15" ht="12.75">
      <c r="B378" s="133">
        <f t="shared" si="85"/>
        <v>361</v>
      </c>
      <c r="C378" s="134">
        <v>41269</v>
      </c>
      <c r="D378" s="113"/>
      <c r="E378" s="112"/>
      <c r="F378" s="143"/>
      <c r="G378" s="130"/>
      <c r="H378" s="130"/>
      <c r="I378" s="144"/>
      <c r="J378" s="135">
        <f t="shared" si="73"/>
        <v>0</v>
      </c>
      <c r="K378" s="133" t="e">
        <f t="shared" si="74"/>
        <v>#DIV/0!</v>
      </c>
      <c r="L378" s="137" t="e">
        <f t="shared" si="75"/>
        <v>#DIV/0!</v>
      </c>
      <c r="M378" s="138"/>
      <c r="N378" s="139" t="e">
        <f t="shared" si="80"/>
        <v>#DIV/0!</v>
      </c>
      <c r="O378" s="112">
        <f>IF(D378&gt;0,AVERAGE(D$18:$D378),0)</f>
        <v>0</v>
      </c>
    </row>
    <row r="379" spans="2:15" ht="12.75">
      <c r="B379" s="133">
        <f t="shared" si="85"/>
        <v>362</v>
      </c>
      <c r="C379" s="134">
        <v>41270</v>
      </c>
      <c r="D379" s="113"/>
      <c r="E379" s="112"/>
      <c r="F379" s="143"/>
      <c r="G379" s="130"/>
      <c r="H379" s="130"/>
      <c r="I379" s="144"/>
      <c r="J379" s="135">
        <f t="shared" si="73"/>
        <v>0</v>
      </c>
      <c r="K379" s="133" t="e">
        <f t="shared" si="74"/>
        <v>#DIV/0!</v>
      </c>
      <c r="L379" s="137" t="e">
        <f t="shared" si="75"/>
        <v>#DIV/0!</v>
      </c>
      <c r="M379" s="138"/>
      <c r="N379" s="139" t="e">
        <f t="shared" si="80"/>
        <v>#DIV/0!</v>
      </c>
      <c r="O379" s="112">
        <f>IF(D379&gt;0,AVERAGE(D$18:$D379),0)</f>
        <v>0</v>
      </c>
    </row>
    <row r="380" spans="2:15" ht="12.75">
      <c r="B380" s="133">
        <f t="shared" si="85"/>
        <v>363</v>
      </c>
      <c r="C380" s="134">
        <v>41271</v>
      </c>
      <c r="D380" s="113"/>
      <c r="E380" s="112"/>
      <c r="F380" s="143"/>
      <c r="G380" s="130"/>
      <c r="H380" s="130"/>
      <c r="I380" s="144"/>
      <c r="J380" s="135">
        <f t="shared" si="73"/>
        <v>0</v>
      </c>
      <c r="K380" s="133" t="e">
        <f t="shared" si="74"/>
        <v>#DIV/0!</v>
      </c>
      <c r="L380" s="137" t="e">
        <f t="shared" si="75"/>
        <v>#DIV/0!</v>
      </c>
      <c r="M380" s="138"/>
      <c r="N380" s="139" t="e">
        <f t="shared" si="80"/>
        <v>#DIV/0!</v>
      </c>
      <c r="O380" s="112">
        <f>IF(D380&gt;0,AVERAGE(D$18:$D380),0)</f>
        <v>0</v>
      </c>
    </row>
    <row r="381" spans="2:15" ht="12.75">
      <c r="B381" s="133">
        <f t="shared" si="85"/>
        <v>364</v>
      </c>
      <c r="C381" s="134">
        <v>41272</v>
      </c>
      <c r="D381" s="113"/>
      <c r="E381" s="112"/>
      <c r="F381" s="143"/>
      <c r="G381" s="130"/>
      <c r="H381" s="130"/>
      <c r="I381" s="144"/>
      <c r="J381" s="135">
        <f t="shared" si="73"/>
        <v>0</v>
      </c>
      <c r="K381" s="133" t="e">
        <f t="shared" si="74"/>
        <v>#DIV/0!</v>
      </c>
      <c r="L381" s="137" t="e">
        <f t="shared" si="75"/>
        <v>#DIV/0!</v>
      </c>
      <c r="M381" s="138"/>
      <c r="N381" s="139" t="e">
        <f t="shared" si="80"/>
        <v>#DIV/0!</v>
      </c>
      <c r="O381" s="112">
        <f>IF(D381&gt;0,AVERAGE(D$18:$D381),0)</f>
        <v>0</v>
      </c>
    </row>
    <row r="382" spans="2:15" ht="12.75">
      <c r="B382" s="133">
        <f t="shared" si="85"/>
        <v>365</v>
      </c>
      <c r="C382" s="134">
        <v>41273</v>
      </c>
      <c r="D382" s="113"/>
      <c r="E382" s="112"/>
      <c r="F382" s="143"/>
      <c r="G382" s="130"/>
      <c r="H382" s="130"/>
      <c r="I382" s="144"/>
      <c r="J382" s="135">
        <f t="shared" si="73"/>
        <v>0</v>
      </c>
      <c r="K382" s="133" t="e">
        <f t="shared" si="74"/>
        <v>#DIV/0!</v>
      </c>
      <c r="L382" s="137" t="e">
        <f t="shared" si="75"/>
        <v>#DIV/0!</v>
      </c>
      <c r="M382" s="138"/>
      <c r="N382" s="139" t="e">
        <f t="shared" si="80"/>
        <v>#DIV/0!</v>
      </c>
      <c r="O382" s="112">
        <f>IF(D382&gt;0,AVERAGE(D$18:$D382),0)</f>
        <v>0</v>
      </c>
    </row>
    <row r="383" spans="2:15" ht="12.75">
      <c r="B383" s="133">
        <f t="shared" si="85"/>
        <v>366</v>
      </c>
      <c r="C383" s="134">
        <v>41274</v>
      </c>
      <c r="D383" s="113"/>
      <c r="E383" s="112"/>
      <c r="F383" s="143"/>
      <c r="G383" s="130"/>
      <c r="H383" s="130"/>
      <c r="I383" s="144"/>
      <c r="J383" s="135">
        <f t="shared" si="73"/>
        <v>0</v>
      </c>
      <c r="K383" s="133" t="e">
        <f t="shared" si="74"/>
        <v>#DIV/0!</v>
      </c>
      <c r="L383" s="137" t="e">
        <f t="shared" si="75"/>
        <v>#DIV/0!</v>
      </c>
      <c r="M383" s="138"/>
      <c r="N383" s="139" t="e">
        <f t="shared" si="80"/>
        <v>#DIV/0!</v>
      </c>
      <c r="O383" s="112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C14"/>
  <sheetViews>
    <sheetView showGridLines="0" tabSelected="1" zoomScale="80" zoomScaleNormal="8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F42" sqref="F42"/>
    </sheetView>
  </sheetViews>
  <sheetFormatPr defaultColWidth="11.421875" defaultRowHeight="12.75"/>
  <cols>
    <col min="1" max="1" width="62.421875" style="119" bestFit="1" customWidth="1"/>
    <col min="2" max="2" width="11.57421875" style="119" customWidth="1"/>
    <col min="3" max="3" width="16.8515625" style="119" customWidth="1"/>
    <col min="4" max="4" width="12.7109375" style="119" bestFit="1" customWidth="1"/>
    <col min="5" max="5" width="13.421875" style="119" bestFit="1" customWidth="1"/>
    <col min="6" max="6" width="12.7109375" style="119" bestFit="1" customWidth="1"/>
    <col min="7" max="7" width="13.421875" style="119" customWidth="1"/>
    <col min="8" max="8" width="12.7109375" style="119" bestFit="1" customWidth="1"/>
    <col min="9" max="9" width="13.421875" style="119" bestFit="1" customWidth="1"/>
    <col min="10" max="10" width="12.7109375" style="119" bestFit="1" customWidth="1"/>
    <col min="11" max="11" width="13.421875" style="119" bestFit="1" customWidth="1"/>
    <col min="12" max="12" width="12.7109375" style="119" bestFit="1" customWidth="1"/>
    <col min="13" max="13" width="13.421875" style="119" bestFit="1" customWidth="1"/>
    <col min="14" max="14" width="12.7109375" style="119" bestFit="1" customWidth="1"/>
    <col min="15" max="15" width="13.421875" style="119" bestFit="1" customWidth="1"/>
    <col min="16" max="16" width="12.7109375" style="119" bestFit="1" customWidth="1"/>
    <col min="17" max="17" width="13.421875" style="119" bestFit="1" customWidth="1"/>
    <col min="18" max="18" width="12.7109375" style="119" bestFit="1" customWidth="1"/>
    <col min="19" max="19" width="13.421875" style="119" bestFit="1" customWidth="1"/>
    <col min="20" max="20" width="12.7109375" style="119" bestFit="1" customWidth="1"/>
    <col min="21" max="21" width="13.421875" style="119" bestFit="1" customWidth="1"/>
    <col min="22" max="22" width="12.7109375" style="119" bestFit="1" customWidth="1"/>
    <col min="23" max="23" width="13.421875" style="119" bestFit="1" customWidth="1"/>
    <col min="24" max="24" width="12.7109375" style="119" bestFit="1" customWidth="1"/>
    <col min="25" max="25" width="13.421875" style="119" bestFit="1" customWidth="1"/>
    <col min="26" max="26" width="12.7109375" style="119" bestFit="1" customWidth="1"/>
    <col min="27" max="27" width="13.421875" style="119" bestFit="1" customWidth="1"/>
    <col min="28" max="28" width="12.7109375" style="119" bestFit="1" customWidth="1"/>
    <col min="29" max="29" width="13.421875" style="119" bestFit="1" customWidth="1"/>
    <col min="30" max="30" width="12.7109375" style="119" customWidth="1"/>
    <col min="31" max="31" width="13.421875" style="119" bestFit="1" customWidth="1"/>
    <col min="32" max="32" width="12.7109375" style="119" customWidth="1"/>
    <col min="33" max="33" width="13.421875" style="119" bestFit="1" customWidth="1"/>
    <col min="34" max="34" width="12.7109375" style="119" customWidth="1"/>
    <col min="35" max="35" width="13.421875" style="119" bestFit="1" customWidth="1"/>
    <col min="36" max="36" width="12.7109375" style="119" customWidth="1"/>
    <col min="37" max="37" width="13.421875" style="119" bestFit="1" customWidth="1"/>
    <col min="38" max="38" width="12.7109375" style="119" customWidth="1"/>
    <col min="39" max="39" width="13.421875" style="119" bestFit="1" customWidth="1"/>
    <col min="40" max="40" width="12.7109375" style="119" customWidth="1"/>
    <col min="41" max="41" width="13.421875" style="119" bestFit="1" customWidth="1"/>
    <col min="42" max="42" width="12.7109375" style="119" customWidth="1"/>
    <col min="43" max="43" width="13.421875" style="119" bestFit="1" customWidth="1"/>
    <col min="44" max="44" width="12.7109375" style="119" customWidth="1"/>
    <col min="45" max="45" width="13.421875" style="119" bestFit="1" customWidth="1"/>
    <col min="46" max="46" width="12.7109375" style="119" customWidth="1"/>
    <col min="47" max="47" width="13.421875" style="119" bestFit="1" customWidth="1"/>
    <col min="48" max="48" width="12.7109375" style="119" customWidth="1"/>
    <col min="49" max="49" width="13.421875" style="119" bestFit="1" customWidth="1"/>
    <col min="50" max="50" width="12.7109375" style="119" customWidth="1"/>
    <col min="51" max="51" width="13.421875" style="119" bestFit="1" customWidth="1"/>
    <col min="52" max="52" width="12.7109375" style="119" customWidth="1"/>
    <col min="53" max="53" width="13.421875" style="119" bestFit="1" customWidth="1"/>
    <col min="54" max="54" width="12.7109375" style="119" customWidth="1"/>
    <col min="55" max="55" width="13.421875" style="119" bestFit="1" customWidth="1"/>
    <col min="56" max="56" width="12.7109375" style="119" customWidth="1"/>
    <col min="57" max="57" width="13.421875" style="119" bestFit="1" customWidth="1"/>
    <col min="58" max="58" width="12.7109375" style="119" customWidth="1"/>
    <col min="59" max="59" width="13.421875" style="119" bestFit="1" customWidth="1"/>
    <col min="60" max="60" width="12.7109375" style="119" customWidth="1"/>
    <col min="61" max="61" width="13.421875" style="119" bestFit="1" customWidth="1"/>
    <col min="62" max="62" width="12.7109375" style="119" customWidth="1"/>
    <col min="63" max="63" width="13.421875" style="119" bestFit="1" customWidth="1"/>
    <col min="64" max="64" width="12.7109375" style="119" customWidth="1"/>
    <col min="65" max="65" width="13.421875" style="119" bestFit="1" customWidth="1"/>
    <col min="66" max="66" width="12.7109375" style="119" customWidth="1"/>
    <col min="67" max="67" width="13.421875" style="119" bestFit="1" customWidth="1"/>
    <col min="68" max="68" width="12.7109375" style="119" customWidth="1"/>
    <col min="69" max="69" width="13.421875" style="119" bestFit="1" customWidth="1"/>
    <col min="70" max="70" width="12.7109375" style="119" customWidth="1"/>
    <col min="71" max="71" width="13.421875" style="119" bestFit="1" customWidth="1"/>
    <col min="72" max="72" width="12.7109375" style="119" customWidth="1"/>
    <col min="73" max="73" width="13.421875" style="119" bestFit="1" customWidth="1"/>
    <col min="74" max="74" width="12.7109375" style="119" customWidth="1"/>
    <col min="75" max="75" width="13.421875" style="119" bestFit="1" customWidth="1"/>
    <col min="76" max="76" width="12.7109375" style="119" customWidth="1"/>
    <col min="77" max="77" width="13.421875" style="119" bestFit="1" customWidth="1"/>
    <col min="78" max="78" width="12.7109375" style="119" customWidth="1"/>
    <col min="79" max="79" width="13.421875" style="119" bestFit="1" customWidth="1"/>
    <col min="80" max="80" width="12.7109375" style="119" customWidth="1"/>
    <col min="81" max="81" width="13.421875" style="119" bestFit="1" customWidth="1"/>
    <col min="82" max="82" width="12.7109375" style="119" customWidth="1"/>
    <col min="83" max="83" width="13.421875" style="119" bestFit="1" customWidth="1"/>
    <col min="84" max="84" width="12.7109375" style="119" customWidth="1"/>
    <col min="85" max="85" width="13.421875" style="119" bestFit="1" customWidth="1"/>
    <col min="86" max="86" width="12.7109375" style="119" customWidth="1"/>
    <col min="87" max="87" width="13.421875" style="119" bestFit="1" customWidth="1"/>
    <col min="88" max="88" width="12.7109375" style="119" customWidth="1"/>
    <col min="89" max="89" width="13.421875" style="119" bestFit="1" customWidth="1"/>
    <col min="90" max="90" width="12.7109375" style="119" customWidth="1"/>
    <col min="91" max="91" width="13.421875" style="119" bestFit="1" customWidth="1"/>
    <col min="92" max="92" width="12.7109375" style="119" customWidth="1"/>
    <col min="93" max="93" width="13.421875" style="119" bestFit="1" customWidth="1"/>
    <col min="94" max="94" width="12.7109375" style="119" customWidth="1"/>
    <col min="95" max="95" width="13.421875" style="119" bestFit="1" customWidth="1"/>
    <col min="96" max="96" width="12.7109375" style="119" customWidth="1"/>
    <col min="97" max="97" width="13.421875" style="119" bestFit="1" customWidth="1"/>
    <col min="98" max="98" width="12.7109375" style="119" customWidth="1"/>
    <col min="99" max="99" width="13.421875" style="119" bestFit="1" customWidth="1"/>
    <col min="100" max="100" width="12.7109375" style="119" customWidth="1"/>
    <col min="101" max="101" width="13.421875" style="119" bestFit="1" customWidth="1"/>
    <col min="102" max="102" width="12.7109375" style="119" customWidth="1"/>
    <col min="103" max="103" width="13.421875" style="119" bestFit="1" customWidth="1"/>
    <col min="104" max="104" width="12.7109375" style="119" customWidth="1"/>
    <col min="105" max="105" width="13.421875" style="119" bestFit="1" customWidth="1"/>
    <col min="106" max="106" width="12.7109375" style="119" customWidth="1"/>
    <col min="107" max="107" width="13.421875" style="119" bestFit="1" customWidth="1"/>
    <col min="108" max="108" width="12.7109375" style="119" customWidth="1"/>
    <col min="109" max="109" width="13.421875" style="119" bestFit="1" customWidth="1"/>
    <col min="110" max="110" width="12.7109375" style="119" customWidth="1"/>
    <col min="111" max="111" width="13.421875" style="119" bestFit="1" customWidth="1"/>
    <col min="112" max="112" width="12.7109375" style="119" customWidth="1"/>
    <col min="113" max="113" width="13.421875" style="119" bestFit="1" customWidth="1"/>
    <col min="114" max="114" width="12.7109375" style="119" customWidth="1"/>
    <col min="115" max="115" width="13.421875" style="119" bestFit="1" customWidth="1"/>
    <col min="116" max="116" width="12.7109375" style="119" customWidth="1"/>
    <col min="117" max="117" width="13.421875" style="119" bestFit="1" customWidth="1"/>
    <col min="118" max="118" width="12.7109375" style="119" customWidth="1"/>
    <col min="119" max="119" width="13.421875" style="119" bestFit="1" customWidth="1"/>
    <col min="120" max="120" width="12.7109375" style="119" customWidth="1"/>
    <col min="121" max="121" width="13.421875" style="119" bestFit="1" customWidth="1"/>
    <col min="122" max="122" width="12.7109375" style="119" customWidth="1"/>
    <col min="123" max="123" width="13.421875" style="119" bestFit="1" customWidth="1"/>
    <col min="124" max="124" width="12.7109375" style="119" customWidth="1"/>
    <col min="125" max="125" width="13.421875" style="119" bestFit="1" customWidth="1"/>
    <col min="126" max="126" width="12.7109375" style="119" customWidth="1"/>
    <col min="127" max="127" width="13.421875" style="119" bestFit="1" customWidth="1"/>
    <col min="128" max="128" width="12.7109375" style="119" customWidth="1"/>
    <col min="129" max="129" width="13.421875" style="119" bestFit="1" customWidth="1"/>
    <col min="130" max="130" width="12.7109375" style="119" customWidth="1"/>
    <col min="131" max="131" width="13.421875" style="119" bestFit="1" customWidth="1"/>
    <col min="132" max="132" width="12.7109375" style="119" customWidth="1"/>
    <col min="133" max="133" width="13.421875" style="119" bestFit="1" customWidth="1"/>
    <col min="134" max="134" width="12.7109375" style="119" customWidth="1"/>
    <col min="135" max="135" width="13.421875" style="119" bestFit="1" customWidth="1"/>
    <col min="136" max="136" width="12.7109375" style="119" customWidth="1"/>
    <col min="137" max="137" width="13.421875" style="119" bestFit="1" customWidth="1"/>
    <col min="138" max="138" width="12.7109375" style="119" customWidth="1"/>
    <col min="139" max="139" width="13.421875" style="119" bestFit="1" customWidth="1"/>
    <col min="140" max="140" width="12.7109375" style="119" customWidth="1"/>
    <col min="141" max="141" width="13.421875" style="119" bestFit="1" customWidth="1"/>
    <col min="142" max="142" width="12.7109375" style="119" customWidth="1"/>
    <col min="143" max="143" width="13.421875" style="119" bestFit="1" customWidth="1"/>
    <col min="144" max="144" width="12.7109375" style="119" customWidth="1"/>
    <col min="145" max="145" width="13.421875" style="119" bestFit="1" customWidth="1"/>
    <col min="146" max="146" width="12.7109375" style="119" customWidth="1"/>
    <col min="147" max="147" width="13.421875" style="119" bestFit="1" customWidth="1"/>
    <col min="148" max="148" width="12.7109375" style="119" customWidth="1"/>
    <col min="149" max="149" width="13.421875" style="119" bestFit="1" customWidth="1"/>
    <col min="150" max="150" width="12.7109375" style="119" customWidth="1"/>
    <col min="151" max="151" width="13.421875" style="119" bestFit="1" customWidth="1"/>
    <col min="152" max="152" width="12.7109375" style="119" customWidth="1"/>
    <col min="153" max="153" width="13.421875" style="119" bestFit="1" customWidth="1"/>
    <col min="154" max="154" width="12.7109375" style="119" customWidth="1"/>
    <col min="155" max="155" width="13.421875" style="119" bestFit="1" customWidth="1"/>
    <col min="156" max="156" width="12.7109375" style="119" customWidth="1"/>
    <col min="157" max="157" width="13.421875" style="119" bestFit="1" customWidth="1"/>
    <col min="158" max="158" width="12.7109375" style="119" customWidth="1"/>
    <col min="159" max="159" width="13.421875" style="119" bestFit="1" customWidth="1"/>
    <col min="160" max="160" width="12.7109375" style="119" customWidth="1"/>
    <col min="161" max="161" width="13.421875" style="119" bestFit="1" customWidth="1"/>
    <col min="162" max="162" width="12.7109375" style="119" customWidth="1"/>
    <col min="163" max="163" width="13.421875" style="119" bestFit="1" customWidth="1"/>
    <col min="164" max="164" width="12.7109375" style="119" customWidth="1"/>
    <col min="165" max="165" width="13.421875" style="119" bestFit="1" customWidth="1"/>
    <col min="166" max="166" width="12.7109375" style="119" customWidth="1"/>
    <col min="167" max="167" width="13.421875" style="119" bestFit="1" customWidth="1"/>
    <col min="168" max="168" width="12.7109375" style="119" customWidth="1"/>
    <col min="169" max="169" width="13.421875" style="119" bestFit="1" customWidth="1"/>
    <col min="170" max="170" width="12.7109375" style="119" customWidth="1"/>
    <col min="171" max="171" width="13.421875" style="119" bestFit="1" customWidth="1"/>
    <col min="172" max="172" width="12.7109375" style="119" customWidth="1"/>
    <col min="173" max="173" width="13.421875" style="119" bestFit="1" customWidth="1"/>
    <col min="174" max="174" width="12.7109375" style="119" customWidth="1"/>
    <col min="175" max="175" width="13.421875" style="119" bestFit="1" customWidth="1"/>
    <col min="176" max="176" width="12.7109375" style="119" customWidth="1"/>
    <col min="177" max="177" width="13.421875" style="119" bestFit="1" customWidth="1"/>
    <col min="178" max="178" width="12.7109375" style="119" customWidth="1"/>
    <col min="179" max="179" width="13.421875" style="119" bestFit="1" customWidth="1"/>
    <col min="180" max="180" width="12.7109375" style="119" customWidth="1"/>
    <col min="181" max="181" width="13.421875" style="119" bestFit="1" customWidth="1"/>
    <col min="182" max="182" width="12.7109375" style="119" customWidth="1"/>
    <col min="183" max="183" width="13.421875" style="119" bestFit="1" customWidth="1"/>
    <col min="184" max="16384" width="11.421875" style="120" customWidth="1"/>
  </cols>
  <sheetData>
    <row r="1" ht="26.25" customHeight="1">
      <c r="A1" s="118" t="s">
        <v>40</v>
      </c>
    </row>
    <row r="2" spans="1:183" ht="12.7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  <c r="AT2" s="122"/>
      <c r="AU2" s="122"/>
      <c r="AV2" s="122"/>
      <c r="AW2" s="122"/>
      <c r="AX2" s="122"/>
      <c r="AY2" s="122"/>
      <c r="AZ2" s="122"/>
      <c r="BA2" s="122"/>
      <c r="BB2" s="122"/>
      <c r="BC2" s="122"/>
      <c r="BD2" s="122"/>
      <c r="BE2" s="122"/>
      <c r="BF2" s="122"/>
      <c r="BG2" s="122"/>
      <c r="BH2" s="122"/>
      <c r="BI2" s="122"/>
      <c r="BJ2" s="122"/>
      <c r="BK2" s="122"/>
      <c r="BL2" s="122"/>
      <c r="BM2" s="122"/>
      <c r="BN2" s="122"/>
      <c r="BO2" s="122"/>
      <c r="BP2" s="122"/>
      <c r="BQ2" s="122"/>
      <c r="BR2" s="122"/>
      <c r="BS2" s="122"/>
      <c r="BT2" s="122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  <c r="CN2" s="122"/>
      <c r="CO2" s="122"/>
      <c r="CP2" s="122"/>
      <c r="CQ2" s="122"/>
      <c r="CR2" s="122"/>
      <c r="CS2" s="122"/>
      <c r="CT2" s="122"/>
      <c r="CU2" s="122"/>
      <c r="CV2" s="122"/>
      <c r="CW2" s="122"/>
      <c r="CX2" s="122"/>
      <c r="CY2" s="122"/>
      <c r="CZ2" s="122"/>
      <c r="DA2" s="122"/>
      <c r="DB2" s="122"/>
      <c r="DC2" s="122"/>
      <c r="DD2" s="122"/>
      <c r="DE2" s="122"/>
      <c r="DF2" s="122"/>
      <c r="DG2" s="122"/>
      <c r="DH2" s="122"/>
      <c r="DI2" s="122"/>
      <c r="DJ2" s="122"/>
      <c r="DK2" s="122"/>
      <c r="DL2" s="122"/>
      <c r="DM2" s="122"/>
      <c r="DN2" s="122"/>
      <c r="DO2" s="122"/>
      <c r="DP2" s="122"/>
      <c r="DQ2" s="122"/>
      <c r="DR2" s="122"/>
      <c r="DS2" s="122"/>
      <c r="DT2" s="122"/>
      <c r="DU2" s="122"/>
      <c r="DV2" s="122"/>
      <c r="DW2" s="122"/>
      <c r="DX2" s="122"/>
      <c r="DY2" s="122"/>
      <c r="DZ2" s="122"/>
      <c r="EA2" s="122"/>
      <c r="EB2" s="122"/>
      <c r="EC2" s="122"/>
      <c r="ED2" s="122"/>
      <c r="EE2" s="122"/>
      <c r="EF2" s="122"/>
      <c r="EG2" s="122"/>
      <c r="EH2" s="122"/>
      <c r="EI2" s="122"/>
      <c r="EJ2" s="122"/>
      <c r="EK2" s="122"/>
      <c r="EL2" s="122"/>
      <c r="EM2" s="122"/>
      <c r="EN2" s="122"/>
      <c r="EO2" s="122"/>
      <c r="EP2" s="122"/>
      <c r="EQ2" s="122"/>
      <c r="ER2" s="122"/>
      <c r="ES2" s="122"/>
      <c r="ET2" s="122"/>
      <c r="EU2" s="122"/>
      <c r="EV2" s="122"/>
      <c r="EW2" s="122"/>
      <c r="EX2" s="122"/>
      <c r="EY2" s="122"/>
      <c r="EZ2" s="122"/>
      <c r="FA2" s="122"/>
      <c r="FB2" s="122"/>
      <c r="FC2" s="122"/>
      <c r="FD2" s="122"/>
      <c r="FE2" s="122"/>
      <c r="FF2" s="122"/>
      <c r="FG2" s="122"/>
      <c r="FH2" s="122"/>
      <c r="FI2" s="122"/>
      <c r="FJ2" s="122"/>
      <c r="FK2" s="122"/>
      <c r="FL2" s="122"/>
      <c r="FM2" s="122"/>
      <c r="FN2" s="122"/>
      <c r="FO2" s="122"/>
      <c r="FP2" s="122"/>
      <c r="FQ2" s="122"/>
      <c r="FR2" s="122"/>
      <c r="FS2" s="122"/>
      <c r="FT2" s="122"/>
      <c r="FU2" s="122"/>
      <c r="FV2" s="122"/>
      <c r="FW2" s="122"/>
      <c r="FX2" s="122"/>
      <c r="FY2" s="122"/>
      <c r="FZ2" s="122"/>
      <c r="GA2" s="122"/>
    </row>
    <row r="3" spans="1:183" ht="12.75">
      <c r="A3" s="123" t="s">
        <v>20</v>
      </c>
      <c r="B3" s="124" t="s">
        <v>21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120"/>
      <c r="AR3" s="120"/>
      <c r="AS3" s="120"/>
      <c r="AT3" s="120"/>
      <c r="AU3" s="120"/>
      <c r="AV3" s="120"/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  <c r="BY3" s="120"/>
      <c r="BZ3" s="120"/>
      <c r="CA3" s="120"/>
      <c r="CB3" s="120"/>
      <c r="CC3" s="120"/>
      <c r="CD3" s="120"/>
      <c r="CE3" s="120"/>
      <c r="CF3" s="120"/>
      <c r="CG3" s="120"/>
      <c r="CH3" s="120"/>
      <c r="CI3" s="120"/>
      <c r="CJ3" s="120"/>
      <c r="CK3" s="120"/>
      <c r="CL3" s="120"/>
      <c r="CM3" s="120"/>
      <c r="CN3" s="120"/>
      <c r="CO3" s="120"/>
      <c r="CP3" s="120"/>
      <c r="CQ3" s="120"/>
      <c r="CR3" s="120"/>
      <c r="CS3" s="120"/>
      <c r="CT3" s="120"/>
      <c r="CU3" s="120"/>
      <c r="CV3" s="120"/>
      <c r="CW3" s="120"/>
      <c r="CX3" s="120"/>
      <c r="CY3" s="120"/>
      <c r="CZ3" s="120"/>
      <c r="DA3" s="120"/>
      <c r="DB3" s="120"/>
      <c r="DC3" s="120"/>
      <c r="DD3" s="120"/>
      <c r="DE3" s="120"/>
      <c r="DF3" s="120"/>
      <c r="DG3" s="120"/>
      <c r="DH3" s="120"/>
      <c r="DI3" s="120"/>
      <c r="DJ3" s="120"/>
      <c r="DK3" s="120"/>
      <c r="DL3" s="120"/>
      <c r="DM3" s="120"/>
      <c r="DN3" s="120"/>
      <c r="DO3" s="120"/>
      <c r="DP3" s="120"/>
      <c r="DQ3" s="120"/>
      <c r="DR3" s="120"/>
      <c r="DS3" s="120"/>
      <c r="DT3" s="120"/>
      <c r="DU3" s="120"/>
      <c r="DV3" s="120"/>
      <c r="DW3" s="120"/>
      <c r="DX3" s="120"/>
      <c r="DY3" s="120"/>
      <c r="DZ3" s="120"/>
      <c r="EA3" s="120"/>
      <c r="EB3" s="120"/>
      <c r="EC3" s="120"/>
      <c r="ED3" s="120"/>
      <c r="EE3" s="120"/>
      <c r="EF3" s="120"/>
      <c r="EG3" s="120"/>
      <c r="EH3" s="120"/>
      <c r="EI3" s="120"/>
      <c r="EJ3" s="120"/>
      <c r="EK3" s="120"/>
      <c r="EL3" s="120"/>
      <c r="EM3" s="120"/>
      <c r="EN3" s="120"/>
      <c r="EO3" s="120"/>
      <c r="EP3" s="120"/>
      <c r="EQ3" s="120"/>
      <c r="ER3" s="120"/>
      <c r="ES3" s="120"/>
      <c r="ET3" s="120"/>
      <c r="EU3" s="120"/>
      <c r="EV3" s="120"/>
      <c r="EW3" s="120"/>
      <c r="EX3" s="120"/>
      <c r="EY3" s="120"/>
      <c r="EZ3" s="120"/>
      <c r="FA3" s="120"/>
      <c r="FB3" s="120"/>
      <c r="FC3" s="120"/>
      <c r="FD3" s="120"/>
      <c r="FE3" s="120"/>
      <c r="FF3" s="120"/>
      <c r="FG3" s="120"/>
      <c r="FH3" s="120"/>
      <c r="FI3" s="120"/>
      <c r="FJ3" s="120"/>
      <c r="FK3" s="120"/>
      <c r="FL3" s="120"/>
      <c r="FM3" s="120"/>
      <c r="FN3" s="120"/>
      <c r="FO3" s="120"/>
      <c r="FP3" s="120"/>
      <c r="FQ3" s="120"/>
      <c r="FR3" s="120"/>
      <c r="FS3" s="120"/>
      <c r="FT3" s="120"/>
      <c r="FU3" s="120"/>
      <c r="FV3" s="120"/>
      <c r="FW3" s="120"/>
      <c r="FX3" s="120"/>
      <c r="FY3" s="120"/>
      <c r="FZ3" s="120"/>
      <c r="GA3" s="120"/>
    </row>
    <row r="4" spans="1:183" ht="12.75">
      <c r="A4" s="123" t="s">
        <v>22</v>
      </c>
      <c r="B4" s="124" t="s">
        <v>23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  <c r="AR4" s="120"/>
      <c r="AS4" s="120"/>
      <c r="AT4" s="120"/>
      <c r="AU4" s="120"/>
      <c r="AV4" s="12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  <c r="BY4" s="120"/>
      <c r="BZ4" s="120"/>
      <c r="CA4" s="120"/>
      <c r="CB4" s="120"/>
      <c r="CC4" s="120"/>
      <c r="CD4" s="120"/>
      <c r="CE4" s="120"/>
      <c r="CF4" s="120"/>
      <c r="CG4" s="120"/>
      <c r="CH4" s="120"/>
      <c r="CI4" s="120"/>
      <c r="CJ4" s="120"/>
      <c r="CK4" s="120"/>
      <c r="CL4" s="120"/>
      <c r="CM4" s="120"/>
      <c r="CN4" s="120"/>
      <c r="CO4" s="120"/>
      <c r="CP4" s="120"/>
      <c r="CQ4" s="120"/>
      <c r="CR4" s="120"/>
      <c r="CS4" s="120"/>
      <c r="CT4" s="120"/>
      <c r="CU4" s="120"/>
      <c r="CV4" s="120"/>
      <c r="CW4" s="120"/>
      <c r="CX4" s="120"/>
      <c r="CY4" s="120"/>
      <c r="CZ4" s="120"/>
      <c r="DA4" s="120"/>
      <c r="DB4" s="120"/>
      <c r="DC4" s="120"/>
      <c r="DD4" s="120"/>
      <c r="DE4" s="120"/>
      <c r="DF4" s="120"/>
      <c r="DG4" s="120"/>
      <c r="DH4" s="120"/>
      <c r="DI4" s="120"/>
      <c r="DJ4" s="120"/>
      <c r="DK4" s="120"/>
      <c r="DL4" s="120"/>
      <c r="DM4" s="120"/>
      <c r="DN4" s="120"/>
      <c r="DO4" s="120"/>
      <c r="DP4" s="120"/>
      <c r="DQ4" s="120"/>
      <c r="DR4" s="120"/>
      <c r="DS4" s="120"/>
      <c r="DT4" s="120"/>
      <c r="DU4" s="120"/>
      <c r="DV4" s="120"/>
      <c r="DW4" s="120"/>
      <c r="DX4" s="120"/>
      <c r="DY4" s="120"/>
      <c r="DZ4" s="120"/>
      <c r="EA4" s="120"/>
      <c r="EB4" s="120"/>
      <c r="EC4" s="120"/>
      <c r="ED4" s="120"/>
      <c r="EE4" s="120"/>
      <c r="EF4" s="120"/>
      <c r="EG4" s="120"/>
      <c r="EH4" s="120"/>
      <c r="EI4" s="120"/>
      <c r="EJ4" s="120"/>
      <c r="EK4" s="120"/>
      <c r="EL4" s="120"/>
      <c r="EM4" s="120"/>
      <c r="EN4" s="120"/>
      <c r="EO4" s="120"/>
      <c r="EP4" s="120"/>
      <c r="EQ4" s="120"/>
      <c r="ER4" s="120"/>
      <c r="ES4" s="120"/>
      <c r="ET4" s="120"/>
      <c r="EU4" s="120"/>
      <c r="EV4" s="120"/>
      <c r="EW4" s="120"/>
      <c r="EX4" s="120"/>
      <c r="EY4" s="120"/>
      <c r="EZ4" s="120"/>
      <c r="FA4" s="120"/>
      <c r="FB4" s="120"/>
      <c r="FC4" s="120"/>
      <c r="FD4" s="120"/>
      <c r="FE4" s="120"/>
      <c r="FF4" s="120"/>
      <c r="FG4" s="120"/>
      <c r="FH4" s="120"/>
      <c r="FI4" s="120"/>
      <c r="FJ4" s="120"/>
      <c r="FK4" s="120"/>
      <c r="FL4" s="120"/>
      <c r="FM4" s="120"/>
      <c r="FN4" s="120"/>
      <c r="FO4" s="120"/>
      <c r="FP4" s="120"/>
      <c r="FQ4" s="120"/>
      <c r="FR4" s="120"/>
      <c r="FS4" s="120"/>
      <c r="FT4" s="120"/>
      <c r="FU4" s="120"/>
      <c r="FV4" s="120"/>
      <c r="FW4" s="120"/>
      <c r="FX4" s="120"/>
      <c r="FY4" s="120"/>
      <c r="FZ4" s="120"/>
      <c r="GA4" s="120"/>
    </row>
    <row r="5" spans="1:183" ht="12.75">
      <c r="A5" s="125"/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6"/>
      <c r="BD5" s="126"/>
      <c r="BE5" s="126"/>
      <c r="BF5" s="126"/>
      <c r="BG5" s="126"/>
      <c r="BH5" s="126"/>
      <c r="BI5" s="126"/>
      <c r="BJ5" s="126"/>
      <c r="BK5" s="126"/>
      <c r="BL5" s="126"/>
      <c r="BM5" s="126"/>
      <c r="BN5" s="126"/>
      <c r="BO5" s="126"/>
      <c r="BP5" s="126"/>
      <c r="BQ5" s="126"/>
      <c r="BR5" s="126"/>
      <c r="BS5" s="126"/>
      <c r="BT5" s="126"/>
      <c r="BU5" s="126"/>
      <c r="BV5" s="126"/>
      <c r="BW5" s="126"/>
      <c r="BX5" s="126"/>
      <c r="BY5" s="126"/>
      <c r="BZ5" s="126"/>
      <c r="CA5" s="126"/>
      <c r="CB5" s="126"/>
      <c r="CC5" s="126"/>
      <c r="CD5" s="126"/>
      <c r="CE5" s="126"/>
      <c r="CF5" s="126"/>
      <c r="CG5" s="126"/>
      <c r="CH5" s="126"/>
      <c r="CI5" s="126"/>
      <c r="CJ5" s="126"/>
      <c r="CK5" s="126"/>
      <c r="CL5" s="126"/>
      <c r="CM5" s="126"/>
      <c r="CN5" s="126"/>
      <c r="CO5" s="126"/>
      <c r="CP5" s="126"/>
      <c r="CQ5" s="126"/>
      <c r="CR5" s="126"/>
      <c r="CS5" s="126"/>
      <c r="CT5" s="126"/>
      <c r="CU5" s="126"/>
      <c r="CV5" s="126"/>
      <c r="CW5" s="126"/>
      <c r="CX5" s="126"/>
      <c r="CY5" s="126"/>
      <c r="CZ5" s="126"/>
      <c r="DA5" s="126"/>
      <c r="DB5" s="126"/>
      <c r="DC5" s="126"/>
      <c r="DD5" s="126"/>
      <c r="DE5" s="126"/>
      <c r="DF5" s="126"/>
      <c r="DG5" s="126"/>
      <c r="DH5" s="126"/>
      <c r="DI5" s="126"/>
      <c r="DJ5" s="126"/>
      <c r="DK5" s="126"/>
      <c r="DL5" s="126"/>
      <c r="DM5" s="126"/>
      <c r="DN5" s="126"/>
      <c r="DO5" s="126"/>
      <c r="DP5" s="126"/>
      <c r="DQ5" s="126"/>
      <c r="DR5" s="126"/>
      <c r="DS5" s="126"/>
      <c r="DT5" s="126"/>
      <c r="DU5" s="126"/>
      <c r="DV5" s="126"/>
      <c r="DW5" s="126"/>
      <c r="DX5" s="126"/>
      <c r="DY5" s="126"/>
      <c r="DZ5" s="126"/>
      <c r="EA5" s="126"/>
      <c r="EB5" s="126"/>
      <c r="EC5" s="126"/>
      <c r="ED5" s="126"/>
      <c r="EE5" s="126"/>
      <c r="EF5" s="126"/>
      <c r="EG5" s="126"/>
      <c r="EH5" s="126"/>
      <c r="EI5" s="126"/>
      <c r="EJ5" s="126"/>
      <c r="EK5" s="126"/>
      <c r="EL5" s="126"/>
      <c r="EM5" s="126"/>
      <c r="EN5" s="126"/>
      <c r="EO5" s="126"/>
      <c r="EP5" s="126"/>
      <c r="EQ5" s="126"/>
      <c r="ER5" s="126"/>
      <c r="ES5" s="126"/>
      <c r="ET5" s="126"/>
      <c r="EU5" s="126"/>
      <c r="EV5" s="126"/>
      <c r="EW5" s="126"/>
      <c r="EX5" s="126"/>
      <c r="EY5" s="126"/>
      <c r="EZ5" s="126"/>
      <c r="FA5" s="126"/>
      <c r="FB5" s="126"/>
      <c r="FC5" s="126"/>
      <c r="FD5" s="126"/>
      <c r="FE5" s="126"/>
      <c r="FF5" s="126"/>
      <c r="FG5" s="126"/>
      <c r="FH5" s="126"/>
      <c r="FI5" s="126"/>
      <c r="FJ5" s="126"/>
      <c r="FK5" s="126"/>
      <c r="FL5" s="126"/>
      <c r="FM5" s="126"/>
      <c r="FN5" s="126"/>
      <c r="FO5" s="126"/>
      <c r="FP5" s="126"/>
      <c r="FQ5" s="126"/>
      <c r="FR5" s="126"/>
      <c r="FS5" s="126"/>
      <c r="FT5" s="126"/>
      <c r="FU5" s="126"/>
      <c r="FV5" s="126"/>
      <c r="FW5" s="126"/>
      <c r="FX5" s="126"/>
      <c r="FY5" s="126"/>
      <c r="FZ5" s="126"/>
      <c r="GA5" s="126"/>
    </row>
    <row r="9" ht="21" customHeight="1"/>
    <row r="10" spans="1:183" ht="12.75">
      <c r="A10" s="174" t="s">
        <v>24</v>
      </c>
      <c r="B10" s="178"/>
      <c r="C10" s="173"/>
      <c r="D10" s="171"/>
      <c r="E10" s="173"/>
      <c r="F10" s="171"/>
      <c r="G10" s="173"/>
      <c r="H10" s="171"/>
      <c r="I10" s="173"/>
      <c r="J10" s="171"/>
      <c r="K10" s="170"/>
      <c r="L10" s="171"/>
      <c r="M10" s="173"/>
      <c r="N10" s="171"/>
      <c r="O10" s="170"/>
      <c r="P10" s="171"/>
      <c r="Q10" s="173"/>
      <c r="R10" s="171"/>
      <c r="S10" s="173"/>
      <c r="T10" s="171"/>
      <c r="U10" s="170"/>
      <c r="V10" s="171"/>
      <c r="W10" s="173"/>
      <c r="X10" s="171"/>
      <c r="Y10" s="173"/>
      <c r="Z10" s="171"/>
      <c r="AA10" s="173"/>
      <c r="AB10" s="171"/>
      <c r="AC10" s="170"/>
      <c r="AD10" s="171"/>
      <c r="AE10" s="173"/>
      <c r="AF10" s="171"/>
      <c r="AG10" s="173"/>
      <c r="AH10" s="171"/>
      <c r="AI10" s="170"/>
      <c r="AJ10" s="171"/>
      <c r="AK10" s="173"/>
      <c r="AL10" s="171"/>
      <c r="AM10" s="173"/>
      <c r="AN10" s="171"/>
      <c r="AO10" s="173"/>
      <c r="AP10" s="171"/>
      <c r="AQ10" s="173"/>
      <c r="AR10" s="171"/>
      <c r="AS10" s="173"/>
      <c r="AT10" s="171"/>
      <c r="AU10" s="173"/>
      <c r="AV10" s="171"/>
      <c r="AW10" s="173"/>
      <c r="AX10" s="171"/>
      <c r="AY10" s="173"/>
      <c r="AZ10" s="171"/>
      <c r="BA10" s="173"/>
      <c r="BB10" s="171"/>
      <c r="BC10" s="173"/>
      <c r="BD10" s="171"/>
      <c r="BE10" s="173"/>
      <c r="BF10" s="171"/>
      <c r="BG10" s="173"/>
      <c r="BH10" s="171"/>
      <c r="BI10" s="173"/>
      <c r="BJ10" s="171"/>
      <c r="BK10" s="173"/>
      <c r="BL10" s="171"/>
      <c r="BM10" s="173"/>
      <c r="BN10" s="171"/>
      <c r="BO10" s="173"/>
      <c r="BP10" s="171"/>
      <c r="BQ10" s="173"/>
      <c r="BR10" s="171"/>
      <c r="BS10" s="173"/>
      <c r="BT10" s="171"/>
      <c r="BU10" s="173"/>
      <c r="BV10" s="171"/>
      <c r="BW10" s="173"/>
      <c r="BX10" s="171"/>
      <c r="BY10" s="173"/>
      <c r="BZ10" s="171"/>
      <c r="CA10" s="173"/>
      <c r="CB10" s="171"/>
      <c r="CC10" s="173"/>
      <c r="CD10" s="171"/>
      <c r="CE10" s="173"/>
      <c r="CF10" s="171"/>
      <c r="CG10" s="173"/>
      <c r="CH10" s="171"/>
      <c r="CI10" s="173"/>
      <c r="CJ10" s="171"/>
      <c r="CK10" s="173"/>
      <c r="CL10" s="171"/>
      <c r="CM10" s="173"/>
      <c r="CN10" s="171"/>
      <c r="CO10" s="173"/>
      <c r="CP10" s="171"/>
      <c r="CQ10" s="173"/>
      <c r="CR10" s="171"/>
      <c r="CS10" s="173"/>
      <c r="CT10" s="171"/>
      <c r="CU10" s="173"/>
      <c r="CV10" s="171"/>
      <c r="CW10" s="173"/>
      <c r="CX10" s="171"/>
      <c r="CY10" s="173"/>
      <c r="CZ10" s="171"/>
      <c r="DA10" s="173"/>
      <c r="DB10" s="171"/>
      <c r="DC10" s="173"/>
      <c r="DD10" s="171"/>
      <c r="DE10" s="173"/>
      <c r="DF10" s="171"/>
      <c r="DG10" s="173"/>
      <c r="DH10" s="171"/>
      <c r="DI10" s="173"/>
      <c r="DJ10" s="171"/>
      <c r="DK10" s="173"/>
      <c r="DL10" s="171"/>
      <c r="DM10" s="173"/>
      <c r="DN10" s="171"/>
      <c r="DO10" s="173"/>
      <c r="DP10" s="171"/>
      <c r="DQ10" s="173"/>
      <c r="DR10" s="171"/>
      <c r="DS10" s="173"/>
      <c r="DT10" s="171"/>
      <c r="DU10" s="173"/>
      <c r="DV10" s="171"/>
      <c r="DW10" s="173"/>
      <c r="DX10" s="171"/>
      <c r="DY10" s="173"/>
      <c r="DZ10" s="171"/>
      <c r="EA10" s="173"/>
      <c r="EB10" s="171"/>
      <c r="EC10" s="173"/>
      <c r="ED10" s="171"/>
      <c r="EE10" s="173"/>
      <c r="EF10" s="171"/>
      <c r="EG10" s="173"/>
      <c r="EH10" s="171"/>
      <c r="EI10" s="173"/>
      <c r="EJ10" s="171"/>
      <c r="EK10" s="173"/>
      <c r="EL10" s="171"/>
      <c r="EM10" s="173"/>
      <c r="EN10" s="171"/>
      <c r="EO10" s="173"/>
      <c r="EP10" s="171"/>
      <c r="EQ10" s="173"/>
      <c r="ER10" s="171"/>
      <c r="ES10" s="173"/>
      <c r="ET10" s="171"/>
      <c r="EU10" s="173"/>
      <c r="EV10" s="171"/>
      <c r="EW10" s="173"/>
      <c r="EX10" s="171"/>
      <c r="EY10" s="173"/>
      <c r="EZ10" s="171"/>
      <c r="FA10" s="173"/>
      <c r="FB10" s="171"/>
      <c r="FC10" s="173"/>
      <c r="FD10" s="171"/>
      <c r="FE10" s="173"/>
      <c r="FF10" s="171"/>
      <c r="FG10" s="173"/>
      <c r="FH10" s="171"/>
      <c r="FI10" s="173"/>
      <c r="FJ10" s="171"/>
      <c r="FK10" s="173"/>
      <c r="FL10" s="171"/>
      <c r="FM10" s="173"/>
      <c r="FN10" s="171"/>
      <c r="FO10" s="173"/>
      <c r="FP10" s="171"/>
      <c r="FQ10" s="173"/>
      <c r="FR10" s="171"/>
      <c r="FS10" s="173"/>
      <c r="FT10" s="171"/>
      <c r="FU10" s="173"/>
      <c r="FV10" s="171"/>
      <c r="FW10" s="173"/>
      <c r="FX10" s="171"/>
      <c r="FY10" s="173"/>
      <c r="FZ10" s="171"/>
      <c r="GA10" s="173"/>
    </row>
    <row r="11" spans="1:183" ht="12.75">
      <c r="A11" s="169">
        <v>43190</v>
      </c>
      <c r="B11" s="163"/>
      <c r="C11" s="164"/>
      <c r="D11" s="175">
        <v>43101</v>
      </c>
      <c r="E11" s="177"/>
      <c r="F11" s="175">
        <v>43102</v>
      </c>
      <c r="G11" s="177"/>
      <c r="H11" s="175">
        <v>43103</v>
      </c>
      <c r="I11" s="177"/>
      <c r="J11" s="175">
        <v>43104</v>
      </c>
      <c r="K11" s="176"/>
      <c r="L11" s="175">
        <v>43105</v>
      </c>
      <c r="M11" s="177"/>
      <c r="N11" s="175">
        <v>43106</v>
      </c>
      <c r="O11" s="176"/>
      <c r="P11" s="175">
        <v>43107</v>
      </c>
      <c r="Q11" s="177"/>
      <c r="R11" s="175">
        <v>43108</v>
      </c>
      <c r="S11" s="177"/>
      <c r="T11" s="175">
        <v>43109</v>
      </c>
      <c r="U11" s="176"/>
      <c r="V11" s="175">
        <v>43110</v>
      </c>
      <c r="W11" s="177"/>
      <c r="X11" s="175">
        <v>43111</v>
      </c>
      <c r="Y11" s="177"/>
      <c r="Z11" s="175">
        <v>43112</v>
      </c>
      <c r="AA11" s="177"/>
      <c r="AB11" s="175">
        <v>43113</v>
      </c>
      <c r="AC11" s="176"/>
      <c r="AD11" s="175">
        <v>43114</v>
      </c>
      <c r="AE11" s="177"/>
      <c r="AF11" s="175">
        <v>43115</v>
      </c>
      <c r="AG11" s="177"/>
      <c r="AH11" s="175">
        <v>43116</v>
      </c>
      <c r="AI11" s="176"/>
      <c r="AJ11" s="175">
        <v>43117</v>
      </c>
      <c r="AK11" s="177"/>
      <c r="AL11" s="175">
        <v>43118</v>
      </c>
      <c r="AM11" s="177"/>
      <c r="AN11" s="175">
        <v>43119</v>
      </c>
      <c r="AO11" s="177"/>
      <c r="AP11" s="175">
        <v>43120</v>
      </c>
      <c r="AQ11" s="177"/>
      <c r="AR11" s="175">
        <v>43121</v>
      </c>
      <c r="AS11" s="177"/>
      <c r="AT11" s="175">
        <v>43122</v>
      </c>
      <c r="AU11" s="177"/>
      <c r="AV11" s="175">
        <v>43123</v>
      </c>
      <c r="AW11" s="177"/>
      <c r="AX11" s="175">
        <v>43124</v>
      </c>
      <c r="AY11" s="177"/>
      <c r="AZ11" s="175">
        <v>43125</v>
      </c>
      <c r="BA11" s="177"/>
      <c r="BB11" s="175">
        <v>43126</v>
      </c>
      <c r="BC11" s="177"/>
      <c r="BD11" s="175">
        <v>43127</v>
      </c>
      <c r="BE11" s="177"/>
      <c r="BF11" s="175">
        <v>43128</v>
      </c>
      <c r="BG11" s="177"/>
      <c r="BH11" s="175">
        <v>43129</v>
      </c>
      <c r="BI11" s="177"/>
      <c r="BJ11" s="175">
        <v>43130</v>
      </c>
      <c r="BK11" s="177"/>
      <c r="BL11" s="175">
        <v>43131</v>
      </c>
      <c r="BM11" s="177"/>
      <c r="BN11" s="175">
        <v>43132</v>
      </c>
      <c r="BO11" s="177"/>
      <c r="BP11" s="175">
        <v>43133</v>
      </c>
      <c r="BQ11" s="177"/>
      <c r="BR11" s="175">
        <v>43134</v>
      </c>
      <c r="BS11" s="177"/>
      <c r="BT11" s="175">
        <v>43135</v>
      </c>
      <c r="BU11" s="177"/>
      <c r="BV11" s="175">
        <v>43136</v>
      </c>
      <c r="BW11" s="177"/>
      <c r="BX11" s="175">
        <v>43137</v>
      </c>
      <c r="BY11" s="177"/>
      <c r="BZ11" s="175">
        <v>43138</v>
      </c>
      <c r="CA11" s="177"/>
      <c r="CB11" s="175">
        <v>43139</v>
      </c>
      <c r="CC11" s="177"/>
      <c r="CD11" s="175">
        <v>43140</v>
      </c>
      <c r="CE11" s="177"/>
      <c r="CF11" s="175">
        <v>43141</v>
      </c>
      <c r="CG11" s="177"/>
      <c r="CH11" s="175">
        <v>43142</v>
      </c>
      <c r="CI11" s="177"/>
      <c r="CJ11" s="175">
        <v>43143</v>
      </c>
      <c r="CK11" s="177"/>
      <c r="CL11" s="175">
        <v>43144</v>
      </c>
      <c r="CM11" s="177"/>
      <c r="CN11" s="175">
        <v>43145</v>
      </c>
      <c r="CO11" s="177"/>
      <c r="CP11" s="175">
        <v>43146</v>
      </c>
      <c r="CQ11" s="177"/>
      <c r="CR11" s="175">
        <v>43147</v>
      </c>
      <c r="CS11" s="177"/>
      <c r="CT11" s="175">
        <v>43148</v>
      </c>
      <c r="CU11" s="177"/>
      <c r="CV11" s="175">
        <v>43149</v>
      </c>
      <c r="CW11" s="177"/>
      <c r="CX11" s="175">
        <v>43150</v>
      </c>
      <c r="CY11" s="177"/>
      <c r="CZ11" s="175">
        <v>43151</v>
      </c>
      <c r="DA11" s="177"/>
      <c r="DB11" s="175">
        <v>43152</v>
      </c>
      <c r="DC11" s="177"/>
      <c r="DD11" s="175">
        <v>43153</v>
      </c>
      <c r="DE11" s="177"/>
      <c r="DF11" s="175">
        <v>43154</v>
      </c>
      <c r="DG11" s="177"/>
      <c r="DH11" s="175">
        <v>43155</v>
      </c>
      <c r="DI11" s="177"/>
      <c r="DJ11" s="175">
        <v>43156</v>
      </c>
      <c r="DK11" s="177"/>
      <c r="DL11" s="175">
        <v>43157</v>
      </c>
      <c r="DM11" s="177"/>
      <c r="DN11" s="175">
        <v>43158</v>
      </c>
      <c r="DO11" s="177"/>
      <c r="DP11" s="175">
        <v>43159</v>
      </c>
      <c r="DQ11" s="177"/>
      <c r="DR11" s="175">
        <v>43160</v>
      </c>
      <c r="DS11" s="177"/>
      <c r="DT11" s="175">
        <v>43161</v>
      </c>
      <c r="DU11" s="177"/>
      <c r="DV11" s="175">
        <v>43162</v>
      </c>
      <c r="DW11" s="177"/>
      <c r="DX11" s="175">
        <v>43163</v>
      </c>
      <c r="DY11" s="177"/>
      <c r="DZ11" s="175">
        <v>43164</v>
      </c>
      <c r="EA11" s="177"/>
      <c r="EB11" s="175">
        <v>43165</v>
      </c>
      <c r="EC11" s="177"/>
      <c r="ED11" s="175">
        <v>43166</v>
      </c>
      <c r="EE11" s="177"/>
      <c r="EF11" s="175">
        <v>43167</v>
      </c>
      <c r="EG11" s="177"/>
      <c r="EH11" s="175">
        <v>43168</v>
      </c>
      <c r="EI11" s="177"/>
      <c r="EJ11" s="175">
        <v>43169</v>
      </c>
      <c r="EK11" s="177"/>
      <c r="EL11" s="175">
        <v>43170</v>
      </c>
      <c r="EM11" s="177"/>
      <c r="EN11" s="175">
        <v>43171</v>
      </c>
      <c r="EO11" s="177"/>
      <c r="EP11" s="175">
        <v>43172</v>
      </c>
      <c r="EQ11" s="177"/>
      <c r="ER11" s="175">
        <v>43173</v>
      </c>
      <c r="ES11" s="177"/>
      <c r="ET11" s="175">
        <v>43174</v>
      </c>
      <c r="EU11" s="177"/>
      <c r="EV11" s="175">
        <v>43175</v>
      </c>
      <c r="EW11" s="177"/>
      <c r="EX11" s="175">
        <v>43176</v>
      </c>
      <c r="EY11" s="177"/>
      <c r="EZ11" s="175">
        <v>43177</v>
      </c>
      <c r="FA11" s="177"/>
      <c r="FB11" s="175">
        <v>43178</v>
      </c>
      <c r="FC11" s="177"/>
      <c r="FD11" s="175">
        <v>43179</v>
      </c>
      <c r="FE11" s="177"/>
      <c r="FF11" s="175">
        <v>43180</v>
      </c>
      <c r="FG11" s="177"/>
      <c r="FH11" s="175">
        <v>43181</v>
      </c>
      <c r="FI11" s="177"/>
      <c r="FJ11" s="175">
        <v>43182</v>
      </c>
      <c r="FK11" s="177"/>
      <c r="FL11" s="175">
        <v>43183</v>
      </c>
      <c r="FM11" s="177"/>
      <c r="FN11" s="175">
        <v>43184</v>
      </c>
      <c r="FO11" s="177"/>
      <c r="FP11" s="175">
        <v>43185</v>
      </c>
      <c r="FQ11" s="177"/>
      <c r="FR11" s="175">
        <v>43186</v>
      </c>
      <c r="FS11" s="177"/>
      <c r="FT11" s="175">
        <v>43187</v>
      </c>
      <c r="FU11" s="177"/>
      <c r="FV11" s="175">
        <v>43188</v>
      </c>
      <c r="FW11" s="177"/>
      <c r="FX11" s="175">
        <v>43189</v>
      </c>
      <c r="FY11" s="177"/>
      <c r="FZ11" s="175">
        <v>43190</v>
      </c>
      <c r="GA11" s="177"/>
    </row>
    <row r="12" spans="1:183" ht="12.75">
      <c r="A12" s="165" t="s">
        <v>25</v>
      </c>
      <c r="B12" s="166" t="s">
        <v>26</v>
      </c>
      <c r="C12" s="172" t="s">
        <v>27</v>
      </c>
      <c r="D12" s="166" t="s">
        <v>28</v>
      </c>
      <c r="E12" s="167" t="s">
        <v>29</v>
      </c>
      <c r="F12" s="166" t="s">
        <v>28</v>
      </c>
      <c r="G12" s="167" t="s">
        <v>29</v>
      </c>
      <c r="H12" s="166" t="s">
        <v>28</v>
      </c>
      <c r="I12" s="167" t="s">
        <v>29</v>
      </c>
      <c r="J12" s="166" t="s">
        <v>28</v>
      </c>
      <c r="K12" s="172" t="s">
        <v>29</v>
      </c>
      <c r="L12" s="166" t="s">
        <v>28</v>
      </c>
      <c r="M12" s="167" t="s">
        <v>29</v>
      </c>
      <c r="N12" s="166" t="s">
        <v>28</v>
      </c>
      <c r="O12" s="172" t="s">
        <v>29</v>
      </c>
      <c r="P12" s="166" t="s">
        <v>28</v>
      </c>
      <c r="Q12" s="167" t="s">
        <v>29</v>
      </c>
      <c r="R12" s="166" t="s">
        <v>28</v>
      </c>
      <c r="S12" s="167" t="s">
        <v>29</v>
      </c>
      <c r="T12" s="166" t="s">
        <v>28</v>
      </c>
      <c r="U12" s="172" t="s">
        <v>29</v>
      </c>
      <c r="V12" s="166" t="s">
        <v>28</v>
      </c>
      <c r="W12" s="167" t="s">
        <v>29</v>
      </c>
      <c r="X12" s="166" t="s">
        <v>28</v>
      </c>
      <c r="Y12" s="167" t="s">
        <v>29</v>
      </c>
      <c r="Z12" s="166" t="s">
        <v>28</v>
      </c>
      <c r="AA12" s="167" t="s">
        <v>29</v>
      </c>
      <c r="AB12" s="166" t="s">
        <v>28</v>
      </c>
      <c r="AC12" s="172" t="s">
        <v>29</v>
      </c>
      <c r="AD12" s="166" t="s">
        <v>28</v>
      </c>
      <c r="AE12" s="167" t="s">
        <v>29</v>
      </c>
      <c r="AF12" s="166" t="s">
        <v>28</v>
      </c>
      <c r="AG12" s="167" t="s">
        <v>29</v>
      </c>
      <c r="AH12" s="166" t="s">
        <v>28</v>
      </c>
      <c r="AI12" s="172" t="s">
        <v>29</v>
      </c>
      <c r="AJ12" s="166" t="s">
        <v>28</v>
      </c>
      <c r="AK12" s="167" t="s">
        <v>29</v>
      </c>
      <c r="AL12" s="166" t="s">
        <v>28</v>
      </c>
      <c r="AM12" s="167" t="s">
        <v>29</v>
      </c>
      <c r="AN12" s="166" t="s">
        <v>28</v>
      </c>
      <c r="AO12" s="167" t="s">
        <v>29</v>
      </c>
      <c r="AP12" s="166" t="s">
        <v>28</v>
      </c>
      <c r="AQ12" s="167" t="s">
        <v>29</v>
      </c>
      <c r="AR12" s="166" t="s">
        <v>28</v>
      </c>
      <c r="AS12" s="167" t="s">
        <v>29</v>
      </c>
      <c r="AT12" s="166" t="s">
        <v>28</v>
      </c>
      <c r="AU12" s="167" t="s">
        <v>29</v>
      </c>
      <c r="AV12" s="166" t="s">
        <v>28</v>
      </c>
      <c r="AW12" s="167" t="s">
        <v>29</v>
      </c>
      <c r="AX12" s="166" t="s">
        <v>28</v>
      </c>
      <c r="AY12" s="167" t="s">
        <v>29</v>
      </c>
      <c r="AZ12" s="166" t="s">
        <v>28</v>
      </c>
      <c r="BA12" s="167" t="s">
        <v>29</v>
      </c>
      <c r="BB12" s="166" t="s">
        <v>28</v>
      </c>
      <c r="BC12" s="167" t="s">
        <v>29</v>
      </c>
      <c r="BD12" s="166" t="s">
        <v>28</v>
      </c>
      <c r="BE12" s="167" t="s">
        <v>29</v>
      </c>
      <c r="BF12" s="166" t="s">
        <v>28</v>
      </c>
      <c r="BG12" s="167" t="s">
        <v>29</v>
      </c>
      <c r="BH12" s="166" t="s">
        <v>28</v>
      </c>
      <c r="BI12" s="167" t="s">
        <v>29</v>
      </c>
      <c r="BJ12" s="166" t="s">
        <v>28</v>
      </c>
      <c r="BK12" s="167" t="s">
        <v>29</v>
      </c>
      <c r="BL12" s="166" t="s">
        <v>28</v>
      </c>
      <c r="BM12" s="167" t="s">
        <v>29</v>
      </c>
      <c r="BN12" s="166" t="s">
        <v>28</v>
      </c>
      <c r="BO12" s="167" t="s">
        <v>29</v>
      </c>
      <c r="BP12" s="166" t="s">
        <v>28</v>
      </c>
      <c r="BQ12" s="167" t="s">
        <v>29</v>
      </c>
      <c r="BR12" s="166" t="s">
        <v>28</v>
      </c>
      <c r="BS12" s="167" t="s">
        <v>29</v>
      </c>
      <c r="BT12" s="166" t="s">
        <v>28</v>
      </c>
      <c r="BU12" s="167" t="s">
        <v>29</v>
      </c>
      <c r="BV12" s="166" t="s">
        <v>28</v>
      </c>
      <c r="BW12" s="167" t="s">
        <v>29</v>
      </c>
      <c r="BX12" s="166" t="s">
        <v>28</v>
      </c>
      <c r="BY12" s="167" t="s">
        <v>29</v>
      </c>
      <c r="BZ12" s="166" t="s">
        <v>28</v>
      </c>
      <c r="CA12" s="167" t="s">
        <v>29</v>
      </c>
      <c r="CB12" s="166" t="s">
        <v>28</v>
      </c>
      <c r="CC12" s="167" t="s">
        <v>29</v>
      </c>
      <c r="CD12" s="166" t="s">
        <v>28</v>
      </c>
      <c r="CE12" s="167" t="s">
        <v>29</v>
      </c>
      <c r="CF12" s="166" t="s">
        <v>28</v>
      </c>
      <c r="CG12" s="167" t="s">
        <v>29</v>
      </c>
      <c r="CH12" s="166" t="s">
        <v>28</v>
      </c>
      <c r="CI12" s="167" t="s">
        <v>29</v>
      </c>
      <c r="CJ12" s="166" t="s">
        <v>28</v>
      </c>
      <c r="CK12" s="167" t="s">
        <v>29</v>
      </c>
      <c r="CL12" s="166" t="s">
        <v>28</v>
      </c>
      <c r="CM12" s="167" t="s">
        <v>29</v>
      </c>
      <c r="CN12" s="166" t="s">
        <v>28</v>
      </c>
      <c r="CO12" s="167" t="s">
        <v>29</v>
      </c>
      <c r="CP12" s="166" t="s">
        <v>28</v>
      </c>
      <c r="CQ12" s="167" t="s">
        <v>29</v>
      </c>
      <c r="CR12" s="166" t="s">
        <v>28</v>
      </c>
      <c r="CS12" s="167" t="s">
        <v>29</v>
      </c>
      <c r="CT12" s="166" t="s">
        <v>28</v>
      </c>
      <c r="CU12" s="167" t="s">
        <v>29</v>
      </c>
      <c r="CV12" s="166" t="s">
        <v>28</v>
      </c>
      <c r="CW12" s="167" t="s">
        <v>29</v>
      </c>
      <c r="CX12" s="166" t="s">
        <v>28</v>
      </c>
      <c r="CY12" s="167" t="s">
        <v>29</v>
      </c>
      <c r="CZ12" s="166" t="s">
        <v>28</v>
      </c>
      <c r="DA12" s="167" t="s">
        <v>29</v>
      </c>
      <c r="DB12" s="166" t="s">
        <v>28</v>
      </c>
      <c r="DC12" s="167" t="s">
        <v>29</v>
      </c>
      <c r="DD12" s="166" t="s">
        <v>28</v>
      </c>
      <c r="DE12" s="167" t="s">
        <v>29</v>
      </c>
      <c r="DF12" s="166" t="s">
        <v>28</v>
      </c>
      <c r="DG12" s="167" t="s">
        <v>29</v>
      </c>
      <c r="DH12" s="166" t="s">
        <v>28</v>
      </c>
      <c r="DI12" s="167" t="s">
        <v>29</v>
      </c>
      <c r="DJ12" s="166" t="s">
        <v>28</v>
      </c>
      <c r="DK12" s="167" t="s">
        <v>29</v>
      </c>
      <c r="DL12" s="166" t="s">
        <v>28</v>
      </c>
      <c r="DM12" s="167" t="s">
        <v>29</v>
      </c>
      <c r="DN12" s="166" t="s">
        <v>28</v>
      </c>
      <c r="DO12" s="167" t="s">
        <v>29</v>
      </c>
      <c r="DP12" s="166" t="s">
        <v>28</v>
      </c>
      <c r="DQ12" s="167" t="s">
        <v>29</v>
      </c>
      <c r="DR12" s="166" t="s">
        <v>28</v>
      </c>
      <c r="DS12" s="167" t="s">
        <v>29</v>
      </c>
      <c r="DT12" s="166" t="s">
        <v>28</v>
      </c>
      <c r="DU12" s="167" t="s">
        <v>29</v>
      </c>
      <c r="DV12" s="166" t="s">
        <v>28</v>
      </c>
      <c r="DW12" s="167" t="s">
        <v>29</v>
      </c>
      <c r="DX12" s="166" t="s">
        <v>28</v>
      </c>
      <c r="DY12" s="167" t="s">
        <v>29</v>
      </c>
      <c r="DZ12" s="166" t="s">
        <v>28</v>
      </c>
      <c r="EA12" s="167" t="s">
        <v>29</v>
      </c>
      <c r="EB12" s="166" t="s">
        <v>28</v>
      </c>
      <c r="EC12" s="167" t="s">
        <v>29</v>
      </c>
      <c r="ED12" s="166" t="s">
        <v>28</v>
      </c>
      <c r="EE12" s="167" t="s">
        <v>29</v>
      </c>
      <c r="EF12" s="166" t="s">
        <v>28</v>
      </c>
      <c r="EG12" s="167" t="s">
        <v>29</v>
      </c>
      <c r="EH12" s="166" t="s">
        <v>28</v>
      </c>
      <c r="EI12" s="167" t="s">
        <v>29</v>
      </c>
      <c r="EJ12" s="166" t="s">
        <v>28</v>
      </c>
      <c r="EK12" s="167" t="s">
        <v>29</v>
      </c>
      <c r="EL12" s="166" t="s">
        <v>28</v>
      </c>
      <c r="EM12" s="167" t="s">
        <v>29</v>
      </c>
      <c r="EN12" s="166" t="s">
        <v>28</v>
      </c>
      <c r="EO12" s="167" t="s">
        <v>29</v>
      </c>
      <c r="EP12" s="166" t="s">
        <v>28</v>
      </c>
      <c r="EQ12" s="167" t="s">
        <v>29</v>
      </c>
      <c r="ER12" s="166" t="s">
        <v>28</v>
      </c>
      <c r="ES12" s="167" t="s">
        <v>29</v>
      </c>
      <c r="ET12" s="166" t="s">
        <v>28</v>
      </c>
      <c r="EU12" s="167" t="s">
        <v>29</v>
      </c>
      <c r="EV12" s="166" t="s">
        <v>28</v>
      </c>
      <c r="EW12" s="167" t="s">
        <v>29</v>
      </c>
      <c r="EX12" s="166" t="s">
        <v>28</v>
      </c>
      <c r="EY12" s="167" t="s">
        <v>29</v>
      </c>
      <c r="EZ12" s="166" t="s">
        <v>28</v>
      </c>
      <c r="FA12" s="167" t="s">
        <v>29</v>
      </c>
      <c r="FB12" s="166" t="s">
        <v>28</v>
      </c>
      <c r="FC12" s="167" t="s">
        <v>29</v>
      </c>
      <c r="FD12" s="166" t="s">
        <v>28</v>
      </c>
      <c r="FE12" s="167" t="s">
        <v>29</v>
      </c>
      <c r="FF12" s="166" t="s">
        <v>28</v>
      </c>
      <c r="FG12" s="167" t="s">
        <v>29</v>
      </c>
      <c r="FH12" s="166" t="s">
        <v>28</v>
      </c>
      <c r="FI12" s="167" t="s">
        <v>29</v>
      </c>
      <c r="FJ12" s="166" t="s">
        <v>28</v>
      </c>
      <c r="FK12" s="167" t="s">
        <v>29</v>
      </c>
      <c r="FL12" s="166" t="s">
        <v>28</v>
      </c>
      <c r="FM12" s="167" t="s">
        <v>29</v>
      </c>
      <c r="FN12" s="166" t="s">
        <v>28</v>
      </c>
      <c r="FO12" s="167" t="s">
        <v>29</v>
      </c>
      <c r="FP12" s="166" t="s">
        <v>28</v>
      </c>
      <c r="FQ12" s="167" t="s">
        <v>29</v>
      </c>
      <c r="FR12" s="166" t="s">
        <v>28</v>
      </c>
      <c r="FS12" s="167" t="s">
        <v>29</v>
      </c>
      <c r="FT12" s="166" t="s">
        <v>28</v>
      </c>
      <c r="FU12" s="167" t="s">
        <v>29</v>
      </c>
      <c r="FV12" s="166" t="s">
        <v>28</v>
      </c>
      <c r="FW12" s="167" t="s">
        <v>29</v>
      </c>
      <c r="FX12" s="166" t="s">
        <v>28</v>
      </c>
      <c r="FY12" s="167" t="s">
        <v>29</v>
      </c>
      <c r="FZ12" s="166" t="s">
        <v>28</v>
      </c>
      <c r="GA12" s="167" t="s">
        <v>29</v>
      </c>
    </row>
    <row r="13" spans="1:183" ht="12.75">
      <c r="A13" s="168"/>
      <c r="B13" s="166"/>
      <c r="C13" s="172"/>
      <c r="D13" s="166"/>
      <c r="E13" s="167" t="s">
        <v>30</v>
      </c>
      <c r="F13" s="166"/>
      <c r="G13" s="167" t="s">
        <v>30</v>
      </c>
      <c r="H13" s="166"/>
      <c r="I13" s="167" t="s">
        <v>30</v>
      </c>
      <c r="J13" s="166"/>
      <c r="K13" s="172" t="s">
        <v>30</v>
      </c>
      <c r="L13" s="166"/>
      <c r="M13" s="167" t="s">
        <v>30</v>
      </c>
      <c r="N13" s="166"/>
      <c r="O13" s="172" t="s">
        <v>30</v>
      </c>
      <c r="P13" s="166"/>
      <c r="Q13" s="167" t="s">
        <v>30</v>
      </c>
      <c r="R13" s="166"/>
      <c r="S13" s="167" t="s">
        <v>30</v>
      </c>
      <c r="T13" s="166"/>
      <c r="U13" s="172" t="s">
        <v>30</v>
      </c>
      <c r="V13" s="166"/>
      <c r="W13" s="167" t="s">
        <v>30</v>
      </c>
      <c r="X13" s="166"/>
      <c r="Y13" s="167" t="s">
        <v>30</v>
      </c>
      <c r="Z13" s="166"/>
      <c r="AA13" s="167" t="s">
        <v>30</v>
      </c>
      <c r="AB13" s="166"/>
      <c r="AC13" s="172" t="s">
        <v>30</v>
      </c>
      <c r="AD13" s="166"/>
      <c r="AE13" s="167" t="s">
        <v>30</v>
      </c>
      <c r="AF13" s="166"/>
      <c r="AG13" s="167" t="s">
        <v>30</v>
      </c>
      <c r="AH13" s="166"/>
      <c r="AI13" s="172" t="s">
        <v>30</v>
      </c>
      <c r="AJ13" s="166"/>
      <c r="AK13" s="167" t="s">
        <v>30</v>
      </c>
      <c r="AL13" s="166"/>
      <c r="AM13" s="167" t="s">
        <v>30</v>
      </c>
      <c r="AN13" s="166"/>
      <c r="AO13" s="167" t="s">
        <v>30</v>
      </c>
      <c r="AP13" s="166"/>
      <c r="AQ13" s="167" t="s">
        <v>30</v>
      </c>
      <c r="AR13" s="166"/>
      <c r="AS13" s="167" t="s">
        <v>30</v>
      </c>
      <c r="AT13" s="166"/>
      <c r="AU13" s="167" t="s">
        <v>30</v>
      </c>
      <c r="AV13" s="166"/>
      <c r="AW13" s="167" t="s">
        <v>30</v>
      </c>
      <c r="AX13" s="166"/>
      <c r="AY13" s="167" t="s">
        <v>30</v>
      </c>
      <c r="AZ13" s="166"/>
      <c r="BA13" s="167" t="s">
        <v>30</v>
      </c>
      <c r="BB13" s="166"/>
      <c r="BC13" s="167" t="s">
        <v>30</v>
      </c>
      <c r="BD13" s="166"/>
      <c r="BE13" s="167" t="s">
        <v>30</v>
      </c>
      <c r="BF13" s="166"/>
      <c r="BG13" s="167" t="s">
        <v>30</v>
      </c>
      <c r="BH13" s="166"/>
      <c r="BI13" s="167" t="s">
        <v>30</v>
      </c>
      <c r="BJ13" s="166"/>
      <c r="BK13" s="167" t="s">
        <v>30</v>
      </c>
      <c r="BL13" s="166"/>
      <c r="BM13" s="167" t="s">
        <v>30</v>
      </c>
      <c r="BN13" s="166"/>
      <c r="BO13" s="167" t="s">
        <v>30</v>
      </c>
      <c r="BP13" s="166"/>
      <c r="BQ13" s="167" t="s">
        <v>30</v>
      </c>
      <c r="BR13" s="166"/>
      <c r="BS13" s="167" t="s">
        <v>30</v>
      </c>
      <c r="BT13" s="166"/>
      <c r="BU13" s="167" t="s">
        <v>30</v>
      </c>
      <c r="BV13" s="166"/>
      <c r="BW13" s="167" t="s">
        <v>30</v>
      </c>
      <c r="BX13" s="166"/>
      <c r="BY13" s="167" t="s">
        <v>30</v>
      </c>
      <c r="BZ13" s="166"/>
      <c r="CA13" s="167" t="s">
        <v>30</v>
      </c>
      <c r="CB13" s="166"/>
      <c r="CC13" s="167" t="s">
        <v>30</v>
      </c>
      <c r="CD13" s="166"/>
      <c r="CE13" s="167" t="s">
        <v>30</v>
      </c>
      <c r="CF13" s="166"/>
      <c r="CG13" s="167" t="s">
        <v>30</v>
      </c>
      <c r="CH13" s="166"/>
      <c r="CI13" s="167" t="s">
        <v>30</v>
      </c>
      <c r="CJ13" s="166"/>
      <c r="CK13" s="167" t="s">
        <v>30</v>
      </c>
      <c r="CL13" s="166"/>
      <c r="CM13" s="167" t="s">
        <v>30</v>
      </c>
      <c r="CN13" s="166"/>
      <c r="CO13" s="167" t="s">
        <v>30</v>
      </c>
      <c r="CP13" s="166"/>
      <c r="CQ13" s="167" t="s">
        <v>30</v>
      </c>
      <c r="CR13" s="166"/>
      <c r="CS13" s="167" t="s">
        <v>30</v>
      </c>
      <c r="CT13" s="166"/>
      <c r="CU13" s="167" t="s">
        <v>30</v>
      </c>
      <c r="CV13" s="166"/>
      <c r="CW13" s="167" t="s">
        <v>30</v>
      </c>
      <c r="CX13" s="166"/>
      <c r="CY13" s="167" t="s">
        <v>30</v>
      </c>
      <c r="CZ13" s="166"/>
      <c r="DA13" s="167" t="s">
        <v>30</v>
      </c>
      <c r="DB13" s="166"/>
      <c r="DC13" s="167" t="s">
        <v>30</v>
      </c>
      <c r="DD13" s="166"/>
      <c r="DE13" s="167" t="s">
        <v>30</v>
      </c>
      <c r="DF13" s="166"/>
      <c r="DG13" s="167" t="s">
        <v>30</v>
      </c>
      <c r="DH13" s="166"/>
      <c r="DI13" s="167" t="s">
        <v>30</v>
      </c>
      <c r="DJ13" s="166"/>
      <c r="DK13" s="167" t="s">
        <v>30</v>
      </c>
      <c r="DL13" s="166"/>
      <c r="DM13" s="167" t="s">
        <v>30</v>
      </c>
      <c r="DN13" s="166"/>
      <c r="DO13" s="167" t="s">
        <v>30</v>
      </c>
      <c r="DP13" s="166"/>
      <c r="DQ13" s="167" t="s">
        <v>30</v>
      </c>
      <c r="DR13" s="166"/>
      <c r="DS13" s="167" t="s">
        <v>30</v>
      </c>
      <c r="DT13" s="166"/>
      <c r="DU13" s="167" t="s">
        <v>30</v>
      </c>
      <c r="DV13" s="166"/>
      <c r="DW13" s="167" t="s">
        <v>30</v>
      </c>
      <c r="DX13" s="166"/>
      <c r="DY13" s="167" t="s">
        <v>30</v>
      </c>
      <c r="DZ13" s="166"/>
      <c r="EA13" s="167" t="s">
        <v>30</v>
      </c>
      <c r="EB13" s="166"/>
      <c r="EC13" s="167" t="s">
        <v>30</v>
      </c>
      <c r="ED13" s="166"/>
      <c r="EE13" s="167" t="s">
        <v>30</v>
      </c>
      <c r="EF13" s="166"/>
      <c r="EG13" s="167" t="s">
        <v>30</v>
      </c>
      <c r="EH13" s="166"/>
      <c r="EI13" s="167" t="s">
        <v>30</v>
      </c>
      <c r="EJ13" s="166"/>
      <c r="EK13" s="167" t="s">
        <v>30</v>
      </c>
      <c r="EL13" s="166"/>
      <c r="EM13" s="167" t="s">
        <v>30</v>
      </c>
      <c r="EN13" s="166"/>
      <c r="EO13" s="167" t="s">
        <v>30</v>
      </c>
      <c r="EP13" s="166"/>
      <c r="EQ13" s="167" t="s">
        <v>30</v>
      </c>
      <c r="ER13" s="166"/>
      <c r="ES13" s="167" t="s">
        <v>30</v>
      </c>
      <c r="ET13" s="166"/>
      <c r="EU13" s="167" t="s">
        <v>30</v>
      </c>
      <c r="EV13" s="166"/>
      <c r="EW13" s="167" t="s">
        <v>30</v>
      </c>
      <c r="EX13" s="166"/>
      <c r="EY13" s="167" t="s">
        <v>30</v>
      </c>
      <c r="EZ13" s="166"/>
      <c r="FA13" s="167" t="s">
        <v>30</v>
      </c>
      <c r="FB13" s="166"/>
      <c r="FC13" s="167" t="s">
        <v>30</v>
      </c>
      <c r="FD13" s="166"/>
      <c r="FE13" s="167" t="s">
        <v>30</v>
      </c>
      <c r="FF13" s="166"/>
      <c r="FG13" s="167" t="s">
        <v>30</v>
      </c>
      <c r="FH13" s="166"/>
      <c r="FI13" s="167" t="s">
        <v>30</v>
      </c>
      <c r="FJ13" s="166"/>
      <c r="FK13" s="167" t="s">
        <v>30</v>
      </c>
      <c r="FL13" s="166"/>
      <c r="FM13" s="167" t="s">
        <v>30</v>
      </c>
      <c r="FN13" s="166"/>
      <c r="FO13" s="167" t="s">
        <v>30</v>
      </c>
      <c r="FP13" s="166"/>
      <c r="FQ13" s="167" t="s">
        <v>30</v>
      </c>
      <c r="FR13" s="166"/>
      <c r="FS13" s="167" t="s">
        <v>30</v>
      </c>
      <c r="FT13" s="166"/>
      <c r="FU13" s="167" t="s">
        <v>30</v>
      </c>
      <c r="FV13" s="166"/>
      <c r="FW13" s="167" t="s">
        <v>30</v>
      </c>
      <c r="FX13" s="166"/>
      <c r="FY13" s="167" t="s">
        <v>30</v>
      </c>
      <c r="FZ13" s="166"/>
      <c r="GA13" s="167" t="s">
        <v>30</v>
      </c>
    </row>
    <row r="14" spans="1:185" s="161" customFormat="1" ht="12.75">
      <c r="A14" s="179" t="s">
        <v>32</v>
      </c>
      <c r="B14" s="182" t="s">
        <v>33</v>
      </c>
      <c r="C14" s="184" t="s">
        <v>31</v>
      </c>
      <c r="D14" s="181" t="s">
        <v>34</v>
      </c>
      <c r="E14" s="183">
        <v>0.65</v>
      </c>
      <c r="F14" s="181" t="s">
        <v>34</v>
      </c>
      <c r="G14" s="183">
        <v>0.65</v>
      </c>
      <c r="H14" s="181" t="s">
        <v>34</v>
      </c>
      <c r="I14" s="183">
        <v>0.65</v>
      </c>
      <c r="J14" s="181" t="s">
        <v>34</v>
      </c>
      <c r="K14" s="180">
        <v>0.64</v>
      </c>
      <c r="L14" s="181" t="s">
        <v>34</v>
      </c>
      <c r="M14" s="183">
        <v>0.64</v>
      </c>
      <c r="N14" s="181" t="s">
        <v>34</v>
      </c>
      <c r="O14" s="180">
        <v>0.64</v>
      </c>
      <c r="P14" s="181" t="s">
        <v>34</v>
      </c>
      <c r="Q14" s="183">
        <v>0.64</v>
      </c>
      <c r="R14" s="181" t="s">
        <v>34</v>
      </c>
      <c r="S14" s="183">
        <v>0.63</v>
      </c>
      <c r="T14" s="181" t="s">
        <v>34</v>
      </c>
      <c r="U14" s="180">
        <v>0.63</v>
      </c>
      <c r="V14" s="181" t="s">
        <v>34</v>
      </c>
      <c r="W14" s="183">
        <v>0.63</v>
      </c>
      <c r="X14" s="181" t="s">
        <v>34</v>
      </c>
      <c r="Y14" s="183">
        <v>0.63</v>
      </c>
      <c r="Z14" s="181" t="s">
        <v>34</v>
      </c>
      <c r="AA14" s="183">
        <v>0.63</v>
      </c>
      <c r="AB14" s="181" t="s">
        <v>34</v>
      </c>
      <c r="AC14" s="180">
        <v>0.63</v>
      </c>
      <c r="AD14" s="181" t="s">
        <v>34</v>
      </c>
      <c r="AE14" s="183">
        <v>0.63</v>
      </c>
      <c r="AF14" s="181" t="s">
        <v>34</v>
      </c>
      <c r="AG14" s="183">
        <v>0.63</v>
      </c>
      <c r="AH14" s="181" t="s">
        <v>34</v>
      </c>
      <c r="AI14" s="180">
        <v>0.63</v>
      </c>
      <c r="AJ14" s="181" t="s">
        <v>34</v>
      </c>
      <c r="AK14" s="183">
        <v>0.63</v>
      </c>
      <c r="AL14" s="181" t="s">
        <v>34</v>
      </c>
      <c r="AM14" s="183">
        <v>0.63</v>
      </c>
      <c r="AN14" s="181" t="s">
        <v>34</v>
      </c>
      <c r="AO14" s="183">
        <v>0.63</v>
      </c>
      <c r="AP14" s="181" t="s">
        <v>34</v>
      </c>
      <c r="AQ14" s="183">
        <v>0.62</v>
      </c>
      <c r="AR14" s="181" t="s">
        <v>34</v>
      </c>
      <c r="AS14" s="183">
        <v>0.62</v>
      </c>
      <c r="AT14" s="181" t="s">
        <v>34</v>
      </c>
      <c r="AU14" s="183">
        <v>0.62</v>
      </c>
      <c r="AV14" s="181" t="s">
        <v>34</v>
      </c>
      <c r="AW14" s="183">
        <v>0.62</v>
      </c>
      <c r="AX14" s="181" t="s">
        <v>34</v>
      </c>
      <c r="AY14" s="183">
        <v>0.62</v>
      </c>
      <c r="AZ14" s="181" t="s">
        <v>34</v>
      </c>
      <c r="BA14" s="183">
        <v>0.62</v>
      </c>
      <c r="BB14" s="181" t="s">
        <v>34</v>
      </c>
      <c r="BC14" s="183">
        <v>0.62</v>
      </c>
      <c r="BD14" s="181" t="s">
        <v>34</v>
      </c>
      <c r="BE14" s="183">
        <v>0.62</v>
      </c>
      <c r="BF14" s="181" t="s">
        <v>34</v>
      </c>
      <c r="BG14" s="183">
        <v>0.62</v>
      </c>
      <c r="BH14" s="181" t="s">
        <v>34</v>
      </c>
      <c r="BI14" s="183">
        <v>0.62</v>
      </c>
      <c r="BJ14" s="181" t="s">
        <v>34</v>
      </c>
      <c r="BK14" s="183">
        <v>0.62</v>
      </c>
      <c r="BL14" s="181" t="s">
        <v>34</v>
      </c>
      <c r="BM14" s="183">
        <v>0.62</v>
      </c>
      <c r="BN14" s="181" t="s">
        <v>34</v>
      </c>
      <c r="BO14" s="183">
        <v>0.62</v>
      </c>
      <c r="BP14" s="181" t="s">
        <v>34</v>
      </c>
      <c r="BQ14" s="183">
        <v>0.62</v>
      </c>
      <c r="BR14" s="181" t="s">
        <v>34</v>
      </c>
      <c r="BS14" s="183">
        <v>0.62</v>
      </c>
      <c r="BT14" s="181" t="s">
        <v>34</v>
      </c>
      <c r="BU14" s="183">
        <v>0.62</v>
      </c>
      <c r="BV14" s="181" t="s">
        <v>34</v>
      </c>
      <c r="BW14" s="183">
        <v>0.62</v>
      </c>
      <c r="BX14" s="181" t="s">
        <v>34</v>
      </c>
      <c r="BY14" s="183">
        <v>0.62</v>
      </c>
      <c r="BZ14" s="181" t="s">
        <v>34</v>
      </c>
      <c r="CA14" s="183">
        <v>0.62</v>
      </c>
      <c r="CB14" s="181" t="s">
        <v>34</v>
      </c>
      <c r="CC14" s="183">
        <v>0.62</v>
      </c>
      <c r="CD14" s="181" t="s">
        <v>34</v>
      </c>
      <c r="CE14" s="183">
        <v>0.62</v>
      </c>
      <c r="CF14" s="181" t="s">
        <v>34</v>
      </c>
      <c r="CG14" s="183">
        <v>0.62</v>
      </c>
      <c r="CH14" s="181" t="s">
        <v>34</v>
      </c>
      <c r="CI14" s="183">
        <v>0.62</v>
      </c>
      <c r="CJ14" s="181" t="s">
        <v>34</v>
      </c>
      <c r="CK14" s="183">
        <v>0.62</v>
      </c>
      <c r="CL14" s="181" t="s">
        <v>34</v>
      </c>
      <c r="CM14" s="183">
        <v>0.62</v>
      </c>
      <c r="CN14" s="181" t="s">
        <v>34</v>
      </c>
      <c r="CO14" s="183">
        <v>0.62</v>
      </c>
      <c r="CP14" s="181" t="s">
        <v>34</v>
      </c>
      <c r="CQ14" s="183">
        <v>0.62</v>
      </c>
      <c r="CR14" s="181" t="s">
        <v>34</v>
      </c>
      <c r="CS14" s="183">
        <v>0.62</v>
      </c>
      <c r="CT14" s="181" t="s">
        <v>34</v>
      </c>
      <c r="CU14" s="183">
        <v>0.62</v>
      </c>
      <c r="CV14" s="181" t="s">
        <v>34</v>
      </c>
      <c r="CW14" s="183">
        <v>0.62</v>
      </c>
      <c r="CX14" s="181" t="s">
        <v>34</v>
      </c>
      <c r="CY14" s="183">
        <v>0.62</v>
      </c>
      <c r="CZ14" s="181" t="s">
        <v>34</v>
      </c>
      <c r="DA14" s="183">
        <v>0.62</v>
      </c>
      <c r="DB14" s="181" t="s">
        <v>34</v>
      </c>
      <c r="DC14" s="183">
        <v>0.62</v>
      </c>
      <c r="DD14" s="181" t="s">
        <v>34</v>
      </c>
      <c r="DE14" s="183">
        <v>0.62</v>
      </c>
      <c r="DF14" s="181" t="s">
        <v>34</v>
      </c>
      <c r="DG14" s="183">
        <v>0.62</v>
      </c>
      <c r="DH14" s="181" t="s">
        <v>34</v>
      </c>
      <c r="DI14" s="183">
        <v>0.62</v>
      </c>
      <c r="DJ14" s="181" t="s">
        <v>34</v>
      </c>
      <c r="DK14" s="183">
        <v>0.62</v>
      </c>
      <c r="DL14" s="181" t="s">
        <v>34</v>
      </c>
      <c r="DM14" s="183">
        <v>0.62</v>
      </c>
      <c r="DN14" s="181" t="s">
        <v>34</v>
      </c>
      <c r="DO14" s="183">
        <v>0.62</v>
      </c>
      <c r="DP14" s="181" t="s">
        <v>34</v>
      </c>
      <c r="DQ14" s="183">
        <v>0.62</v>
      </c>
      <c r="DR14" s="181" t="s">
        <v>34</v>
      </c>
      <c r="DS14" s="183">
        <v>0.59</v>
      </c>
      <c r="DT14" s="181" t="s">
        <v>34</v>
      </c>
      <c r="DU14" s="183">
        <v>0.59</v>
      </c>
      <c r="DV14" s="181" t="s">
        <v>34</v>
      </c>
      <c r="DW14" s="183">
        <v>0.59</v>
      </c>
      <c r="DX14" s="181" t="s">
        <v>34</v>
      </c>
      <c r="DY14" s="183">
        <v>0.59</v>
      </c>
      <c r="DZ14" s="181" t="s">
        <v>34</v>
      </c>
      <c r="EA14" s="183">
        <v>0.6</v>
      </c>
      <c r="EB14" s="181" t="s">
        <v>34</v>
      </c>
      <c r="EC14" s="183">
        <v>0.6</v>
      </c>
      <c r="ED14" s="181" t="s">
        <v>34</v>
      </c>
      <c r="EE14" s="183">
        <v>0.59</v>
      </c>
      <c r="EF14" s="181" t="s">
        <v>34</v>
      </c>
      <c r="EG14" s="183">
        <v>0.6</v>
      </c>
      <c r="EH14" s="181" t="s">
        <v>34</v>
      </c>
      <c r="EI14" s="183">
        <v>0.6</v>
      </c>
      <c r="EJ14" s="181" t="s">
        <v>34</v>
      </c>
      <c r="EK14" s="183">
        <v>0.6</v>
      </c>
      <c r="EL14" s="181" t="s">
        <v>34</v>
      </c>
      <c r="EM14" s="183">
        <v>0.6</v>
      </c>
      <c r="EN14" s="181" t="s">
        <v>34</v>
      </c>
      <c r="EO14" s="183">
        <v>0.6</v>
      </c>
      <c r="EP14" s="181" t="s">
        <v>34</v>
      </c>
      <c r="EQ14" s="183">
        <v>0.6</v>
      </c>
      <c r="ER14" s="181" t="s">
        <v>34</v>
      </c>
      <c r="ES14" s="183">
        <v>0.6</v>
      </c>
      <c r="ET14" s="181" t="s">
        <v>34</v>
      </c>
      <c r="EU14" s="183">
        <v>0.6</v>
      </c>
      <c r="EV14" s="181" t="s">
        <v>34</v>
      </c>
      <c r="EW14" s="183">
        <v>0.6</v>
      </c>
      <c r="EX14" s="181" t="s">
        <v>34</v>
      </c>
      <c r="EY14" s="183">
        <v>0.6</v>
      </c>
      <c r="EZ14" s="181" t="s">
        <v>34</v>
      </c>
      <c r="FA14" s="183">
        <v>0.6</v>
      </c>
      <c r="FB14" s="181" t="s">
        <v>34</v>
      </c>
      <c r="FC14" s="183">
        <v>0.6</v>
      </c>
      <c r="FD14" s="181" t="s">
        <v>34</v>
      </c>
      <c r="FE14" s="183">
        <v>0.6</v>
      </c>
      <c r="FF14" s="181" t="s">
        <v>34</v>
      </c>
      <c r="FG14" s="183">
        <v>0.6</v>
      </c>
      <c r="FH14" s="181" t="s">
        <v>34</v>
      </c>
      <c r="FI14" s="183">
        <v>0.6</v>
      </c>
      <c r="FJ14" s="181" t="s">
        <v>34</v>
      </c>
      <c r="FK14" s="183">
        <v>0.6</v>
      </c>
      <c r="FL14" s="181" t="s">
        <v>34</v>
      </c>
      <c r="FM14" s="183">
        <v>0.6</v>
      </c>
      <c r="FN14" s="181" t="s">
        <v>34</v>
      </c>
      <c r="FO14" s="183">
        <v>0.6</v>
      </c>
      <c r="FP14" s="181" t="s">
        <v>34</v>
      </c>
      <c r="FQ14" s="183">
        <v>0.6</v>
      </c>
      <c r="FR14" s="181" t="s">
        <v>34</v>
      </c>
      <c r="FS14" s="183">
        <v>0.6</v>
      </c>
      <c r="FT14" s="181" t="s">
        <v>34</v>
      </c>
      <c r="FU14" s="183">
        <v>0.6</v>
      </c>
      <c r="FV14" s="181" t="s">
        <v>34</v>
      </c>
      <c r="FW14" s="183">
        <v>0.6</v>
      </c>
      <c r="FX14" s="181" t="s">
        <v>34</v>
      </c>
      <c r="FY14" s="183">
        <v>0.6</v>
      </c>
      <c r="FZ14" s="181" t="s">
        <v>34</v>
      </c>
      <c r="GA14" s="183">
        <v>0.6</v>
      </c>
      <c r="GB14" s="162"/>
      <c r="GC14" s="162"/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mbahamon</cp:lastModifiedBy>
  <cp:lastPrinted>2011-08-17T16:49:16Z</cp:lastPrinted>
  <dcterms:created xsi:type="dcterms:W3CDTF">2010-08-10T16:56:49Z</dcterms:created>
  <dcterms:modified xsi:type="dcterms:W3CDTF">2018-04-30T16:25:53Z</dcterms:modified>
  <cp:category/>
  <cp:version/>
  <cp:contentType/>
  <cp:contentStatus/>
</cp:coreProperties>
</file>