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<sst xmlns="http://schemas.openxmlformats.org/spreadsheetml/2006/main" count="284" uniqueCount="110">
  <si>
    <r>
      <t xml:space="preserve">ANÁLISIS DE INCUMPLIMIENTOS - </t>
    </r>
    <r>
      <rPr>
        <b/>
        <sz val="14"/>
        <color indexed="10"/>
        <rFont val="Calibri"/>
        <family val="2"/>
      </rPr>
      <t>ENERO 2013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</si>
  <si>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</si>
  <si>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</si>
  <si>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</si>
  <si>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</si>
  <si>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</si>
  <si>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</si>
  <si>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</si>
  <si>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</si>
  <si>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</si>
  <si>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</si>
  <si>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</si>
  <si>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</si>
  <si>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</si>
  <si>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</si>
  <si>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</si>
  <si>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</si>
  <si>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</si>
  <si>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</si>
  <si>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</si>
  <si>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</si>
  <si>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</si>
  <si>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</si>
  <si>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</si>
  <si>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</si>
  <si>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</si>
  <si>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</si>
  <si>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</si>
  <si>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</si>
  <si>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</si>
  <si>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</si>
  <si>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</si>
  <si>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</si>
  <si>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</si>
  <si>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</si>
  <si>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</si>
  <si>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</si>
  <si>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</si>
  <si>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</si>
  <si>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</si>
  <si>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</si>
  <si>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</si>
  <si>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</si>
  <si>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</si>
  <si>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</si>
  <si>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</si>
  <si>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</si>
  <si>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</si>
  <si>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</si>
  <si>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</si>
  <si>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</si>
  <si>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</si>
  <si>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LARRA</t>
  </si>
  <si>
    <t xml:space="preserve">Munita, Cruzat y Claro S.A. Corredores de Bolsa </t>
  </si>
  <si>
    <t>GBM</t>
  </si>
  <si>
    <t xml:space="preserve">CHG Corredores de Bolsa </t>
  </si>
  <si>
    <t>BCI</t>
  </si>
  <si>
    <t>Itaú Chile Corredores de Bolsa Limitada</t>
  </si>
  <si>
    <t>CORPBANCA</t>
  </si>
  <si>
    <t xml:space="preserve">Moneda Corredores de Bolsa Limitada </t>
  </si>
  <si>
    <t>IM TRUST</t>
  </si>
  <si>
    <t xml:space="preserve">Chile Market S.A. Corredores de Bolsa </t>
  </si>
  <si>
    <t>SECURITY</t>
  </si>
  <si>
    <t>MERRILL</t>
  </si>
  <si>
    <t>BANESTADO</t>
  </si>
  <si>
    <t>SCOTIA</t>
  </si>
  <si>
    <t>MBI</t>
  </si>
  <si>
    <t>NEVASA</t>
  </si>
  <si>
    <t>BANCHILE</t>
  </si>
  <si>
    <t>DEUTSCHE</t>
  </si>
  <si>
    <t>CONSORCIO</t>
  </si>
  <si>
    <t>PENTA</t>
  </si>
  <si>
    <t>CRUZDELSUR</t>
  </si>
  <si>
    <t>CELFIN</t>
  </si>
  <si>
    <t>TANNER</t>
  </si>
  <si>
    <t>EUROAMER</t>
  </si>
  <si>
    <t>VANTRUST</t>
  </si>
  <si>
    <t>JP MORGAN</t>
  </si>
  <si>
    <t>FIT</t>
  </si>
  <si>
    <t>CBBEC</t>
  </si>
  <si>
    <t>MOLINA</t>
  </si>
  <si>
    <t>LARRAGAR</t>
  </si>
  <si>
    <t>UGARTE</t>
  </si>
  <si>
    <t>RENTA 4</t>
  </si>
  <si>
    <t>VALENZUELA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</si>
  <si>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</si>
  <si>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ENERO</t>
    </r>
    <r>
      <rPr>
        <b/>
        <sz val="14"/>
        <color indexed="10"/>
        <rFont val="Calibri"/>
        <family val="2"/>
      </rPr>
      <t xml:space="preserve"> 2013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</si>
  <si>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</si>
  <si>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</si>
  <si>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</si>
  <si>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</si>
  <si>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</si>
  <si>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</si>
  <si>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</si>
  <si>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</si>
  <si>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</si>
  <si>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</si>
  <si>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</si>
  <si>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</si>
  <si>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</si>
  <si>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</si>
  <si>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</si>
  <si>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INCUMPLIMIENTOS EN CÁMARA DE COMPENSACIÓN</t>
  </si>
  <si>
    <t>Agrupación PM</t>
  </si>
  <si>
    <t>B</t>
  </si>
  <si>
    <t>Agrupación PH</t>
  </si>
  <si>
    <t>Extraordinario</t>
  </si>
  <si>
    <t>Cliente (AFP) sobrepasa límites</t>
  </si>
  <si>
    <t>Verificación</t>
  </si>
  <si>
    <t>IMTRUST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</si>
</sst>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6" fontId="5" fillId="0" borderId="37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20" fontId="5" fillId="0" borderId="34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34" borderId="37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3" fontId="5" fillId="34" borderId="34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 horizontal="center"/>
    </xf>
    <xf numFmtId="20" fontId="5" fillId="34" borderId="34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/>
    </xf>
    <xf numFmtId="20" fontId="5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39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Incumplimientos'!$C$51:$E$51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Incumplimientos'!$G$51:$I$51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Incumplimientos'!$B$56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Incumplimientos'!$B$57:$B$60</c:f>
              <c:strCache/>
            </c:strRef>
          </c:cat>
          <c:val>
            <c:numRef>
              <c:f>'1. Resúmen Incumplimientos'!$L$57:$L$60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35</xdr:row>
      <xdr:rowOff>190500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36</xdr:row>
      <xdr:rowOff>57150</xdr:rowOff>
    </xdr:from>
    <xdr:to>
      <xdr:col>18</xdr:col>
      <xdr:colOff>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55</xdr:row>
      <xdr:rowOff>133350</xdr:rowOff>
    </xdr:from>
    <xdr:to>
      <xdr:col>18</xdr:col>
      <xdr:colOff>47625</xdr:colOff>
      <xdr:row>68</xdr:row>
      <xdr:rowOff>9525</xdr:rowOff>
    </xdr:to>
    <xdr:graphicFrame>
      <xdr:nvGraphicFramePr>
        <xdr:cNvPr id="3" name="Gráfico 5"/>
        <xdr:cNvGraphicFramePr/>
      </xdr:nvGraphicFramePr>
      <xdr:xfrm>
        <a:off x="6257925" y="5686425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7"/>
  <sheetViews>
    <sheetView showGridLines="0" tabSelected="1" zoomScalePageLayoutView="0" workbookViewId="0" topLeftCell="A1">
      <selection activeCell="D52" sqref="D52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33" t="s">
        <v>3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ht="16.5" thickBot="1" thickTop="1"/>
    <row r="7" spans="3:11" ht="15.75" thickBot="1">
      <c r="C7" s="127" t="s">
        <v>4</v>
      </c>
      <c r="D7" s="128"/>
      <c r="E7" s="128"/>
      <c r="F7" s="128"/>
      <c r="G7" s="127" t="s">
        <v>5</v>
      </c>
      <c r="H7" s="128"/>
      <c r="I7" s="128"/>
      <c r="J7" s="129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.75" hidden="1" thickBot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.75" hidden="1" thickBot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.75" hidden="1" thickBot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.75" hidden="1" thickBot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.75" hidden="1" thickBot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" hidden="1">
      <c r="B25" s="10" t="s">
        <v>13</v>
      </c>
      <c r="C25" s="11"/>
      <c r="D25" s="12"/>
      <c r="E25" s="12"/>
      <c r="F25" s="13">
        <f aca="true" t="shared" si="3" ref="F25:F49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 hidden="1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 hidden="1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" hidden="1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" hidden="1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" hidden="1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" hidden="1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thickBot="1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t="15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aca="true" t="shared" si="6" ref="J38:J49">+SUM(G38:I38)</f>
        <v>17</v>
      </c>
      <c r="K38" s="15">
        <f>+F38+J38</f>
        <v>17</v>
      </c>
    </row>
    <row r="39" spans="2:11" ht="15">
      <c r="B39" s="26" t="s">
        <v>14</v>
      </c>
      <c r="C39" s="27"/>
      <c r="D39" s="28"/>
      <c r="E39" s="28"/>
      <c r="F39" s="29">
        <f t="shared" si="3"/>
        <v>0</v>
      </c>
      <c r="G39" s="27"/>
      <c r="H39" s="28"/>
      <c r="I39" s="28"/>
      <c r="J39" s="30">
        <f t="shared" si="6"/>
        <v>0</v>
      </c>
      <c r="K39" s="31">
        <f aca="true" t="shared" si="7" ref="K39:K49">+F39+J39</f>
        <v>0</v>
      </c>
    </row>
    <row r="40" spans="2:11" ht="15">
      <c r="B40" s="26" t="s">
        <v>15</v>
      </c>
      <c r="C40" s="27"/>
      <c r="D40" s="28"/>
      <c r="E40" s="28"/>
      <c r="F40" s="29">
        <f t="shared" si="3"/>
        <v>0</v>
      </c>
      <c r="G40" s="27"/>
      <c r="H40" s="28"/>
      <c r="I40" s="28"/>
      <c r="J40" s="30">
        <f t="shared" si="6"/>
        <v>0</v>
      </c>
      <c r="K40" s="31">
        <f t="shared" si="7"/>
        <v>0</v>
      </c>
    </row>
    <row r="41" spans="2:11" ht="15">
      <c r="B41" s="26" t="s">
        <v>16</v>
      </c>
      <c r="C41" s="27"/>
      <c r="D41" s="28"/>
      <c r="E41" s="28"/>
      <c r="F41" s="29">
        <f t="shared" si="3"/>
        <v>0</v>
      </c>
      <c r="G41" s="27"/>
      <c r="H41" s="28"/>
      <c r="I41" s="28"/>
      <c r="J41" s="30">
        <f t="shared" si="6"/>
        <v>0</v>
      </c>
      <c r="K41" s="31">
        <f t="shared" si="7"/>
        <v>0</v>
      </c>
    </row>
    <row r="42" spans="2:11" ht="15">
      <c r="B42" s="26" t="s">
        <v>17</v>
      </c>
      <c r="C42" s="27"/>
      <c r="D42" s="28"/>
      <c r="E42" s="28"/>
      <c r="F42" s="29">
        <f t="shared" si="3"/>
        <v>0</v>
      </c>
      <c r="G42" s="27"/>
      <c r="H42" s="28"/>
      <c r="I42" s="28"/>
      <c r="J42" s="30">
        <f t="shared" si="6"/>
        <v>0</v>
      </c>
      <c r="K42" s="31">
        <f t="shared" si="7"/>
        <v>0</v>
      </c>
    </row>
    <row r="43" spans="2:11" ht="15.75" thickBot="1">
      <c r="B43" s="26" t="s">
        <v>18</v>
      </c>
      <c r="C43" s="27"/>
      <c r="D43" s="28"/>
      <c r="E43" s="28"/>
      <c r="F43" s="29">
        <f t="shared" si="3"/>
        <v>0</v>
      </c>
      <c r="G43" s="27"/>
      <c r="H43" s="28"/>
      <c r="I43" s="28"/>
      <c r="J43" s="30">
        <f t="shared" si="6"/>
        <v>0</v>
      </c>
      <c r="K43" s="31">
        <f t="shared" si="7"/>
        <v>0</v>
      </c>
    </row>
    <row r="44" spans="2:11" ht="15" hidden="1">
      <c r="B44" s="26" t="s">
        <v>19</v>
      </c>
      <c r="C44" s="27"/>
      <c r="D44" s="28"/>
      <c r="E44" s="28"/>
      <c r="F44" s="29">
        <f t="shared" si="3"/>
        <v>0</v>
      </c>
      <c r="G44" s="27"/>
      <c r="H44" s="28"/>
      <c r="I44" s="28"/>
      <c r="J44" s="30">
        <f t="shared" si="6"/>
        <v>0</v>
      </c>
      <c r="K44" s="31">
        <f t="shared" si="7"/>
        <v>0</v>
      </c>
    </row>
    <row r="45" spans="2:11" ht="15" hidden="1">
      <c r="B45" s="26" t="s">
        <v>20</v>
      </c>
      <c r="C45" s="27"/>
      <c r="D45" s="28"/>
      <c r="E45" s="28"/>
      <c r="F45" s="29">
        <f t="shared" si="3"/>
        <v>0</v>
      </c>
      <c r="G45" s="27"/>
      <c r="H45" s="28"/>
      <c r="I45" s="28"/>
      <c r="J45" s="30">
        <f t="shared" si="6"/>
        <v>0</v>
      </c>
      <c r="K45" s="31">
        <f t="shared" si="7"/>
        <v>0</v>
      </c>
    </row>
    <row r="46" spans="2:11" ht="15" hidden="1">
      <c r="B46" s="26" t="s">
        <v>21</v>
      </c>
      <c r="C46" s="27"/>
      <c r="D46" s="28"/>
      <c r="E46" s="28"/>
      <c r="F46" s="29">
        <f t="shared" si="3"/>
        <v>0</v>
      </c>
      <c r="G46" s="27"/>
      <c r="H46" s="28"/>
      <c r="I46" s="28"/>
      <c r="J46" s="29">
        <f t="shared" si="6"/>
        <v>0</v>
      </c>
      <c r="K46" s="31">
        <f t="shared" si="7"/>
        <v>0</v>
      </c>
    </row>
    <row r="47" spans="2:11" ht="15" hidden="1">
      <c r="B47" s="26" t="s">
        <v>22</v>
      </c>
      <c r="C47" s="27"/>
      <c r="D47" s="28"/>
      <c r="E47" s="28"/>
      <c r="F47" s="29">
        <f t="shared" si="3"/>
        <v>0</v>
      </c>
      <c r="G47" s="27"/>
      <c r="H47" s="28"/>
      <c r="I47" s="28"/>
      <c r="J47" s="29">
        <f t="shared" si="6"/>
        <v>0</v>
      </c>
      <c r="K47" s="31">
        <f t="shared" si="7"/>
        <v>0</v>
      </c>
    </row>
    <row r="48" spans="2:11" ht="15" hidden="1">
      <c r="B48" s="26" t="s">
        <v>10</v>
      </c>
      <c r="C48" s="27"/>
      <c r="D48" s="28"/>
      <c r="E48" s="28"/>
      <c r="F48" s="29">
        <f t="shared" si="3"/>
        <v>0</v>
      </c>
      <c r="G48" s="27"/>
      <c r="H48" s="28"/>
      <c r="I48" s="28"/>
      <c r="J48" s="29">
        <f t="shared" si="6"/>
        <v>0</v>
      </c>
      <c r="K48" s="31">
        <f t="shared" si="7"/>
        <v>0</v>
      </c>
    </row>
    <row r="49" spans="2:11" ht="15.75" hidden="1" thickBot="1">
      <c r="B49" s="16" t="s">
        <v>11</v>
      </c>
      <c r="C49" s="17"/>
      <c r="D49" s="18"/>
      <c r="E49" s="18"/>
      <c r="F49" s="19">
        <f t="shared" si="3"/>
        <v>0</v>
      </c>
      <c r="G49" s="17"/>
      <c r="H49" s="18"/>
      <c r="I49" s="18"/>
      <c r="J49" s="20">
        <f t="shared" si="6"/>
        <v>0</v>
      </c>
      <c r="K49" s="21">
        <f t="shared" si="7"/>
        <v>0</v>
      </c>
    </row>
    <row r="50" spans="2:11" ht="15.75" thickBot="1">
      <c r="B50" s="22" t="s">
        <v>25</v>
      </c>
      <c r="C50" s="23">
        <f>+SUM(C38:C49)</f>
        <v>0</v>
      </c>
      <c r="D50" s="24">
        <f>+SUM(D38:D49)</f>
        <v>0</v>
      </c>
      <c r="E50" s="24">
        <f>+SUM(E38:E49)</f>
        <v>0</v>
      </c>
      <c r="F50" s="24">
        <f>+SUM(C50:E50)</f>
        <v>0</v>
      </c>
      <c r="G50" s="23">
        <f>+SUM(G38:G49)</f>
        <v>12</v>
      </c>
      <c r="H50" s="24">
        <f>+SUM(H38:H49)</f>
        <v>1</v>
      </c>
      <c r="I50" s="24">
        <f>+SUM(I38:I49)</f>
        <v>4</v>
      </c>
      <c r="J50" s="25">
        <f>+SUM(G50:I50)</f>
        <v>17</v>
      </c>
      <c r="K50" s="9">
        <f>+SUM(K38:K49)</f>
        <v>17</v>
      </c>
    </row>
    <row r="51" spans="2:11" ht="15.75" thickBot="1">
      <c r="B51" s="32" t="s">
        <v>26</v>
      </c>
      <c r="C51" s="33">
        <f>+C11+C24+C37+C50</f>
        <v>15</v>
      </c>
      <c r="D51" s="34">
        <f>+D11+D24+D37+D50</f>
        <v>1</v>
      </c>
      <c r="E51" s="34">
        <f>+E11+E24+E37+E50</f>
        <v>1</v>
      </c>
      <c r="F51" s="34">
        <f>+SUM(C51:E51)</f>
        <v>17</v>
      </c>
      <c r="G51" s="33">
        <f>+G11+G24+G37+G50</f>
        <v>213</v>
      </c>
      <c r="H51" s="34">
        <f>+H11+H24+H37+H50</f>
        <v>45</v>
      </c>
      <c r="I51" s="34">
        <f>+I11+I24+I37+I50</f>
        <v>84</v>
      </c>
      <c r="J51" s="35">
        <f>+SUM(G51:I51)</f>
        <v>342</v>
      </c>
      <c r="K51" s="36">
        <f>+K11+K24+K37+K50</f>
        <v>359</v>
      </c>
    </row>
    <row r="52" ht="15"/>
    <row r="53" spans="2:18" ht="15.75" thickBot="1">
      <c r="B53" s="133" t="s">
        <v>27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</row>
    <row r="54" ht="16.5" thickBot="1" thickTop="1"/>
    <row r="55" spans="4:11" ht="15.75" thickBot="1">
      <c r="D55" s="127" t="s">
        <v>4</v>
      </c>
      <c r="E55" s="128"/>
      <c r="F55" s="128"/>
      <c r="G55" s="129"/>
      <c r="H55" s="127" t="s">
        <v>5</v>
      </c>
      <c r="I55" s="128"/>
      <c r="J55" s="128"/>
      <c r="K55" s="129"/>
    </row>
    <row r="56" spans="2:12" ht="15.75" thickBot="1">
      <c r="B56" s="37" t="s">
        <v>28</v>
      </c>
      <c r="C56" s="38"/>
      <c r="D56" s="6" t="s">
        <v>6</v>
      </c>
      <c r="E56" s="7" t="s">
        <v>7</v>
      </c>
      <c r="F56" s="7" t="s">
        <v>8</v>
      </c>
      <c r="G56" s="8" t="s">
        <v>9</v>
      </c>
      <c r="H56" s="7" t="s">
        <v>6</v>
      </c>
      <c r="I56" s="7" t="s">
        <v>7</v>
      </c>
      <c r="J56" s="7" t="s">
        <v>8</v>
      </c>
      <c r="K56" s="8" t="s">
        <v>9</v>
      </c>
      <c r="L56" s="9" t="s">
        <v>9</v>
      </c>
    </row>
    <row r="57" spans="2:12" ht="15">
      <c r="B57" s="39" t="s">
        <v>29</v>
      </c>
      <c r="C57" s="40"/>
      <c r="D57" s="11"/>
      <c r="E57" s="12"/>
      <c r="F57" s="12"/>
      <c r="G57" s="14">
        <f>+SUM(D57:F57)</f>
        <v>0</v>
      </c>
      <c r="H57" s="41">
        <v>190</v>
      </c>
      <c r="I57" s="12">
        <v>45</v>
      </c>
      <c r="J57" s="12">
        <v>67</v>
      </c>
      <c r="K57" s="14">
        <f>+SUM(H57:J57)</f>
        <v>302</v>
      </c>
      <c r="L57" s="42">
        <f>+G57+K57</f>
        <v>302</v>
      </c>
    </row>
    <row r="58" spans="2:12" ht="15">
      <c r="B58" s="43" t="s">
        <v>30</v>
      </c>
      <c r="C58" s="44"/>
      <c r="D58" s="27"/>
      <c r="E58" s="28"/>
      <c r="F58" s="28"/>
      <c r="G58" s="30">
        <f>+SUM(D58:F58)</f>
        <v>0</v>
      </c>
      <c r="H58" s="45">
        <v>8</v>
      </c>
      <c r="I58" s="28"/>
      <c r="J58" s="28"/>
      <c r="K58" s="30">
        <f>+SUM(H58:J58)</f>
        <v>8</v>
      </c>
      <c r="L58" s="46">
        <f>+G58+K58</f>
        <v>8</v>
      </c>
    </row>
    <row r="59" spans="2:12" ht="15">
      <c r="B59" s="26" t="s">
        <v>31</v>
      </c>
      <c r="C59" s="47"/>
      <c r="D59" s="27">
        <v>15</v>
      </c>
      <c r="E59" s="28">
        <v>1</v>
      </c>
      <c r="F59" s="28">
        <v>1</v>
      </c>
      <c r="G59" s="30">
        <f>+SUM(D59:F59)</f>
        <v>17</v>
      </c>
      <c r="H59" s="28">
        <v>15</v>
      </c>
      <c r="I59" s="28"/>
      <c r="J59" s="28">
        <v>8</v>
      </c>
      <c r="K59" s="30">
        <f>+SUM(H59:J59)</f>
        <v>23</v>
      </c>
      <c r="L59" s="46">
        <f>+G59+K59</f>
        <v>40</v>
      </c>
    </row>
    <row r="60" spans="2:12" ht="15.75" thickBot="1">
      <c r="B60" s="48" t="s">
        <v>32</v>
      </c>
      <c r="C60" s="49"/>
      <c r="D60" s="50"/>
      <c r="E60" s="51"/>
      <c r="F60" s="51"/>
      <c r="G60" s="8">
        <f>+SUM(D60:F60)</f>
        <v>0</v>
      </c>
      <c r="H60" s="51"/>
      <c r="I60" s="51"/>
      <c r="J60" s="51">
        <v>9</v>
      </c>
      <c r="K60" s="8">
        <f>+SUM(H60:J60)</f>
        <v>9</v>
      </c>
      <c r="L60" s="52">
        <f>+G60+K60</f>
        <v>9</v>
      </c>
    </row>
    <row r="61" spans="2:12" ht="15.75" thickBot="1">
      <c r="B61" s="53" t="s">
        <v>9</v>
      </c>
      <c r="C61" s="54"/>
      <c r="D61" s="55">
        <f aca="true" t="shared" si="8" ref="D61:K61">+SUM(D57:D60)</f>
        <v>15</v>
      </c>
      <c r="E61" s="56">
        <f t="shared" si="8"/>
        <v>1</v>
      </c>
      <c r="F61" s="56">
        <f t="shared" si="8"/>
        <v>1</v>
      </c>
      <c r="G61" s="57">
        <f t="shared" si="8"/>
        <v>17</v>
      </c>
      <c r="H61" s="56">
        <f t="shared" si="8"/>
        <v>213</v>
      </c>
      <c r="I61" s="56">
        <f t="shared" si="8"/>
        <v>45</v>
      </c>
      <c r="J61" s="56">
        <f t="shared" si="8"/>
        <v>84</v>
      </c>
      <c r="K61" s="57">
        <f t="shared" si="8"/>
        <v>342</v>
      </c>
      <c r="L61" s="36">
        <f>+G61+K61</f>
        <v>359</v>
      </c>
    </row>
    <row r="62" ht="15.75" thickBot="1"/>
    <row r="63" spans="4:11" ht="15.75" thickBot="1">
      <c r="D63" s="127" t="s">
        <v>4</v>
      </c>
      <c r="E63" s="128"/>
      <c r="F63" s="128"/>
      <c r="G63" s="129"/>
      <c r="H63" s="127" t="s">
        <v>5</v>
      </c>
      <c r="I63" s="128"/>
      <c r="J63" s="128"/>
      <c r="K63" s="129"/>
    </row>
    <row r="64" spans="2:12" ht="15.75" thickBot="1">
      <c r="B64" s="37" t="s">
        <v>33</v>
      </c>
      <c r="C64" s="38"/>
      <c r="D64" s="6" t="s">
        <v>6</v>
      </c>
      <c r="E64" s="7" t="s">
        <v>7</v>
      </c>
      <c r="F64" s="7" t="s">
        <v>8</v>
      </c>
      <c r="G64" s="8" t="s">
        <v>9</v>
      </c>
      <c r="H64" s="7" t="s">
        <v>6</v>
      </c>
      <c r="I64" s="7" t="s">
        <v>7</v>
      </c>
      <c r="J64" s="7" t="s">
        <v>8</v>
      </c>
      <c r="K64" s="8" t="s">
        <v>9</v>
      </c>
      <c r="L64" s="9" t="s">
        <v>9</v>
      </c>
    </row>
    <row r="65" spans="2:12" ht="15">
      <c r="B65" s="39" t="s">
        <v>29</v>
      </c>
      <c r="C65" s="40"/>
      <c r="D65" s="11"/>
      <c r="E65" s="12"/>
      <c r="F65" s="12"/>
      <c r="G65" s="14">
        <f>+SUM(D65:F65)</f>
        <v>0</v>
      </c>
      <c r="H65" s="12">
        <v>10</v>
      </c>
      <c r="I65" s="12">
        <v>1</v>
      </c>
      <c r="J65" s="12">
        <v>4</v>
      </c>
      <c r="K65" s="14">
        <f>+SUM(H65:J65)</f>
        <v>15</v>
      </c>
      <c r="L65" s="42">
        <f>+G65+K65</f>
        <v>15</v>
      </c>
    </row>
    <row r="66" spans="2:12" ht="15">
      <c r="B66" s="43" t="s">
        <v>30</v>
      </c>
      <c r="C66" s="44"/>
      <c r="D66" s="27"/>
      <c r="E66" s="28"/>
      <c r="F66" s="28"/>
      <c r="G66" s="30">
        <f>+SUM(D66:F66)</f>
        <v>0</v>
      </c>
      <c r="H66" s="28"/>
      <c r="I66" s="28"/>
      <c r="J66" s="28"/>
      <c r="K66" s="30">
        <f>+SUM(H66:J66)</f>
        <v>0</v>
      </c>
      <c r="L66" s="46">
        <f>+G66+K66</f>
        <v>0</v>
      </c>
    </row>
    <row r="67" spans="2:12" ht="15">
      <c r="B67" s="26" t="s">
        <v>31</v>
      </c>
      <c r="C67" s="47"/>
      <c r="D67" s="27"/>
      <c r="E67" s="28"/>
      <c r="F67" s="28"/>
      <c r="G67" s="30">
        <f>+SUM(D67:F67)</f>
        <v>0</v>
      </c>
      <c r="H67" s="28">
        <v>2</v>
      </c>
      <c r="I67" s="28"/>
      <c r="J67" s="28"/>
      <c r="K67" s="30">
        <f>+SUM(H67:J67)</f>
        <v>2</v>
      </c>
      <c r="L67" s="46">
        <f>+G67+K67</f>
        <v>2</v>
      </c>
    </row>
    <row r="68" spans="2:12" ht="15.75" thickBot="1">
      <c r="B68" s="48" t="s">
        <v>32</v>
      </c>
      <c r="C68" s="49"/>
      <c r="D68" s="50"/>
      <c r="E68" s="51"/>
      <c r="F68" s="51"/>
      <c r="G68" s="8">
        <f>+SUM(D68:F68)</f>
        <v>0</v>
      </c>
      <c r="H68" s="51"/>
      <c r="I68" s="51"/>
      <c r="J68" s="51"/>
      <c r="K68" s="8">
        <f>+SUM(H68:J68)</f>
        <v>0</v>
      </c>
      <c r="L68" s="52">
        <f>+G68+K68</f>
        <v>0</v>
      </c>
    </row>
    <row r="69" spans="2:12" ht="15.75" thickBot="1">
      <c r="B69" s="53" t="s">
        <v>9</v>
      </c>
      <c r="C69" s="54"/>
      <c r="D69" s="55">
        <f aca="true" t="shared" si="9" ref="D69:K69">+SUM(D65:D68)</f>
        <v>0</v>
      </c>
      <c r="E69" s="56">
        <f t="shared" si="9"/>
        <v>0</v>
      </c>
      <c r="F69" s="56">
        <f t="shared" si="9"/>
        <v>0</v>
      </c>
      <c r="G69" s="57">
        <f t="shared" si="9"/>
        <v>0</v>
      </c>
      <c r="H69" s="56">
        <f t="shared" si="9"/>
        <v>12</v>
      </c>
      <c r="I69" s="56">
        <f t="shared" si="9"/>
        <v>1</v>
      </c>
      <c r="J69" s="56">
        <f t="shared" si="9"/>
        <v>4</v>
      </c>
      <c r="K69" s="57">
        <f t="shared" si="9"/>
        <v>17</v>
      </c>
      <c r="L69" s="36">
        <f>+G69+K69</f>
        <v>17</v>
      </c>
    </row>
    <row r="71" spans="2:18" ht="15" customHeight="1">
      <c r="B71" s="58" t="s">
        <v>34</v>
      </c>
      <c r="C71" s="59"/>
      <c r="D71" s="59"/>
      <c r="E71" s="60"/>
      <c r="F71" s="134" t="s">
        <v>35</v>
      </c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</row>
    <row r="72" spans="2:12" ht="15">
      <c r="B72" s="61"/>
      <c r="C72" s="62"/>
      <c r="D72" s="62"/>
      <c r="E72" s="62"/>
      <c r="F72" s="62"/>
      <c r="G72" s="63"/>
      <c r="H72" s="63"/>
      <c r="I72" s="61"/>
      <c r="J72" s="62"/>
      <c r="K72" s="62"/>
      <c r="L72" s="62"/>
    </row>
    <row r="73" spans="2:18" ht="15" customHeight="1">
      <c r="B73" s="58" t="s">
        <v>36</v>
      </c>
      <c r="C73" s="59"/>
      <c r="D73" s="59"/>
      <c r="E73" s="59"/>
      <c r="F73" s="135" t="s">
        <v>37</v>
      </c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7"/>
    </row>
    <row r="74" spans="2:18" ht="15">
      <c r="B74" s="61"/>
      <c r="C74" s="62"/>
      <c r="D74" s="62"/>
      <c r="E74" s="62"/>
      <c r="F74" s="138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40"/>
    </row>
    <row r="75" spans="2:18" ht="15" customHeight="1">
      <c r="B75" s="61"/>
      <c r="C75" s="62"/>
      <c r="D75" s="62"/>
      <c r="E75" s="62"/>
      <c r="F75" s="141" t="s">
        <v>38</v>
      </c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2:18" ht="15">
      <c r="B76" s="61"/>
      <c r="C76" s="62"/>
      <c r="D76" s="62"/>
      <c r="E76" s="62"/>
      <c r="F76" s="141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3"/>
    </row>
    <row r="77" spans="2:18" ht="15">
      <c r="B77" s="61"/>
      <c r="C77" s="62"/>
      <c r="D77" s="62"/>
      <c r="E77" s="62"/>
      <c r="F77" s="64" t="s">
        <v>39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/>
    </row>
  </sheetData>
  <sheetProtection/>
  <mergeCells count="12">
    <mergeCell ref="D63:G63"/>
    <mergeCell ref="H63:K63"/>
    <mergeCell ref="F71:R71"/>
    <mergeCell ref="F73:R74"/>
    <mergeCell ref="F75:R76"/>
    <mergeCell ref="D55:G55"/>
    <mergeCell ref="H55:K55"/>
    <mergeCell ref="B2:R2"/>
    <mergeCell ref="B5:R5"/>
    <mergeCell ref="C7:F7"/>
    <mergeCell ref="G7:J7"/>
    <mergeCell ref="B53:R5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showGridLines="0" zoomScalePageLayoutView="0" workbookViewId="0" topLeftCell="A1">
      <selection activeCell="B4" sqref="B4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2:15" s="1" customFormat="1" ht="12.75" customHeight="1">
      <c r="B3" s="2" t="s">
        <v>1</v>
      </c>
      <c r="O3" s="3" t="s">
        <v>40</v>
      </c>
    </row>
    <row r="4" spans="2:15" s="1" customFormat="1" ht="15">
      <c r="B4" s="4"/>
      <c r="O4" s="3"/>
    </row>
    <row r="5" spans="2:15" s="1" customFormat="1" ht="15.75" thickBot="1">
      <c r="B5" s="133" t="s">
        <v>41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="1" customFormat="1" ht="16.5" thickBot="1" thickTop="1"/>
    <row r="7" spans="3:12" s="1" customFormat="1" ht="15.75" customHeight="1" thickBot="1">
      <c r="C7" s="127" t="s">
        <v>4</v>
      </c>
      <c r="D7" s="128"/>
      <c r="E7" s="128"/>
      <c r="F7" s="128"/>
      <c r="G7" s="127" t="s">
        <v>5</v>
      </c>
      <c r="H7" s="128"/>
      <c r="I7" s="128"/>
      <c r="J7" s="129"/>
      <c r="K7" s="144" t="s">
        <v>9</v>
      </c>
      <c r="L7" s="145"/>
    </row>
    <row r="8" spans="2:15" s="1" customFormat="1" ht="15.75" thickBot="1">
      <c r="B8" s="67" t="s">
        <v>42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43</v>
      </c>
      <c r="L8" s="69" t="s">
        <v>44</v>
      </c>
      <c r="N8" s="70" t="s">
        <v>45</v>
      </c>
      <c r="O8" s="71"/>
    </row>
    <row r="9" spans="2:15" s="1" customFormat="1" ht="15">
      <c r="B9" s="72" t="s">
        <v>46</v>
      </c>
      <c r="C9" s="73">
        <v>1</v>
      </c>
      <c r="D9" s="74"/>
      <c r="E9" s="74"/>
      <c r="F9" s="29">
        <f aca="true" t="shared" si="0" ref="F9:F39">+SUM(C9:E9)</f>
        <v>1</v>
      </c>
      <c r="G9" s="73">
        <v>42</v>
      </c>
      <c r="H9" s="74">
        <v>6</v>
      </c>
      <c r="I9" s="74">
        <v>2</v>
      </c>
      <c r="J9" s="30">
        <f aca="true" t="shared" si="1" ref="J9:J39">+SUM(G9:I9)</f>
        <v>50</v>
      </c>
      <c r="K9" s="75">
        <f aca="true" t="shared" si="2" ref="K9:K39">+J9+F9</f>
        <v>51</v>
      </c>
      <c r="L9" s="76">
        <f aca="true" t="shared" si="3" ref="L9:L39">+K9/$K$40</f>
        <v>0.14206128133704735</v>
      </c>
      <c r="O9" s="1" t="s">
        <v>47</v>
      </c>
    </row>
    <row r="10" spans="2:15" s="1" customFormat="1" ht="15">
      <c r="B10" s="72" t="s">
        <v>48</v>
      </c>
      <c r="C10" s="73">
        <v>2</v>
      </c>
      <c r="D10" s="74"/>
      <c r="E10" s="74"/>
      <c r="F10" s="29">
        <f t="shared" si="0"/>
        <v>2</v>
      </c>
      <c r="G10" s="73">
        <v>29</v>
      </c>
      <c r="H10" s="74">
        <v>8</v>
      </c>
      <c r="I10" s="74">
        <v>1</v>
      </c>
      <c r="J10" s="30">
        <f t="shared" si="1"/>
        <v>38</v>
      </c>
      <c r="K10" s="75">
        <f t="shared" si="2"/>
        <v>40</v>
      </c>
      <c r="L10" s="76">
        <f t="shared" si="3"/>
        <v>0.11142061281337047</v>
      </c>
      <c r="O10" s="1" t="s">
        <v>49</v>
      </c>
    </row>
    <row r="11" spans="2:15" s="1" customFormat="1" ht="15">
      <c r="B11" s="26" t="s">
        <v>50</v>
      </c>
      <c r="C11" s="27"/>
      <c r="D11" s="28"/>
      <c r="E11" s="28"/>
      <c r="F11" s="29">
        <f t="shared" si="0"/>
        <v>0</v>
      </c>
      <c r="G11" s="27">
        <v>21</v>
      </c>
      <c r="H11" s="28">
        <v>6</v>
      </c>
      <c r="I11" s="28">
        <v>2</v>
      </c>
      <c r="J11" s="30">
        <f t="shared" si="1"/>
        <v>29</v>
      </c>
      <c r="K11" s="75">
        <f t="shared" si="2"/>
        <v>29</v>
      </c>
      <c r="L11" s="76">
        <f t="shared" si="3"/>
        <v>0.0807799442896936</v>
      </c>
      <c r="O11" s="1" t="s">
        <v>51</v>
      </c>
    </row>
    <row r="12" spans="2:15" s="1" customFormat="1" ht="15">
      <c r="B12" s="72" t="s">
        <v>52</v>
      </c>
      <c r="C12" s="73"/>
      <c r="D12" s="74"/>
      <c r="E12" s="74"/>
      <c r="F12" s="29">
        <f t="shared" si="0"/>
        <v>0</v>
      </c>
      <c r="G12" s="73">
        <v>16</v>
      </c>
      <c r="H12" s="74">
        <v>1</v>
      </c>
      <c r="I12" s="74">
        <v>2</v>
      </c>
      <c r="J12" s="30">
        <f t="shared" si="1"/>
        <v>19</v>
      </c>
      <c r="K12" s="75">
        <f t="shared" si="2"/>
        <v>19</v>
      </c>
      <c r="L12" s="76">
        <f t="shared" si="3"/>
        <v>0.052924791086350974</v>
      </c>
      <c r="O12" s="1" t="s">
        <v>53</v>
      </c>
    </row>
    <row r="13" spans="2:15" s="1" customFormat="1" ht="15">
      <c r="B13" s="26" t="s">
        <v>54</v>
      </c>
      <c r="C13" s="27"/>
      <c r="D13" s="28"/>
      <c r="E13" s="28"/>
      <c r="F13" s="29">
        <f t="shared" si="0"/>
        <v>0</v>
      </c>
      <c r="G13" s="27"/>
      <c r="H13" s="28"/>
      <c r="I13" s="28">
        <v>19</v>
      </c>
      <c r="J13" s="30">
        <f t="shared" si="1"/>
        <v>19</v>
      </c>
      <c r="K13" s="75">
        <f t="shared" si="2"/>
        <v>19</v>
      </c>
      <c r="L13" s="76">
        <f t="shared" si="3"/>
        <v>0.052924791086350974</v>
      </c>
      <c r="O13" s="1" t="s">
        <v>55</v>
      </c>
    </row>
    <row r="14" spans="2:15" s="1" customFormat="1" ht="15">
      <c r="B14" s="26" t="s">
        <v>56</v>
      </c>
      <c r="C14" s="27"/>
      <c r="D14" s="28"/>
      <c r="E14" s="28"/>
      <c r="F14" s="29">
        <f t="shared" si="0"/>
        <v>0</v>
      </c>
      <c r="G14" s="27">
        <v>12</v>
      </c>
      <c r="H14" s="28">
        <v>3</v>
      </c>
      <c r="I14" s="28">
        <v>3</v>
      </c>
      <c r="J14" s="30">
        <f t="shared" si="1"/>
        <v>18</v>
      </c>
      <c r="K14" s="75">
        <f t="shared" si="2"/>
        <v>18</v>
      </c>
      <c r="L14" s="76">
        <f t="shared" si="3"/>
        <v>0.05013927576601671</v>
      </c>
      <c r="O14" s="1" t="s">
        <v>57</v>
      </c>
    </row>
    <row r="15" spans="2:15" s="1" customFormat="1" ht="15">
      <c r="B15" s="26" t="s">
        <v>58</v>
      </c>
      <c r="C15" s="27"/>
      <c r="D15" s="28"/>
      <c r="E15" s="28"/>
      <c r="F15" s="29">
        <f t="shared" si="0"/>
        <v>0</v>
      </c>
      <c r="G15" s="27">
        <v>16</v>
      </c>
      <c r="H15" s="28">
        <v>1</v>
      </c>
      <c r="I15" s="28"/>
      <c r="J15" s="30">
        <f t="shared" si="1"/>
        <v>17</v>
      </c>
      <c r="K15" s="75">
        <f t="shared" si="2"/>
        <v>17</v>
      </c>
      <c r="L15" s="76">
        <f t="shared" si="3"/>
        <v>0.04735376044568245</v>
      </c>
      <c r="O15" s="1" t="s">
        <v>59</v>
      </c>
    </row>
    <row r="16" spans="2:15" s="1" customFormat="1" ht="15">
      <c r="B16" s="26" t="s">
        <v>60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5</v>
      </c>
      <c r="J16" s="30">
        <f t="shared" si="1"/>
        <v>13</v>
      </c>
      <c r="K16" s="75">
        <f t="shared" si="2"/>
        <v>13</v>
      </c>
      <c r="L16" s="76">
        <f t="shared" si="3"/>
        <v>0.036211699164345405</v>
      </c>
      <c r="O16" s="77" t="s">
        <v>61</v>
      </c>
    </row>
    <row r="17" spans="2:15" s="1" customFormat="1" ht="15">
      <c r="B17" s="26" t="s">
        <v>62</v>
      </c>
      <c r="C17" s="27">
        <v>1</v>
      </c>
      <c r="D17" s="28"/>
      <c r="E17" s="28"/>
      <c r="F17" s="29">
        <f t="shared" si="0"/>
        <v>1</v>
      </c>
      <c r="G17" s="27">
        <v>10</v>
      </c>
      <c r="H17" s="28"/>
      <c r="I17" s="28">
        <v>1</v>
      </c>
      <c r="J17" s="30">
        <f t="shared" si="1"/>
        <v>11</v>
      </c>
      <c r="K17" s="75">
        <f t="shared" si="2"/>
        <v>12</v>
      </c>
      <c r="L17" s="76">
        <f t="shared" si="3"/>
        <v>0.033426183844011144</v>
      </c>
      <c r="N17" s="71"/>
      <c r="O17" s="71"/>
    </row>
    <row r="18" spans="2:12" s="1" customFormat="1" ht="15">
      <c r="B18" s="26" t="s">
        <v>63</v>
      </c>
      <c r="C18" s="27">
        <v>1</v>
      </c>
      <c r="D18" s="28"/>
      <c r="E18" s="28"/>
      <c r="F18" s="29">
        <f t="shared" si="0"/>
        <v>1</v>
      </c>
      <c r="G18" s="27">
        <v>1</v>
      </c>
      <c r="H18" s="28">
        <v>2</v>
      </c>
      <c r="I18" s="28">
        <v>8</v>
      </c>
      <c r="J18" s="30">
        <f t="shared" si="1"/>
        <v>11</v>
      </c>
      <c r="K18" s="75">
        <f t="shared" si="2"/>
        <v>12</v>
      </c>
      <c r="L18" s="76">
        <f t="shared" si="3"/>
        <v>0.033426183844011144</v>
      </c>
    </row>
    <row r="19" spans="2:14" s="1" customFormat="1" ht="15">
      <c r="B19" s="26" t="s">
        <v>64</v>
      </c>
      <c r="C19" s="27"/>
      <c r="D19" s="28"/>
      <c r="E19" s="28"/>
      <c r="F19" s="29">
        <f t="shared" si="0"/>
        <v>0</v>
      </c>
      <c r="G19" s="27">
        <v>9</v>
      </c>
      <c r="H19" s="28">
        <v>2</v>
      </c>
      <c r="I19" s="28"/>
      <c r="J19" s="30">
        <f t="shared" si="1"/>
        <v>11</v>
      </c>
      <c r="K19" s="75">
        <f t="shared" si="2"/>
        <v>11</v>
      </c>
      <c r="L19" s="76">
        <f t="shared" si="3"/>
        <v>0.03064066852367688</v>
      </c>
      <c r="N19" s="78"/>
    </row>
    <row r="20" spans="2:12" s="1" customFormat="1" ht="15">
      <c r="B20" s="26" t="s">
        <v>65</v>
      </c>
      <c r="C20" s="27"/>
      <c r="D20" s="28"/>
      <c r="E20" s="28"/>
      <c r="F20" s="29">
        <f t="shared" si="0"/>
        <v>0</v>
      </c>
      <c r="G20" s="27">
        <v>2</v>
      </c>
      <c r="H20" s="28">
        <v>2</v>
      </c>
      <c r="I20" s="28">
        <v>7</v>
      </c>
      <c r="J20" s="30">
        <f t="shared" si="1"/>
        <v>11</v>
      </c>
      <c r="K20" s="75">
        <f t="shared" si="2"/>
        <v>11</v>
      </c>
      <c r="L20" s="76">
        <f t="shared" si="3"/>
        <v>0.03064066852367688</v>
      </c>
    </row>
    <row r="21" spans="2:12" s="1" customFormat="1" ht="15">
      <c r="B21" s="26" t="s">
        <v>66</v>
      </c>
      <c r="C21" s="27">
        <v>2</v>
      </c>
      <c r="D21" s="28"/>
      <c r="E21" s="28"/>
      <c r="F21" s="29">
        <f t="shared" si="0"/>
        <v>2</v>
      </c>
      <c r="G21" s="27">
        <v>2</v>
      </c>
      <c r="H21" s="28">
        <v>2</v>
      </c>
      <c r="I21" s="28">
        <v>4</v>
      </c>
      <c r="J21" s="30">
        <f t="shared" si="1"/>
        <v>8</v>
      </c>
      <c r="K21" s="75">
        <f t="shared" si="2"/>
        <v>10</v>
      </c>
      <c r="L21" s="76">
        <f t="shared" si="3"/>
        <v>0.027855153203342618</v>
      </c>
    </row>
    <row r="22" spans="2:14" s="1" customFormat="1" ht="15">
      <c r="B22" s="26" t="s">
        <v>67</v>
      </c>
      <c r="C22" s="27">
        <v>1</v>
      </c>
      <c r="D22" s="28"/>
      <c r="E22" s="28"/>
      <c r="F22" s="29">
        <f t="shared" si="0"/>
        <v>1</v>
      </c>
      <c r="G22" s="27">
        <v>5</v>
      </c>
      <c r="H22" s="28">
        <v>3</v>
      </c>
      <c r="I22" s="28">
        <v>1</v>
      </c>
      <c r="J22" s="30">
        <f t="shared" si="1"/>
        <v>9</v>
      </c>
      <c r="K22" s="75">
        <f t="shared" si="2"/>
        <v>10</v>
      </c>
      <c r="L22" s="76">
        <f t="shared" si="3"/>
        <v>0.027855153203342618</v>
      </c>
      <c r="N22"/>
    </row>
    <row r="23" spans="2:14" s="1" customFormat="1" ht="15">
      <c r="B23" s="26" t="s">
        <v>68</v>
      </c>
      <c r="C23" s="27">
        <v>1</v>
      </c>
      <c r="D23" s="28"/>
      <c r="E23" s="28"/>
      <c r="F23" s="29">
        <f t="shared" si="0"/>
        <v>1</v>
      </c>
      <c r="G23" s="27">
        <v>8</v>
      </c>
      <c r="H23" s="28">
        <v>1</v>
      </c>
      <c r="I23" s="28"/>
      <c r="J23" s="30">
        <f t="shared" si="1"/>
        <v>9</v>
      </c>
      <c r="K23" s="75">
        <f t="shared" si="2"/>
        <v>10</v>
      </c>
      <c r="L23" s="76">
        <f t="shared" si="3"/>
        <v>0.027855153203342618</v>
      </c>
      <c r="N23"/>
    </row>
    <row r="24" spans="2:15" s="1" customFormat="1" ht="15">
      <c r="B24" s="26" t="s">
        <v>69</v>
      </c>
      <c r="C24" s="27"/>
      <c r="D24" s="28"/>
      <c r="E24" s="28"/>
      <c r="F24" s="29">
        <f t="shared" si="0"/>
        <v>0</v>
      </c>
      <c r="G24" s="27">
        <v>1</v>
      </c>
      <c r="H24" s="28">
        <v>1</v>
      </c>
      <c r="I24" s="28">
        <v>8</v>
      </c>
      <c r="J24" s="30">
        <f t="shared" si="1"/>
        <v>10</v>
      </c>
      <c r="K24" s="75">
        <f t="shared" si="2"/>
        <v>10</v>
      </c>
      <c r="L24" s="76">
        <f t="shared" si="3"/>
        <v>0.027855153203342618</v>
      </c>
      <c r="N24"/>
      <c r="O24"/>
    </row>
    <row r="25" spans="2:15" s="1" customFormat="1" ht="15">
      <c r="B25" s="26" t="s">
        <v>70</v>
      </c>
      <c r="C25" s="27">
        <v>1</v>
      </c>
      <c r="D25" s="28"/>
      <c r="E25" s="28"/>
      <c r="F25" s="29">
        <f t="shared" si="0"/>
        <v>1</v>
      </c>
      <c r="G25" s="27">
        <v>5</v>
      </c>
      <c r="H25" s="28">
        <v>2</v>
      </c>
      <c r="I25" s="28">
        <v>2</v>
      </c>
      <c r="J25" s="30">
        <f t="shared" si="1"/>
        <v>9</v>
      </c>
      <c r="K25" s="75">
        <f t="shared" si="2"/>
        <v>10</v>
      </c>
      <c r="L25" s="76">
        <f t="shared" si="3"/>
        <v>0.027855153203342618</v>
      </c>
      <c r="M25"/>
      <c r="N25"/>
      <c r="O25"/>
    </row>
    <row r="26" spans="2:15" s="1" customFormat="1" ht="15">
      <c r="B26" s="26" t="s">
        <v>71</v>
      </c>
      <c r="C26" s="27"/>
      <c r="D26" s="28"/>
      <c r="E26" s="28"/>
      <c r="F26" s="29">
        <f t="shared" si="0"/>
        <v>0</v>
      </c>
      <c r="G26" s="27">
        <v>8</v>
      </c>
      <c r="H26" s="28"/>
      <c r="I26" s="28">
        <v>1</v>
      </c>
      <c r="J26" s="30">
        <f t="shared" si="1"/>
        <v>9</v>
      </c>
      <c r="K26" s="75">
        <f t="shared" si="2"/>
        <v>9</v>
      </c>
      <c r="L26" s="76">
        <f t="shared" si="3"/>
        <v>0.025069637883008356</v>
      </c>
      <c r="M26"/>
      <c r="N26"/>
      <c r="O26"/>
    </row>
    <row r="27" spans="2:12" ht="15">
      <c r="B27" s="26" t="s">
        <v>72</v>
      </c>
      <c r="C27" s="27"/>
      <c r="D27" s="28"/>
      <c r="E27" s="28"/>
      <c r="F27" s="29">
        <f t="shared" si="0"/>
        <v>0</v>
      </c>
      <c r="G27" s="27">
        <v>3</v>
      </c>
      <c r="H27" s="28"/>
      <c r="I27" s="28">
        <v>6</v>
      </c>
      <c r="J27" s="30">
        <f t="shared" si="1"/>
        <v>9</v>
      </c>
      <c r="K27" s="75">
        <f t="shared" si="2"/>
        <v>9</v>
      </c>
      <c r="L27" s="76">
        <f t="shared" si="3"/>
        <v>0.025069637883008356</v>
      </c>
    </row>
    <row r="28" spans="2:12" ht="15">
      <c r="B28" s="26" t="s">
        <v>73</v>
      </c>
      <c r="C28" s="27">
        <v>1</v>
      </c>
      <c r="D28" s="28"/>
      <c r="E28" s="28"/>
      <c r="F28" s="29">
        <f t="shared" si="0"/>
        <v>1</v>
      </c>
      <c r="G28" s="27">
        <v>4</v>
      </c>
      <c r="H28" s="28">
        <v>1</v>
      </c>
      <c r="I28" s="28">
        <v>2</v>
      </c>
      <c r="J28" s="30">
        <f t="shared" si="1"/>
        <v>7</v>
      </c>
      <c r="K28" s="75">
        <f t="shared" si="2"/>
        <v>8</v>
      </c>
      <c r="L28" s="76">
        <f t="shared" si="3"/>
        <v>0.022284122562674095</v>
      </c>
    </row>
    <row r="29" spans="2:12" ht="15">
      <c r="B29" s="26" t="s">
        <v>74</v>
      </c>
      <c r="C29" s="27">
        <v>2</v>
      </c>
      <c r="D29" s="28"/>
      <c r="E29" s="28"/>
      <c r="F29" s="29">
        <f t="shared" si="0"/>
        <v>2</v>
      </c>
      <c r="G29" s="27">
        <v>4</v>
      </c>
      <c r="H29" s="28">
        <v>1</v>
      </c>
      <c r="I29" s="28"/>
      <c r="J29" s="30">
        <f t="shared" si="1"/>
        <v>5</v>
      </c>
      <c r="K29" s="75">
        <f t="shared" si="2"/>
        <v>7</v>
      </c>
      <c r="L29" s="76">
        <f t="shared" si="3"/>
        <v>0.019498607242339833</v>
      </c>
    </row>
    <row r="30" spans="2:12" ht="15">
      <c r="B30" s="26" t="s">
        <v>75</v>
      </c>
      <c r="C30" s="27"/>
      <c r="D30" s="28"/>
      <c r="E30" s="28"/>
      <c r="F30" s="29">
        <f t="shared" si="0"/>
        <v>0</v>
      </c>
      <c r="G30" s="27">
        <v>6</v>
      </c>
      <c r="H30" s="28">
        <v>1</v>
      </c>
      <c r="I30" s="28"/>
      <c r="J30" s="30">
        <f t="shared" si="1"/>
        <v>7</v>
      </c>
      <c r="K30" s="75">
        <f t="shared" si="2"/>
        <v>7</v>
      </c>
      <c r="L30" s="76">
        <f t="shared" si="3"/>
        <v>0.019498607242339833</v>
      </c>
    </row>
    <row r="31" spans="2:12" ht="15">
      <c r="B31" s="26" t="s">
        <v>76</v>
      </c>
      <c r="C31" s="27">
        <v>1</v>
      </c>
      <c r="D31" s="28"/>
      <c r="E31" s="28">
        <v>1</v>
      </c>
      <c r="F31" s="29">
        <f t="shared" si="0"/>
        <v>2</v>
      </c>
      <c r="G31" s="27">
        <v>1</v>
      </c>
      <c r="H31" s="28"/>
      <c r="I31" s="28"/>
      <c r="J31" s="30">
        <f t="shared" si="1"/>
        <v>1</v>
      </c>
      <c r="K31" s="75">
        <f t="shared" si="2"/>
        <v>3</v>
      </c>
      <c r="L31" s="76">
        <f t="shared" si="3"/>
        <v>0.008356545961002786</v>
      </c>
    </row>
    <row r="32" spans="2:12" ht="15">
      <c r="B32" s="26" t="s">
        <v>77</v>
      </c>
      <c r="C32" s="27"/>
      <c r="D32" s="28"/>
      <c r="E32" s="28"/>
      <c r="F32" s="29">
        <f t="shared" si="0"/>
        <v>0</v>
      </c>
      <c r="G32" s="27"/>
      <c r="H32" s="28"/>
      <c r="I32" s="28">
        <v>3</v>
      </c>
      <c r="J32" s="30">
        <f t="shared" si="1"/>
        <v>3</v>
      </c>
      <c r="K32" s="75">
        <f t="shared" si="2"/>
        <v>3</v>
      </c>
      <c r="L32" s="76">
        <f t="shared" si="3"/>
        <v>0.008356545961002786</v>
      </c>
    </row>
    <row r="33" spans="2:12" ht="15">
      <c r="B33" s="26" t="s">
        <v>78</v>
      </c>
      <c r="C33" s="27"/>
      <c r="D33" s="28"/>
      <c r="E33" s="28"/>
      <c r="F33" s="29">
        <f t="shared" si="0"/>
        <v>0</v>
      </c>
      <c r="G33" s="27"/>
      <c r="H33" s="28"/>
      <c r="I33" s="28">
        <v>3</v>
      </c>
      <c r="J33" s="30">
        <f t="shared" si="1"/>
        <v>3</v>
      </c>
      <c r="K33" s="75">
        <f t="shared" si="2"/>
        <v>3</v>
      </c>
      <c r="L33" s="76">
        <f t="shared" si="3"/>
        <v>0.008356545961002786</v>
      </c>
    </row>
    <row r="34" spans="2:12" ht="15">
      <c r="B34" s="26" t="s">
        <v>79</v>
      </c>
      <c r="C34" s="27"/>
      <c r="D34" s="28"/>
      <c r="E34" s="28"/>
      <c r="F34" s="29">
        <f t="shared" si="0"/>
        <v>0</v>
      </c>
      <c r="G34" s="27"/>
      <c r="H34" s="28"/>
      <c r="I34" s="28">
        <v>2</v>
      </c>
      <c r="J34" s="30">
        <f t="shared" si="1"/>
        <v>2</v>
      </c>
      <c r="K34" s="75">
        <f t="shared" si="2"/>
        <v>2</v>
      </c>
      <c r="L34" s="76">
        <f t="shared" si="3"/>
        <v>0.005571030640668524</v>
      </c>
    </row>
    <row r="35" spans="2:12" ht="15">
      <c r="B35" s="26" t="s">
        <v>80</v>
      </c>
      <c r="C35" s="27">
        <v>1</v>
      </c>
      <c r="D35" s="28"/>
      <c r="E35" s="28"/>
      <c r="F35" s="29">
        <f t="shared" si="0"/>
        <v>1</v>
      </c>
      <c r="G35" s="27">
        <v>1</v>
      </c>
      <c r="H35" s="28"/>
      <c r="I35" s="28"/>
      <c r="J35" s="30">
        <f t="shared" si="1"/>
        <v>1</v>
      </c>
      <c r="K35" s="75">
        <f t="shared" si="2"/>
        <v>2</v>
      </c>
      <c r="L35" s="76">
        <f t="shared" si="3"/>
        <v>0.005571030640668524</v>
      </c>
    </row>
    <row r="36" spans="2:12" ht="15">
      <c r="B36" s="26" t="s">
        <v>81</v>
      </c>
      <c r="C36" s="27"/>
      <c r="D36" s="28"/>
      <c r="E36" s="28"/>
      <c r="F36" s="29">
        <f t="shared" si="0"/>
        <v>0</v>
      </c>
      <c r="G36" s="27"/>
      <c r="H36" s="28"/>
      <c r="I36" s="28">
        <v>1</v>
      </c>
      <c r="J36" s="30">
        <f t="shared" si="1"/>
        <v>1</v>
      </c>
      <c r="K36" s="75">
        <f t="shared" si="2"/>
        <v>1</v>
      </c>
      <c r="L36" s="76">
        <f t="shared" si="3"/>
        <v>0.002785515320334262</v>
      </c>
    </row>
    <row r="37" spans="2:12" ht="15">
      <c r="B37" s="26" t="s">
        <v>82</v>
      </c>
      <c r="C37" s="27">
        <v>1</v>
      </c>
      <c r="D37" s="28"/>
      <c r="E37" s="28"/>
      <c r="F37" s="29">
        <f t="shared" si="0"/>
        <v>1</v>
      </c>
      <c r="G37" s="27"/>
      <c r="H37" s="28"/>
      <c r="I37" s="28"/>
      <c r="J37" s="30">
        <f t="shared" si="1"/>
        <v>0</v>
      </c>
      <c r="K37" s="75">
        <f t="shared" si="2"/>
        <v>1</v>
      </c>
      <c r="L37" s="76">
        <f t="shared" si="3"/>
        <v>0.002785515320334262</v>
      </c>
    </row>
    <row r="38" spans="2:12" ht="15">
      <c r="B38" s="26" t="s">
        <v>83</v>
      </c>
      <c r="C38" s="27"/>
      <c r="D38" s="28"/>
      <c r="E38" s="28"/>
      <c r="F38" s="29">
        <f t="shared" si="0"/>
        <v>0</v>
      </c>
      <c r="G38" s="27">
        <v>1</v>
      </c>
      <c r="H38" s="28"/>
      <c r="I38" s="28"/>
      <c r="J38" s="30">
        <f t="shared" si="1"/>
        <v>1</v>
      </c>
      <c r="K38" s="75">
        <f t="shared" si="2"/>
        <v>1</v>
      </c>
      <c r="L38" s="76">
        <f t="shared" si="3"/>
        <v>0.002785515320334262</v>
      </c>
    </row>
    <row r="39" spans="2:12" ht="15">
      <c r="B39" s="26" t="s">
        <v>84</v>
      </c>
      <c r="C39" s="27"/>
      <c r="D39" s="28"/>
      <c r="E39" s="28"/>
      <c r="F39" s="29">
        <f t="shared" si="0"/>
        <v>0</v>
      </c>
      <c r="G39" s="27"/>
      <c r="H39" s="28"/>
      <c r="I39" s="28">
        <v>1</v>
      </c>
      <c r="J39" s="30">
        <f t="shared" si="1"/>
        <v>1</v>
      </c>
      <c r="K39" s="75">
        <f t="shared" si="2"/>
        <v>1</v>
      </c>
      <c r="L39" s="76">
        <f t="shared" si="3"/>
        <v>0.002785515320334262</v>
      </c>
    </row>
    <row r="40" spans="2:12" ht="15.75" thickBot="1">
      <c r="B40" s="79" t="s">
        <v>85</v>
      </c>
      <c r="C40" s="80">
        <f aca="true" t="shared" si="4" ref="C40:L40">SUM(C9:C39)</f>
        <v>16</v>
      </c>
      <c r="D40" s="81">
        <f t="shared" si="4"/>
        <v>0</v>
      </c>
      <c r="E40" s="81">
        <f t="shared" si="4"/>
        <v>1</v>
      </c>
      <c r="F40" s="56">
        <f t="shared" si="4"/>
        <v>17</v>
      </c>
      <c r="G40" s="80">
        <f t="shared" si="4"/>
        <v>214</v>
      </c>
      <c r="H40" s="81">
        <f t="shared" si="4"/>
        <v>44</v>
      </c>
      <c r="I40" s="81">
        <f t="shared" si="4"/>
        <v>84</v>
      </c>
      <c r="J40" s="57">
        <f t="shared" si="4"/>
        <v>342</v>
      </c>
      <c r="K40" s="55">
        <f t="shared" si="4"/>
        <v>359</v>
      </c>
      <c r="L40" s="82">
        <f t="shared" si="4"/>
        <v>1</v>
      </c>
    </row>
    <row r="43" spans="2:18" ht="12.75" customHeight="1">
      <c r="B43" s="58" t="s">
        <v>34</v>
      </c>
      <c r="C43" s="59"/>
      <c r="D43" s="59"/>
      <c r="E43" s="59"/>
      <c r="F43" s="135" t="s">
        <v>35</v>
      </c>
      <c r="G43" s="136"/>
      <c r="H43" s="136"/>
      <c r="I43" s="136"/>
      <c r="J43" s="136"/>
      <c r="K43" s="136"/>
      <c r="L43" s="136"/>
      <c r="M43" s="136"/>
      <c r="N43" s="136"/>
      <c r="O43" s="137"/>
      <c r="P43" s="83"/>
      <c r="Q43" s="83"/>
      <c r="R43" s="83"/>
    </row>
    <row r="44" spans="2:18" ht="15">
      <c r="B44" s="61"/>
      <c r="C44" s="62"/>
      <c r="D44" s="62"/>
      <c r="E44" s="62"/>
      <c r="F44" s="146"/>
      <c r="G44" s="147"/>
      <c r="H44" s="147"/>
      <c r="I44" s="147"/>
      <c r="J44" s="147"/>
      <c r="K44" s="147"/>
      <c r="L44" s="147"/>
      <c r="M44" s="147"/>
      <c r="N44" s="147"/>
      <c r="O44" s="148"/>
      <c r="P44" s="1"/>
      <c r="Q44" s="1"/>
      <c r="R44" s="1"/>
    </row>
    <row r="45" spans="2:18" ht="15">
      <c r="B45" s="61"/>
      <c r="C45" s="62"/>
      <c r="D45" s="62"/>
      <c r="E45" s="62"/>
      <c r="F45" s="62"/>
      <c r="G45" s="63"/>
      <c r="H45" s="63"/>
      <c r="I45" s="61"/>
      <c r="J45" s="62"/>
      <c r="K45" s="62"/>
      <c r="L45" s="62"/>
      <c r="M45" s="1"/>
      <c r="P45" s="1"/>
      <c r="Q45" s="1"/>
      <c r="R45" s="1"/>
    </row>
    <row r="46" spans="2:18" ht="12.75" customHeight="1">
      <c r="B46" s="58" t="s">
        <v>36</v>
      </c>
      <c r="C46" s="59"/>
      <c r="D46" s="59"/>
      <c r="E46" s="59"/>
      <c r="F46" s="135" t="s">
        <v>37</v>
      </c>
      <c r="G46" s="136"/>
      <c r="H46" s="136"/>
      <c r="I46" s="136"/>
      <c r="J46" s="136"/>
      <c r="K46" s="136"/>
      <c r="L46" s="136"/>
      <c r="M46" s="136"/>
      <c r="N46" s="136"/>
      <c r="O46" s="137"/>
      <c r="P46" s="83"/>
      <c r="Q46" s="83"/>
      <c r="R46" s="83"/>
    </row>
    <row r="47" spans="2:18" ht="12.75">
      <c r="B47" s="61"/>
      <c r="C47" s="62"/>
      <c r="D47" s="62"/>
      <c r="E47" s="62"/>
      <c r="F47" s="138"/>
      <c r="G47" s="139"/>
      <c r="H47" s="139"/>
      <c r="I47" s="139"/>
      <c r="J47" s="139"/>
      <c r="K47" s="139"/>
      <c r="L47" s="139"/>
      <c r="M47" s="139"/>
      <c r="N47" s="139"/>
      <c r="O47" s="140"/>
      <c r="P47" s="83"/>
      <c r="Q47" s="83"/>
      <c r="R47" s="83"/>
    </row>
    <row r="48" spans="2:18" ht="12.75" customHeight="1">
      <c r="B48" s="61"/>
      <c r="C48" s="62"/>
      <c r="D48" s="62"/>
      <c r="E48" s="62"/>
      <c r="F48" s="141" t="s">
        <v>38</v>
      </c>
      <c r="G48" s="142"/>
      <c r="H48" s="142"/>
      <c r="I48" s="142"/>
      <c r="J48" s="142"/>
      <c r="K48" s="142"/>
      <c r="L48" s="142"/>
      <c r="M48" s="142"/>
      <c r="N48" s="142"/>
      <c r="O48" s="143"/>
      <c r="P48" s="84"/>
      <c r="Q48" s="84"/>
      <c r="R48" s="84"/>
    </row>
    <row r="49" spans="2:18" ht="12.75">
      <c r="B49" s="61"/>
      <c r="C49" s="62"/>
      <c r="D49" s="62"/>
      <c r="E49" s="62"/>
      <c r="F49" s="141"/>
      <c r="G49" s="142"/>
      <c r="H49" s="142"/>
      <c r="I49" s="142"/>
      <c r="J49" s="142"/>
      <c r="K49" s="142"/>
      <c r="L49" s="142"/>
      <c r="M49" s="142"/>
      <c r="N49" s="142"/>
      <c r="O49" s="143"/>
      <c r="P49" s="84"/>
      <c r="Q49" s="84"/>
      <c r="R49" s="84"/>
    </row>
    <row r="50" spans="2:18" ht="12.75">
      <c r="B50" s="61"/>
      <c r="C50" s="62"/>
      <c r="D50" s="62"/>
      <c r="E50" s="62"/>
      <c r="F50" s="85" t="s">
        <v>39</v>
      </c>
      <c r="G50" s="86"/>
      <c r="H50" s="86"/>
      <c r="I50" s="86"/>
      <c r="J50" s="86"/>
      <c r="K50" s="86"/>
      <c r="L50" s="86"/>
      <c r="M50" s="86"/>
      <c r="N50" s="86"/>
      <c r="O50" s="87"/>
      <c r="P50" s="88"/>
      <c r="Q50" s="88"/>
      <c r="R50" s="88"/>
    </row>
  </sheetData>
  <sheetProtection/>
  <mergeCells count="8">
    <mergeCell ref="F46:O47"/>
    <mergeCell ref="F48:O49"/>
    <mergeCell ref="B2:O2"/>
    <mergeCell ref="B5:O5"/>
    <mergeCell ref="C7:F7"/>
    <mergeCell ref="G7:J7"/>
    <mergeCell ref="K7:L7"/>
    <mergeCell ref="F43:O44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showGridLines="0" zoomScalePageLayoutView="0" workbookViewId="0" topLeftCell="A1">
      <selection activeCell="B4" sqref="B4"/>
    </sheetView>
  </sheetViews>
  <sheetFormatPr defaultColWidth="11.421875" defaultRowHeight="12.75"/>
  <cols>
    <col min="1" max="1" width="4.28125" style="126" customWidth="1"/>
    <col min="2" max="2" width="11.00390625" style="126" customWidth="1"/>
    <col min="3" max="3" width="13.8515625" style="126" customWidth="1"/>
    <col min="4" max="4" width="8.421875" style="126" bestFit="1" customWidth="1"/>
    <col min="5" max="5" width="18.00390625" style="126" customWidth="1"/>
    <col min="6" max="8" width="11.57421875" style="126" customWidth="1"/>
    <col min="9" max="9" width="16.140625" style="126" customWidth="1"/>
    <col min="10" max="10" width="27.7109375" style="126" customWidth="1"/>
    <col min="11" max="11" width="9.7109375" style="126" bestFit="1" customWidth="1"/>
    <col min="12" max="12" width="12.7109375" style="126" customWidth="1"/>
    <col min="13" max="16384" width="11.421875" style="126" customWidth="1"/>
  </cols>
  <sheetData>
    <row r="1" s="1" customFormat="1" ht="15.75" thickBot="1"/>
    <row r="2" spans="2:12" s="1" customFormat="1" ht="19.5" thickBot="1">
      <c r="B2" s="130" t="s">
        <v>86</v>
      </c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2:12" s="1" customFormat="1" ht="15">
      <c r="B3" s="2" t="s">
        <v>1</v>
      </c>
      <c r="L3" s="3" t="s">
        <v>87</v>
      </c>
    </row>
    <row r="4" s="1" customFormat="1" ht="15">
      <c r="L4" s="3"/>
    </row>
    <row r="5" spans="2:12" s="1" customFormat="1" ht="16.5" thickBot="1">
      <c r="B5" s="152" t="s">
        <v>88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="1" customFormat="1" ht="16.5" thickBot="1" thickTop="1"/>
    <row r="7" spans="2:12" s="1" customFormat="1" ht="15.75" thickBot="1">
      <c r="B7" s="23" t="s">
        <v>89</v>
      </c>
      <c r="C7" s="24" t="s">
        <v>42</v>
      </c>
      <c r="D7" s="24" t="s">
        <v>90</v>
      </c>
      <c r="E7" s="24" t="s">
        <v>91</v>
      </c>
      <c r="F7" s="24" t="s">
        <v>92</v>
      </c>
      <c r="G7" s="24" t="s">
        <v>93</v>
      </c>
      <c r="H7" s="24" t="s">
        <v>94</v>
      </c>
      <c r="I7" s="24" t="s">
        <v>95</v>
      </c>
      <c r="J7" s="24" t="s">
        <v>96</v>
      </c>
      <c r="K7" s="24" t="s">
        <v>97</v>
      </c>
      <c r="L7" s="25" t="s">
        <v>98</v>
      </c>
    </row>
    <row r="8" spans="2:12" s="1" customFormat="1" ht="15">
      <c r="B8" s="89">
        <v>41276</v>
      </c>
      <c r="C8" s="90" t="s">
        <v>78</v>
      </c>
      <c r="D8" s="90" t="s">
        <v>5</v>
      </c>
      <c r="E8" s="91">
        <v>2465359</v>
      </c>
      <c r="F8" s="92">
        <v>1</v>
      </c>
      <c r="G8" s="92">
        <v>1</v>
      </c>
      <c r="H8" s="93">
        <v>0.5458333333333333</v>
      </c>
      <c r="I8" s="90" t="s">
        <v>99</v>
      </c>
      <c r="J8" s="90" t="s">
        <v>100</v>
      </c>
      <c r="K8" s="90" t="s">
        <v>101</v>
      </c>
      <c r="L8" s="94"/>
    </row>
    <row r="9" spans="2:12" s="1" customFormat="1" ht="15">
      <c r="B9" s="95">
        <v>41290</v>
      </c>
      <c r="C9" s="96" t="s">
        <v>65</v>
      </c>
      <c r="D9" s="96" t="s">
        <v>5</v>
      </c>
      <c r="E9" s="97">
        <v>503946084</v>
      </c>
      <c r="F9" s="98">
        <v>5</v>
      </c>
      <c r="G9" s="98">
        <v>1</v>
      </c>
      <c r="H9" s="99">
        <v>0.5430555555555555</v>
      </c>
      <c r="I9" s="96" t="s">
        <v>99</v>
      </c>
      <c r="J9" s="96" t="s">
        <v>100</v>
      </c>
      <c r="K9" s="96" t="s">
        <v>101</v>
      </c>
      <c r="L9" s="94"/>
    </row>
    <row r="10" spans="2:12" s="1" customFormat="1" ht="15">
      <c r="B10" s="95">
        <v>41296</v>
      </c>
      <c r="C10" s="96" t="s">
        <v>69</v>
      </c>
      <c r="D10" s="96" t="s">
        <v>5</v>
      </c>
      <c r="E10" s="97">
        <v>954927550</v>
      </c>
      <c r="F10" s="98">
        <v>4</v>
      </c>
      <c r="G10" s="98">
        <v>1</v>
      </c>
      <c r="H10" s="99">
        <v>0.5527777777777778</v>
      </c>
      <c r="I10" s="96" t="s">
        <v>99</v>
      </c>
      <c r="J10" s="96" t="s">
        <v>100</v>
      </c>
      <c r="K10" s="96" t="s">
        <v>101</v>
      </c>
      <c r="L10" s="94"/>
    </row>
    <row r="11" spans="2:12" s="1" customFormat="1" ht="15.75" thickBot="1">
      <c r="B11" s="100">
        <v>41450</v>
      </c>
      <c r="C11" s="101" t="s">
        <v>46</v>
      </c>
      <c r="D11" s="101" t="s">
        <v>5</v>
      </c>
      <c r="E11" s="102">
        <v>384283738</v>
      </c>
      <c r="F11" s="103">
        <v>2</v>
      </c>
      <c r="G11" s="103">
        <v>1</v>
      </c>
      <c r="H11" s="104">
        <v>0.5680555555555555</v>
      </c>
      <c r="I11" s="101" t="s">
        <v>99</v>
      </c>
      <c r="J11" s="101" t="s">
        <v>100</v>
      </c>
      <c r="K11" s="101" t="s">
        <v>101</v>
      </c>
      <c r="L11" s="105"/>
    </row>
    <row r="12" spans="2:12" s="1" customFormat="1" ht="15">
      <c r="B12" s="106"/>
      <c r="C12" s="107"/>
      <c r="D12" s="107"/>
      <c r="E12" s="108"/>
      <c r="F12" s="109"/>
      <c r="G12" s="109"/>
      <c r="H12" s="110"/>
      <c r="I12" s="107"/>
      <c r="J12" s="107"/>
      <c r="K12" s="107"/>
      <c r="L12" s="107"/>
    </row>
    <row r="13" spans="2:12" s="1" customFormat="1" ht="16.5" thickBot="1">
      <c r="B13" s="152" t="s">
        <v>102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4" s="1" customFormat="1" ht="16.5" thickBot="1" thickTop="1">
      <c r="B14" s="4"/>
    </row>
    <row r="15" spans="2:12" s="1" customFormat="1" ht="15.75" thickBot="1">
      <c r="B15" s="23" t="s">
        <v>89</v>
      </c>
      <c r="C15" s="24" t="s">
        <v>42</v>
      </c>
      <c r="D15" s="24" t="s">
        <v>90</v>
      </c>
      <c r="E15" s="24" t="s">
        <v>91</v>
      </c>
      <c r="F15" s="24" t="s">
        <v>92</v>
      </c>
      <c r="G15" s="24" t="s">
        <v>93</v>
      </c>
      <c r="H15" s="24" t="s">
        <v>94</v>
      </c>
      <c r="I15" s="24" t="s">
        <v>95</v>
      </c>
      <c r="J15" s="24" t="s">
        <v>96</v>
      </c>
      <c r="K15" s="24" t="s">
        <v>97</v>
      </c>
      <c r="L15" s="25" t="s">
        <v>98</v>
      </c>
    </row>
    <row r="16" spans="2:12" s="1" customFormat="1" ht="15">
      <c r="B16" s="111" t="s">
        <v>103</v>
      </c>
      <c r="C16" s="112"/>
      <c r="D16" s="112"/>
      <c r="E16" s="112"/>
      <c r="F16" s="112"/>
      <c r="G16" s="112"/>
      <c r="H16" s="113"/>
      <c r="I16" s="112"/>
      <c r="J16" s="112"/>
      <c r="K16" s="112"/>
      <c r="L16" s="114"/>
    </row>
    <row r="17" spans="2:12" s="1" customFormat="1" ht="15.75" thickBot="1">
      <c r="B17" s="95">
        <v>41288</v>
      </c>
      <c r="C17" s="96" t="s">
        <v>56</v>
      </c>
      <c r="D17" s="96" t="s">
        <v>5</v>
      </c>
      <c r="E17" s="97">
        <v>1210988104</v>
      </c>
      <c r="F17" s="98">
        <v>1</v>
      </c>
      <c r="G17" s="98">
        <v>1</v>
      </c>
      <c r="H17" s="99">
        <v>0.5145833333333333</v>
      </c>
      <c r="I17" s="96" t="s">
        <v>99</v>
      </c>
      <c r="J17" s="96" t="s">
        <v>100</v>
      </c>
      <c r="K17" s="96" t="s">
        <v>104</v>
      </c>
      <c r="L17" s="94">
        <v>5</v>
      </c>
    </row>
    <row r="18" spans="2:12" s="1" customFormat="1" ht="15">
      <c r="B18" s="111" t="s">
        <v>105</v>
      </c>
      <c r="C18" s="112"/>
      <c r="D18" s="112"/>
      <c r="E18" s="112"/>
      <c r="F18" s="112"/>
      <c r="G18" s="112"/>
      <c r="H18" s="113"/>
      <c r="I18" s="112"/>
      <c r="J18" s="112"/>
      <c r="K18" s="112"/>
      <c r="L18" s="114"/>
    </row>
    <row r="19" spans="2:12" s="1" customFormat="1" ht="15">
      <c r="B19" s="115">
        <v>41283</v>
      </c>
      <c r="C19" s="45" t="s">
        <v>56</v>
      </c>
      <c r="D19" s="45" t="s">
        <v>5</v>
      </c>
      <c r="E19" s="116">
        <v>1252048275</v>
      </c>
      <c r="F19" s="117">
        <v>2</v>
      </c>
      <c r="G19" s="117">
        <v>2</v>
      </c>
      <c r="H19" s="118">
        <v>0.6326388888888889</v>
      </c>
      <c r="I19" s="45" t="s">
        <v>99</v>
      </c>
      <c r="J19" s="45" t="s">
        <v>100</v>
      </c>
      <c r="K19" s="45" t="s">
        <v>101</v>
      </c>
      <c r="L19" s="119"/>
    </row>
    <row r="20" spans="2:12" s="1" customFormat="1" ht="15">
      <c r="B20" s="115">
        <v>41283</v>
      </c>
      <c r="C20" s="45" t="s">
        <v>58</v>
      </c>
      <c r="D20" s="45" t="s">
        <v>5</v>
      </c>
      <c r="E20" s="116">
        <v>21401194067</v>
      </c>
      <c r="F20" s="117">
        <v>2</v>
      </c>
      <c r="G20" s="117">
        <v>2</v>
      </c>
      <c r="H20" s="118">
        <v>0.7444444444444445</v>
      </c>
      <c r="I20" s="45" t="s">
        <v>106</v>
      </c>
      <c r="J20" s="45" t="s">
        <v>107</v>
      </c>
      <c r="K20" s="45" t="s">
        <v>104</v>
      </c>
      <c r="L20" s="119">
        <v>50</v>
      </c>
    </row>
    <row r="21" spans="2:12" s="1" customFormat="1" ht="15">
      <c r="B21" s="115">
        <v>41283</v>
      </c>
      <c r="C21" s="45" t="s">
        <v>48</v>
      </c>
      <c r="D21" s="45" t="s">
        <v>5</v>
      </c>
      <c r="E21" s="116">
        <v>12715467780</v>
      </c>
      <c r="F21" s="117">
        <v>6</v>
      </c>
      <c r="G21" s="117">
        <v>7</v>
      </c>
      <c r="H21" s="118">
        <v>0.7555555555555555</v>
      </c>
      <c r="I21" s="45" t="s">
        <v>106</v>
      </c>
      <c r="J21" s="45" t="s">
        <v>107</v>
      </c>
      <c r="K21" s="45" t="s">
        <v>104</v>
      </c>
      <c r="L21" s="119">
        <v>50</v>
      </c>
    </row>
    <row r="22" spans="2:12" s="1" customFormat="1" ht="15">
      <c r="B22" s="115">
        <v>41290</v>
      </c>
      <c r="C22" s="45" t="s">
        <v>70</v>
      </c>
      <c r="D22" s="45" t="s">
        <v>5</v>
      </c>
      <c r="E22" s="116">
        <v>619701754</v>
      </c>
      <c r="F22" s="117">
        <v>1</v>
      </c>
      <c r="G22" s="117">
        <v>1</v>
      </c>
      <c r="H22" s="118">
        <v>0.6368055555555555</v>
      </c>
      <c r="I22" s="45" t="s">
        <v>108</v>
      </c>
      <c r="J22" s="45" t="s">
        <v>100</v>
      </c>
      <c r="K22" s="45" t="s">
        <v>104</v>
      </c>
      <c r="L22" s="119">
        <v>13.58</v>
      </c>
    </row>
    <row r="23" spans="2:12" s="1" customFormat="1" ht="15">
      <c r="B23" s="115">
        <v>41292</v>
      </c>
      <c r="C23" s="45" t="s">
        <v>109</v>
      </c>
      <c r="D23" s="45" t="s">
        <v>5</v>
      </c>
      <c r="E23" s="116">
        <v>457790394</v>
      </c>
      <c r="F23" s="117">
        <v>2</v>
      </c>
      <c r="G23" s="117">
        <v>1</v>
      </c>
      <c r="H23" s="118">
        <v>0.6347222222222222</v>
      </c>
      <c r="I23" s="45" t="s">
        <v>99</v>
      </c>
      <c r="J23" s="45" t="s">
        <v>100</v>
      </c>
      <c r="K23" s="45" t="s">
        <v>101</v>
      </c>
      <c r="L23" s="119"/>
    </row>
    <row r="24" spans="2:12" s="1" customFormat="1" ht="15">
      <c r="B24" s="115">
        <v>41299</v>
      </c>
      <c r="C24" s="45" t="s">
        <v>73</v>
      </c>
      <c r="D24" s="45" t="s">
        <v>5</v>
      </c>
      <c r="E24" s="116">
        <v>10982794</v>
      </c>
      <c r="F24" s="117">
        <v>1</v>
      </c>
      <c r="G24" s="117">
        <v>1</v>
      </c>
      <c r="H24" s="118">
        <v>0.6291666666666667</v>
      </c>
      <c r="I24" s="45" t="s">
        <v>99</v>
      </c>
      <c r="J24" s="45" t="s">
        <v>100</v>
      </c>
      <c r="K24" s="45" t="s">
        <v>101</v>
      </c>
      <c r="L24" s="119"/>
    </row>
    <row r="25" spans="2:12" s="1" customFormat="1" ht="15">
      <c r="B25" s="115">
        <v>41299</v>
      </c>
      <c r="C25" s="45" t="s">
        <v>48</v>
      </c>
      <c r="D25" s="45" t="s">
        <v>5</v>
      </c>
      <c r="E25" s="116">
        <v>4461798035</v>
      </c>
      <c r="F25" s="117">
        <v>2</v>
      </c>
      <c r="G25" s="117">
        <v>1</v>
      </c>
      <c r="H25" s="118">
        <v>0.6326388888888889</v>
      </c>
      <c r="I25" s="45" t="s">
        <v>99</v>
      </c>
      <c r="J25" s="45" t="s">
        <v>100</v>
      </c>
      <c r="K25" s="45" t="s">
        <v>101</v>
      </c>
      <c r="L25" s="119"/>
    </row>
    <row r="26" spans="2:12" s="1" customFormat="1" ht="15">
      <c r="B26" s="115">
        <v>41302</v>
      </c>
      <c r="C26" s="45" t="s">
        <v>58</v>
      </c>
      <c r="D26" s="45" t="s">
        <v>5</v>
      </c>
      <c r="E26" s="116">
        <v>502880829</v>
      </c>
      <c r="F26" s="117">
        <v>1</v>
      </c>
      <c r="G26" s="117">
        <v>1</v>
      </c>
      <c r="H26" s="118">
        <v>0.6263888888888889</v>
      </c>
      <c r="I26" s="45" t="s">
        <v>99</v>
      </c>
      <c r="J26" s="45" t="s">
        <v>100</v>
      </c>
      <c r="K26" s="45" t="s">
        <v>101</v>
      </c>
      <c r="L26" s="119"/>
    </row>
    <row r="27" spans="2:12" s="1" customFormat="1" ht="15">
      <c r="B27" s="115">
        <v>41302</v>
      </c>
      <c r="C27" s="45" t="s">
        <v>46</v>
      </c>
      <c r="D27" s="45" t="s">
        <v>5</v>
      </c>
      <c r="E27" s="116">
        <v>956278930</v>
      </c>
      <c r="F27" s="117">
        <v>1</v>
      </c>
      <c r="G27" s="117">
        <v>1</v>
      </c>
      <c r="H27" s="118">
        <v>0.6618055555555555</v>
      </c>
      <c r="I27" s="45" t="s">
        <v>106</v>
      </c>
      <c r="J27" s="45" t="s">
        <v>100</v>
      </c>
      <c r="K27" s="45" t="s">
        <v>104</v>
      </c>
      <c r="L27" s="119">
        <v>20.96</v>
      </c>
    </row>
    <row r="28" spans="2:12" s="1" customFormat="1" ht="15">
      <c r="B28" s="120">
        <v>41304</v>
      </c>
      <c r="C28" s="121" t="s">
        <v>109</v>
      </c>
      <c r="D28" s="121" t="s">
        <v>5</v>
      </c>
      <c r="E28" s="122">
        <v>298489641</v>
      </c>
      <c r="F28" s="123">
        <v>1</v>
      </c>
      <c r="G28" s="123">
        <v>1</v>
      </c>
      <c r="H28" s="124">
        <v>0.6451388888888888</v>
      </c>
      <c r="I28" s="121" t="s">
        <v>108</v>
      </c>
      <c r="J28" s="121" t="s">
        <v>100</v>
      </c>
      <c r="K28" s="121" t="s">
        <v>104</v>
      </c>
      <c r="L28" s="125">
        <v>6.54</v>
      </c>
    </row>
    <row r="29" spans="2:12" s="1" customFormat="1" ht="15">
      <c r="B29" s="120">
        <v>41304</v>
      </c>
      <c r="C29" s="121" t="s">
        <v>48</v>
      </c>
      <c r="D29" s="121" t="s">
        <v>5</v>
      </c>
      <c r="E29" s="122">
        <v>38885707923</v>
      </c>
      <c r="F29" s="123">
        <v>22</v>
      </c>
      <c r="G29" s="123">
        <v>11</v>
      </c>
      <c r="H29" s="124">
        <v>0.6333333333333333</v>
      </c>
      <c r="I29" s="121" t="s">
        <v>99</v>
      </c>
      <c r="J29" s="121" t="s">
        <v>100</v>
      </c>
      <c r="K29" s="121" t="s">
        <v>104</v>
      </c>
      <c r="L29" s="125">
        <v>5</v>
      </c>
    </row>
    <row r="30" spans="2:12" s="1" customFormat="1" ht="15.75" thickBot="1">
      <c r="B30" s="100">
        <v>41305</v>
      </c>
      <c r="C30" s="101" t="s">
        <v>64</v>
      </c>
      <c r="D30" s="101" t="s">
        <v>5</v>
      </c>
      <c r="E30" s="102">
        <v>2697766216</v>
      </c>
      <c r="F30" s="103">
        <v>4</v>
      </c>
      <c r="G30" s="103">
        <v>4</v>
      </c>
      <c r="H30" s="104">
        <v>0.6479166666666667</v>
      </c>
      <c r="I30" s="101" t="s">
        <v>106</v>
      </c>
      <c r="J30" s="101" t="s">
        <v>100</v>
      </c>
      <c r="K30" s="101" t="s">
        <v>104</v>
      </c>
      <c r="L30" s="105">
        <v>50</v>
      </c>
    </row>
    <row r="32" spans="2:14" ht="12.75" customHeight="1">
      <c r="B32" s="58" t="s">
        <v>34</v>
      </c>
      <c r="C32" s="59"/>
      <c r="D32" s="59"/>
      <c r="E32" s="153" t="s">
        <v>35</v>
      </c>
      <c r="F32" s="154"/>
      <c r="G32" s="154"/>
      <c r="H32" s="154"/>
      <c r="I32" s="154"/>
      <c r="J32" s="154"/>
      <c r="K32" s="154"/>
      <c r="L32" s="155"/>
      <c r="M32" s="83"/>
      <c r="N32" s="83"/>
    </row>
    <row r="33" spans="2:14" ht="12.75">
      <c r="B33" s="61"/>
      <c r="C33" s="62"/>
      <c r="D33" s="62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2:14" ht="12.75" customHeight="1">
      <c r="B34" s="58" t="s">
        <v>36</v>
      </c>
      <c r="C34" s="59"/>
      <c r="D34" s="59"/>
      <c r="E34" s="135" t="s">
        <v>37</v>
      </c>
      <c r="F34" s="136"/>
      <c r="G34" s="136"/>
      <c r="H34" s="136"/>
      <c r="I34" s="136"/>
      <c r="J34" s="136"/>
      <c r="K34" s="136"/>
      <c r="L34" s="137"/>
      <c r="M34" s="83"/>
      <c r="N34" s="83"/>
    </row>
    <row r="35" spans="2:14" ht="12.75">
      <c r="B35" s="61"/>
      <c r="C35" s="62"/>
      <c r="D35" s="62"/>
      <c r="E35" s="138"/>
      <c r="F35" s="139"/>
      <c r="G35" s="139"/>
      <c r="H35" s="139"/>
      <c r="I35" s="139"/>
      <c r="J35" s="139"/>
      <c r="K35" s="139"/>
      <c r="L35" s="140"/>
      <c r="M35" s="83"/>
      <c r="N35" s="83"/>
    </row>
    <row r="36" spans="2:14" ht="12.75" customHeight="1">
      <c r="B36" s="61"/>
      <c r="C36" s="62"/>
      <c r="D36" s="62"/>
      <c r="E36" s="141" t="s">
        <v>38</v>
      </c>
      <c r="F36" s="142"/>
      <c r="G36" s="142"/>
      <c r="H36" s="142"/>
      <c r="I36" s="142"/>
      <c r="J36" s="142"/>
      <c r="K36" s="142"/>
      <c r="L36" s="143"/>
      <c r="M36" s="84"/>
      <c r="N36" s="84"/>
    </row>
    <row r="37" spans="2:14" ht="12.75">
      <c r="B37" s="61"/>
      <c r="C37" s="62"/>
      <c r="D37" s="62"/>
      <c r="E37" s="141"/>
      <c r="F37" s="142"/>
      <c r="G37" s="142"/>
      <c r="H37" s="142"/>
      <c r="I37" s="142"/>
      <c r="J37" s="142"/>
      <c r="K37" s="142"/>
      <c r="L37" s="143"/>
      <c r="M37" s="84"/>
      <c r="N37" s="84"/>
    </row>
    <row r="38" spans="2:14" ht="12.75">
      <c r="B38" s="61"/>
      <c r="C38" s="62"/>
      <c r="D38" s="62"/>
      <c r="E38" s="149" t="s">
        <v>39</v>
      </c>
      <c r="F38" s="150"/>
      <c r="G38" s="150"/>
      <c r="H38" s="150"/>
      <c r="I38" s="150"/>
      <c r="J38" s="150"/>
      <c r="K38" s="150"/>
      <c r="L38" s="151"/>
      <c r="M38" s="88"/>
      <c r="N38" s="88"/>
    </row>
  </sheetData>
  <sheetProtection/>
  <mergeCells count="7">
    <mergeCell ref="E38:L38"/>
    <mergeCell ref="B2:L2"/>
    <mergeCell ref="B5:L5"/>
    <mergeCell ref="B13:L13"/>
    <mergeCell ref="E32:L32"/>
    <mergeCell ref="E34:L35"/>
    <mergeCell ref="E36:L37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2013-03-06T19:35:47Z</dcterms:created>
  <dcterms:modified xsi:type="dcterms:W3CDTF">2013-03-08T18:07:29Z</dcterms:modified>
  <cp:category/>
  <cp:version/>
  <cp:contentType/>
  <cp:contentStatus/>
</cp:coreProperties>
</file>