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 OP" sheetId="1" r:id="rId1"/>
    <sheet name="Mar-13 UF" sheetId="2" r:id="rId2"/>
    <sheet name="Mar-13 US$" sheetId="3" r:id="rId3"/>
  </sheets>
  <definedNames>
    <definedName name="_xlnm.Print_Area" localSheetId="1">'Mar-13 UF'!$B$2:$L$157</definedName>
    <definedName name="_xlnm.Print_Area" localSheetId="2">'Mar-13 US$'!$B$2:$L$155</definedName>
    <definedName name="PHAUF" localSheetId="1">'Mar-13 UF'!$F$29:$F$40,OFFSET('Mar-13 UF'!$F$42,,,COUNT('Mar-13 UF'!$D$42:$D$53),1)</definedName>
    <definedName name="PHAUS" localSheetId="2">'Mar-13 US$'!$F$29:$F$40,OFFSET('Mar-13 US$'!$F$42,,,COUNT('Mar-13 US$'!$D$42:$D$53),1)</definedName>
    <definedName name="phluf" localSheetId="1">'Mar-13 UF'!$G$29:$G$40,OFFSET('Mar-13 UF'!$G$42,,,COUNT('Mar-13 UF'!$D$42:$D$53),1)</definedName>
    <definedName name="PHLUS" localSheetId="2">'Mar-13 US$'!$G$29:$G$40,OFFSET('Mar-13 US$'!$G$42,,,COUNT('Mar-13 US$'!$D$42:$D$53),1)</definedName>
    <definedName name="PMAUF" localSheetId="1">'Mar-13 UF'!$H$29:$H$40,OFFSET('Mar-13 UF'!$H$42,,,COUNT('Mar-13 UF'!$D$42:$D$53),1)</definedName>
    <definedName name="PMAUS" localSheetId="2">'Mar-13 US$'!$H$29:$H$40,OFFSET('Mar-13 US$'!$H$42,,,COUNT('Mar-13 US$'!$D$42:$D$53),1)</definedName>
    <definedName name="PMLUF" localSheetId="1">'Mar-13 UF'!$I$29:$I$40,OFFSET('Mar-13 UF'!$I$42,,,COUNT('Mar-13 UF'!$D$42:$D$53),1)</definedName>
    <definedName name="PMLUS" localSheetId="2">'Mar-13 US$'!$I$29:$I$40,OFFSET('Mar-13 US$'!$I$42,,,COUNT('Mar-13 US$'!$D$42:$D$53),1)</definedName>
    <definedName name="RVAUF" localSheetId="1">'Mar-13 UF'!$D$29:$D$40,OFFSET('Mar-13 UF'!$D$42,,,COUNT('Mar-13 UF'!$D$42:$D$53),1)</definedName>
    <definedName name="RVAUS" localSheetId="2">'Mar-13 US$'!$D$29:$D$40,OFFSET('Mar-13 US$'!$D$42,,,COUNT('Mar-13 US$'!$D$42:$D$53),1)</definedName>
    <definedName name="RVLUF" localSheetId="1">'Mar-13 UF'!$E$29:$E$40,OFFSET('Mar-13 UF'!$E$42,,,COUNT('Mar-13 UF'!$D$42:$D$53),1)</definedName>
    <definedName name="RVLUS" localSheetId="2">'Mar-13 US$'!$E$29:$E$40,OFFSET('Mar-13 US$'!$E$42,,,COUNT('Mar-13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<sst xmlns="http://schemas.openxmlformats.org/spreadsheetml/2006/main" count="596" uniqueCount="96">
  <si>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</si>
  <si>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</si>
  <si>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</si>
  <si>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</si>
  <si>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</si>
  <si>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</si>
  <si>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</si>
  <si>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</si>
  <si>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</si>
  <si>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</si>
  <si>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</si>
  <si>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</si>
  <si>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</si>
  <si>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</si>
  <si>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</si>
  <si>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</si>
  <si>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</si>
  <si>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</si>
  <si>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</si>
  <si>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</si>
  <si>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</si>
  <si>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</si>
  <si>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</si>
  <si>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</si>
  <si>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</si>
  <si>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</si>
  <si>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</si>
  <si>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</si>
  <si>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</si>
  <si>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</si>
  <si>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</si>
  <si>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</si>
  <si>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</si>
  <si>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</si>
  <si>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</si>
  <si>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</si>
  <si>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</si>
  <si>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</si>
  <si>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</si>
  <si>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</si>
  <si>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</si>
  <si>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</si>
  <si>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</si>
  <si>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</si>
  <si>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</si>
  <si>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</si>
  <si>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</si>
  <si>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</si>
  <si>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</si>
  <si>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</si>
  <si>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</si>
  <si>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</si>
  <si>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</si>
  <si>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</si>
  <si>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</si>
  <si>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</si>
  <si>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</si>
  <si>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BCI CORREDOR DE BOLSA S.A.              </t>
  </si>
  <si>
    <t xml:space="preserve">BANCHILE CORREDORES DE BOLSA S.A.       </t>
  </si>
  <si>
    <t>BICE INVERSIONES CORREDORES DE BOLSA S.A</t>
  </si>
  <si>
    <t xml:space="preserve">SCOTIA CORREDORA DE BOLSA CHILE S.A.    </t>
  </si>
  <si>
    <t xml:space="preserve">LARRAIN VIAL S.A. CORREDORA DE BOLSA    </t>
  </si>
  <si>
    <t xml:space="preserve">CELFIN CAPITAL S.A. CORREDORES DE BOLSA </t>
  </si>
  <si>
    <t xml:space="preserve">CORPBANCA CORREDORES DE BOLSA S.A.  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</si>
  <si>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</si>
  <si>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</si>
  <si>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</si>
  <si>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DEUTSCHE SECURITIES C. DE BOLSA LTDA.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</si>
  <si>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</si>
  <si>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</si>
  <si>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</si>
  <si>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S.A.  </t>
  </si>
  <si>
    <t xml:space="preserve">ITAU CHILE CORREDOR DE BOLSA LIMITADA   </t>
  </si>
  <si>
    <t xml:space="preserve">MBI CORREDORES DE BOLSA S.A.            </t>
  </si>
  <si>
    <t xml:space="preserve">CRUZ DEL SUR CORREDORA DE BOLSA S.A.    </t>
  </si>
  <si>
    <t xml:space="preserve">NEGOCIOS Y VALORES S.A. C. DE BOLSA     </t>
  </si>
  <si>
    <t xml:space="preserve">DEUTSCHE BANK (CHILE) S.A.              </t>
  </si>
  <si>
    <t xml:space="preserve">CHG CORREDORES DE BOLSA S.A.            </t>
  </si>
  <si>
    <t>INVERTIRONLINE-FIT CORRED. DE BOLSA S.A.</t>
  </si>
  <si>
    <t xml:space="preserve">FINANZAS Y NEGOCIOS S.A.  C. DE BOLSA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</si>
  <si>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</si>
  <si>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</si>
  <si>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</si>
  <si>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</si>
  <si>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JAIME LARRAIN Y CIA. C. DE BOLSA LTDA.  </t>
  </si>
  <si>
    <t xml:space="preserve">MONEDA CORREDORES DE BOLSA LTDA.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</si>
  <si>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</si>
  <si>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</si>
  <si>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</si>
  <si>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YRARRAZAVAL Y CIA. C. DE BOLSA LTDA.    </t>
  </si>
  <si>
    <t>Operaciones Aceptadas</t>
  </si>
  <si>
    <t>Operaciones Ingresadas</t>
  </si>
  <si>
    <t>* Una punta</t>
  </si>
  <si>
    <t>Operaciones Aceptadas por CCLV * - Información Mensual</t>
  </si>
  <si>
    <t>OPERACIONES ACEPTADAS EN SISTEMAS DE COMPENSACIÓN Y LIQUIDACIÓN</t>
  </si>
  <si>
    <t>MARZO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</si>
</sst>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3" fontId="21" fillId="55" borderId="52" xfId="124" applyNumberFormat="1" applyFont="1" applyFill="1" applyBorder="1" applyAlignment="1">
      <alignment horizontal="center" wrapText="1"/>
      <protection/>
    </xf>
    <xf numFmtId="3" fontId="21" fillId="55" borderId="51" xfId="124" applyNumberFormat="1" applyFont="1" applyFill="1" applyBorder="1" applyAlignment="1">
      <alignment horizontal="center" wrapText="1"/>
      <protection/>
    </xf>
    <xf numFmtId="166" fontId="0" fillId="55" borderId="52" xfId="107" applyNumberFormat="1" applyFill="1" applyBorder="1" applyAlignment="1">
      <alignment horizontal="center"/>
    </xf>
    <xf numFmtId="166" fontId="0" fillId="55" borderId="51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0" fontId="22" fillId="55" borderId="52" xfId="124" applyFont="1" applyFill="1" applyBorder="1" applyAlignment="1">
      <alignment/>
      <protection/>
    </xf>
    <xf numFmtId="3" fontId="21" fillId="55" borderId="43" xfId="124" applyNumberFormat="1" applyFont="1" applyFill="1" applyBorder="1" applyAlignment="1">
      <alignment horizontal="center" wrapText="1"/>
      <protection/>
    </xf>
    <xf numFmtId="3" fontId="21" fillId="55" borderId="42" xfId="124" applyNumberFormat="1" applyFont="1" applyFill="1" applyBorder="1" applyAlignment="1">
      <alignment horizontal="center" wrapText="1"/>
      <protection/>
    </xf>
    <xf numFmtId="166" fontId="0" fillId="55" borderId="43" xfId="107" applyNumberFormat="1" applyFill="1" applyBorder="1" applyAlignment="1">
      <alignment horizontal="center"/>
    </xf>
    <xf numFmtId="166" fontId="0" fillId="55" borderId="42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0" fontId="22" fillId="55" borderId="43" xfId="124" applyFont="1" applyFill="1" applyBorder="1" applyAlignment="1">
      <alignment/>
      <protection/>
    </xf>
    <xf numFmtId="3" fontId="21" fillId="55" borderId="39" xfId="124" applyNumberFormat="1" applyFont="1" applyFill="1" applyBorder="1" applyAlignment="1">
      <alignment horizontal="center" wrapText="1"/>
      <protection/>
    </xf>
    <xf numFmtId="3" fontId="21" fillId="55" borderId="38" xfId="124" applyNumberFormat="1" applyFont="1" applyFill="1" applyBorder="1" applyAlignment="1">
      <alignment horizontal="center" wrapText="1"/>
      <protection/>
    </xf>
    <xf numFmtId="166" fontId="0" fillId="55" borderId="39" xfId="107" applyNumberFormat="1" applyFill="1" applyBorder="1" applyAlignment="1">
      <alignment horizontal="center"/>
    </xf>
    <xf numFmtId="166" fontId="0" fillId="55" borderId="38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0" fontId="22" fillId="55" borderId="39" xfId="124" applyFont="1" applyFill="1" applyBorder="1" applyAlignment="1">
      <alignment/>
      <protection/>
    </xf>
    <xf numFmtId="0" fontId="22" fillId="55" borderId="47" xfId="124" applyFont="1" applyFill="1" applyBorder="1" applyAlignment="1">
      <alignment horizontal="center" wrapText="1"/>
      <protection/>
    </xf>
    <xf numFmtId="0" fontId="22" fillId="55" borderId="46" xfId="124" applyFont="1" applyFill="1" applyBorder="1" applyAlignment="1">
      <alignment horizontal="center" wrapText="1"/>
      <protection/>
    </xf>
    <xf numFmtId="0" fontId="22" fillId="55" borderId="52" xfId="124" applyFont="1" applyFill="1" applyBorder="1" applyAlignment="1">
      <alignment horizontal="center" wrapText="1"/>
      <protection/>
    </xf>
    <xf numFmtId="0" fontId="22" fillId="55" borderId="51" xfId="124" applyFont="1" applyFill="1" applyBorder="1" applyAlignment="1">
      <alignment horizontal="center" wrapText="1"/>
      <protection/>
    </xf>
    <xf numFmtId="0" fontId="22" fillId="55" borderId="0" xfId="124" applyFont="1" applyFill="1" applyBorder="1" applyAlignment="1">
      <alignment horizontal="center" wrapText="1"/>
      <protection/>
    </xf>
    <xf numFmtId="3" fontId="22" fillId="55" borderId="0" xfId="124" applyNumberFormat="1" applyFont="1" applyFill="1" applyBorder="1" applyAlignment="1">
      <alignment horizontal="center" wrapText="1"/>
      <protection/>
    </xf>
    <xf numFmtId="0" fontId="21" fillId="55" borderId="0" xfId="124" applyFont="1" applyFill="1" applyBorder="1" applyAlignment="1">
      <alignment horizontal="left"/>
      <protection/>
    </xf>
    <xf numFmtId="0" fontId="22" fillId="55" borderId="0" xfId="124" applyFont="1" applyFill="1" applyBorder="1" applyAlignment="1">
      <alignment horizontal="left"/>
      <protection/>
    </xf>
    <xf numFmtId="3" fontId="22" fillId="55" borderId="31" xfId="124" applyNumberFormat="1" applyFont="1" applyFill="1" applyBorder="1" applyAlignment="1">
      <alignment horizontal="center" wrapText="1"/>
      <protection/>
    </xf>
    <xf numFmtId="3" fontId="22" fillId="55" borderId="30" xfId="124" applyNumberFormat="1" applyFont="1" applyFill="1" applyBorder="1" applyAlignment="1">
      <alignment horizontal="center" wrapText="1"/>
      <protection/>
    </xf>
    <xf numFmtId="3" fontId="22" fillId="55" borderId="54" xfId="124" applyNumberFormat="1" applyFont="1" applyFill="1" applyBorder="1" applyAlignment="1">
      <alignment horizontal="center" wrapText="1"/>
      <protection/>
    </xf>
    <xf numFmtId="3" fontId="22" fillId="55" borderId="69" xfId="124" applyNumberFormat="1" applyFont="1" applyFill="1" applyBorder="1" applyAlignment="1">
      <alignment horizontal="center" wrapText="1"/>
      <protection/>
    </xf>
    <xf numFmtId="3" fontId="21" fillId="55" borderId="47" xfId="124" applyNumberFormat="1" applyFont="1" applyFill="1" applyBorder="1" applyAlignment="1">
      <alignment horizontal="center" wrapText="1"/>
      <protection/>
    </xf>
    <xf numFmtId="3" fontId="21" fillId="55" borderId="46" xfId="124" applyNumberFormat="1" applyFont="1" applyFill="1" applyBorder="1" applyAlignment="1">
      <alignment horizontal="center" wrapText="1"/>
      <protection/>
    </xf>
    <xf numFmtId="3" fontId="21" fillId="55" borderId="44" xfId="124" applyNumberFormat="1" applyFont="1" applyFill="1" applyBorder="1" applyAlignment="1">
      <alignment horizontal="center" wrapText="1"/>
      <protection/>
    </xf>
    <xf numFmtId="0" fontId="21" fillId="55" borderId="45" xfId="124" applyFont="1" applyFill="1" applyBorder="1" applyAlignment="1">
      <alignment horizontal="left" wrapText="1"/>
      <protection/>
    </xf>
    <xf numFmtId="0" fontId="21" fillId="55" borderId="19" xfId="124" applyFont="1" applyFill="1" applyBorder="1" applyAlignment="1">
      <alignment horizontal="left" wrapText="1"/>
      <protection/>
    </xf>
    <xf numFmtId="3" fontId="21" fillId="55" borderId="70" xfId="124" applyNumberFormat="1" applyFont="1" applyFill="1" applyBorder="1" applyAlignment="1">
      <alignment horizontal="center" wrapText="1"/>
      <protection/>
    </xf>
    <xf numFmtId="3" fontId="21" fillId="55" borderId="71" xfId="124" applyNumberFormat="1" applyFont="1" applyFill="1" applyBorder="1" applyAlignment="1">
      <alignment horizontal="center" wrapText="1"/>
      <protection/>
    </xf>
    <xf numFmtId="3" fontId="21" fillId="55" borderId="40" xfId="124" applyNumberFormat="1" applyFont="1" applyFill="1" applyBorder="1" applyAlignment="1">
      <alignment horizontal="center" wrapText="1"/>
      <protection/>
    </xf>
    <xf numFmtId="0" fontId="21" fillId="55" borderId="37" xfId="124" applyFont="1" applyFill="1" applyBorder="1" applyAlignment="1">
      <alignment horizontal="left" wrapText="1"/>
      <protection/>
    </xf>
    <xf numFmtId="3" fontId="21" fillId="55" borderId="57" xfId="124" applyNumberFormat="1" applyFont="1" applyFill="1" applyBorder="1" applyAlignment="1">
      <alignment horizontal="center" wrapText="1"/>
      <protection/>
    </xf>
    <xf numFmtId="3" fontId="21" fillId="55" borderId="72" xfId="124" applyNumberFormat="1" applyFont="1" applyFill="1" applyBorder="1" applyAlignment="1">
      <alignment horizontal="center" wrapText="1"/>
      <protection/>
    </xf>
    <xf numFmtId="3" fontId="21" fillId="55" borderId="56" xfId="124" applyNumberFormat="1" applyFont="1" applyFill="1" applyBorder="1" applyAlignment="1">
      <alignment horizontal="center" wrapText="1"/>
      <protection/>
    </xf>
    <xf numFmtId="3" fontId="22" fillId="55" borderId="33" xfId="124" applyNumberFormat="1" applyFont="1" applyFill="1" applyBorder="1" applyAlignment="1">
      <alignment horizontal="center" wrapText="1"/>
      <protection/>
    </xf>
    <xf numFmtId="3" fontId="22" fillId="55" borderId="34" xfId="124" applyNumberFormat="1" applyFont="1" applyFill="1" applyBorder="1" applyAlignment="1">
      <alignment horizontal="center" wrapText="1"/>
      <protection/>
    </xf>
    <xf numFmtId="3" fontId="21" fillId="55" borderId="49" xfId="107" applyNumberFormat="1" applyFont="1" applyFill="1" applyBorder="1" applyAlignment="1">
      <alignment horizontal="center" wrapText="1"/>
    </xf>
    <xf numFmtId="3" fontId="21" fillId="55" borderId="48" xfId="107" applyNumberFormat="1" applyFont="1" applyFill="1" applyBorder="1" applyAlignment="1">
      <alignment horizontal="center" wrapText="1"/>
    </xf>
    <xf numFmtId="3" fontId="21" fillId="55" borderId="21" xfId="107" applyNumberFormat="1" applyFont="1" applyFill="1" applyBorder="1" applyAlignment="1">
      <alignment horizontal="center" wrapText="1"/>
    </xf>
    <xf numFmtId="3" fontId="21" fillId="55" borderId="47" xfId="107" applyNumberFormat="1" applyFont="1" applyFill="1" applyBorder="1" applyAlignment="1">
      <alignment horizontal="center" wrapText="1"/>
    </xf>
    <xf numFmtId="3" fontId="21" fillId="55" borderId="46" xfId="107" applyNumberFormat="1" applyFont="1" applyFill="1" applyBorder="1" applyAlignment="1">
      <alignment horizontal="center" wrapText="1"/>
    </xf>
    <xf numFmtId="0" fontId="21" fillId="55" borderId="52" xfId="124" applyFont="1" applyFill="1" applyBorder="1">
      <alignment/>
      <protection/>
    </xf>
    <xf numFmtId="3" fontId="21" fillId="55" borderId="19" xfId="107" applyNumberFormat="1" applyFont="1" applyFill="1" applyBorder="1" applyAlignment="1">
      <alignment horizontal="center" wrapText="1"/>
    </xf>
    <xf numFmtId="3" fontId="21" fillId="55" borderId="44" xfId="107" applyNumberFormat="1" applyFont="1" applyFill="1" applyBorder="1" applyAlignment="1">
      <alignment horizontal="center" wrapText="1"/>
    </xf>
    <xf numFmtId="3" fontId="21" fillId="55" borderId="29" xfId="107" applyNumberFormat="1" applyFont="1" applyFill="1" applyBorder="1" applyAlignment="1">
      <alignment horizontal="center" wrapText="1"/>
    </xf>
    <xf numFmtId="3" fontId="21" fillId="55" borderId="43" xfId="107" applyNumberFormat="1" applyFont="1" applyFill="1" applyBorder="1" applyAlignment="1">
      <alignment horizontal="center" wrapText="1"/>
    </xf>
    <xf numFmtId="3" fontId="21" fillId="55" borderId="42" xfId="107" applyNumberFormat="1" applyFont="1" applyFill="1" applyBorder="1" applyAlignment="1">
      <alignment horizontal="center" wrapText="1"/>
    </xf>
    <xf numFmtId="0" fontId="21" fillId="55" borderId="43" xfId="124" applyFont="1" applyFill="1" applyBorder="1">
      <alignment/>
      <protection/>
    </xf>
    <xf numFmtId="0" fontId="22" fillId="55" borderId="73" xfId="124" applyFont="1" applyFill="1" applyBorder="1" applyAlignment="1">
      <alignment horizontal="center" wrapText="1"/>
      <protection/>
    </xf>
    <xf numFmtId="0" fontId="22" fillId="55" borderId="74" xfId="124" applyFont="1" applyFill="1" applyBorder="1" applyAlignment="1">
      <alignment horizontal="center" wrapText="1"/>
      <protection/>
    </xf>
    <xf numFmtId="0" fontId="22" fillId="55" borderId="36" xfId="124" applyFont="1" applyFill="1" applyBorder="1" applyAlignment="1">
      <alignment horizontal="center" wrapText="1"/>
      <protection/>
    </xf>
    <xf numFmtId="0" fontId="22" fillId="55" borderId="35" xfId="124" applyFont="1" applyFill="1" applyBorder="1" applyAlignment="1">
      <alignment horizontal="center" wrapText="1"/>
      <protection/>
    </xf>
    <xf numFmtId="0" fontId="22" fillId="55" borderId="34" xfId="124" applyFont="1" applyFill="1" applyBorder="1" applyAlignment="1">
      <alignment horizontal="center" wrapText="1"/>
      <protection/>
    </xf>
    <xf numFmtId="0" fontId="22" fillId="55" borderId="33" xfId="124" applyFont="1" applyFill="1" applyBorder="1" applyAlignment="1">
      <alignment horizontal="center" wrapText="1"/>
      <protection/>
    </xf>
    <xf numFmtId="0" fontId="22" fillId="55" borderId="32" xfId="124" applyFont="1" applyFill="1" applyBorder="1" applyAlignment="1">
      <alignment horizontal="center" wrapText="1"/>
      <protection/>
    </xf>
    <xf numFmtId="0" fontId="22" fillId="55" borderId="31" xfId="124" applyFont="1" applyFill="1" applyBorder="1" applyAlignment="1">
      <alignment horizontal="center"/>
      <protection/>
    </xf>
    <xf numFmtId="0" fontId="22" fillId="55" borderId="30" xfId="124" applyFont="1" applyFill="1" applyBorder="1" applyAlignment="1">
      <alignment horizontal="center"/>
      <protection/>
    </xf>
    <xf numFmtId="0" fontId="21" fillId="55" borderId="0" xfId="124" applyFont="1" applyFill="1">
      <alignment/>
      <protection/>
    </xf>
    <xf numFmtId="49" fontId="22" fillId="55" borderId="0" xfId="124" applyNumberFormat="1" applyFont="1" applyFill="1">
      <alignment/>
      <protection/>
    </xf>
    <xf numFmtId="0" fontId="0" fillId="55" borderId="0" xfId="124" applyFill="1">
      <alignment/>
      <protection/>
    </xf>
    <xf numFmtId="0" fontId="22" fillId="55" borderId="0" xfId="124" applyFont="1" applyFill="1">
      <alignment/>
      <protection/>
    </xf>
    <xf numFmtId="0" fontId="3" fillId="55" borderId="25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3" fillId="55" borderId="0" xfId="124" applyFont="1" applyFill="1" applyBorder="1" applyAlignment="1">
      <alignment wrapText="1"/>
      <protection/>
    </xf>
    <xf numFmtId="0" fontId="3" fillId="55" borderId="0" xfId="124" applyFont="1" applyFill="1">
      <alignment/>
      <protection/>
    </xf>
    <xf numFmtId="0" fontId="22" fillId="55" borderId="30" xfId="124" applyFont="1" applyFill="1" applyBorder="1" applyAlignment="1">
      <alignment horizontal="center" wrapText="1"/>
      <protection/>
    </xf>
    <xf numFmtId="0" fontId="22" fillId="55" borderId="69" xfId="124" applyFont="1" applyFill="1" applyBorder="1" applyAlignment="1">
      <alignment horizontal="center" wrapText="1"/>
      <protection/>
    </xf>
    <xf numFmtId="0" fontId="22" fillId="55" borderId="71" xfId="124" applyFont="1" applyFill="1" applyBorder="1" applyAlignment="1">
      <alignment horizontal="center" vertical="center" textRotation="90" wrapText="1"/>
      <protection/>
    </xf>
    <xf numFmtId="0" fontId="23" fillId="55" borderId="74" xfId="124" applyFont="1" applyFill="1" applyBorder="1" applyAlignment="1">
      <alignment horizontal="center" vertical="center" textRotation="90" wrapText="1"/>
      <protection/>
    </xf>
    <xf numFmtId="0" fontId="23" fillId="55" borderId="32" xfId="124" applyFont="1" applyFill="1" applyBorder="1" applyAlignment="1">
      <alignment horizontal="center" vertical="center" textRotation="90" wrapText="1"/>
      <protection/>
    </xf>
    <xf numFmtId="0" fontId="22" fillId="55" borderId="38" xfId="124" applyFont="1" applyFill="1" applyBorder="1" applyAlignment="1">
      <alignment horizontal="center" vertical="center" textRotation="90" wrapText="1"/>
      <protection/>
    </xf>
    <xf numFmtId="0" fontId="22" fillId="55" borderId="42" xfId="124" applyFont="1" applyFill="1" applyBorder="1" applyAlignment="1">
      <alignment horizontal="center" vertical="center" textRotation="90" wrapText="1"/>
      <protection/>
    </xf>
    <xf numFmtId="0" fontId="22" fillId="55" borderId="51" xfId="124" applyFont="1" applyFill="1" applyBorder="1" applyAlignment="1">
      <alignment horizontal="center" vertical="center" textRotation="90" wrapText="1"/>
      <protection/>
    </xf>
    <xf numFmtId="49" fontId="23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22" fillId="55" borderId="54" xfId="124" applyFont="1" applyFill="1" applyBorder="1" applyAlignment="1">
      <alignment horizontal="center" wrapText="1"/>
      <protection/>
    </xf>
    <xf numFmtId="0" fontId="22" fillId="55" borderId="26" xfId="124" applyFont="1" applyFill="1" applyBorder="1" applyAlignment="1">
      <alignment horizontal="center" wrapText="1"/>
      <protection/>
    </xf>
    <xf numFmtId="0" fontId="22" fillId="55" borderId="28" xfId="124" applyFont="1" applyFill="1" applyBorder="1" applyAlignment="1">
      <alignment horizontal="center" wrapText="1"/>
      <protection/>
    </xf>
    <xf numFmtId="0" fontId="22" fillId="55" borderId="27" xfId="124" applyFont="1" applyFill="1" applyBorder="1" applyAlignment="1">
      <alignment horizontal="center" wrapText="1"/>
      <protection/>
    </xf>
    <xf numFmtId="0" fontId="22" fillId="55" borderId="58" xfId="124" applyFont="1" applyFill="1" applyBorder="1" applyAlignment="1">
      <alignment horizontal="center" vertical="center" wrapText="1"/>
      <protection/>
    </xf>
    <xf numFmtId="0" fontId="22" fillId="55" borderId="75" xfId="124" applyFont="1" applyFill="1" applyBorder="1" applyAlignment="1">
      <alignment horizontal="center" vertical="center" wrapText="1"/>
      <protection/>
    </xf>
    <xf numFmtId="0" fontId="0" fillId="55" borderId="76" xfId="124" applyFill="1" applyBorder="1" applyAlignment="1">
      <alignment horizontal="center" vertical="center" wrapText="1"/>
      <protection/>
    </xf>
    <xf numFmtId="0" fontId="0" fillId="55" borderId="77" xfId="124" applyFill="1" applyBorder="1" applyAlignment="1">
      <alignment horizontal="center" vertical="center" wrapText="1"/>
      <protection/>
    </xf>
    <xf numFmtId="0" fontId="22" fillId="55" borderId="78" xfId="124" applyFont="1" applyFill="1" applyBorder="1" applyAlignment="1">
      <alignment horizontal="center" wrapText="1"/>
      <protection/>
    </xf>
    <xf numFmtId="0" fontId="22" fillId="55" borderId="19" xfId="124" applyFont="1" applyFill="1" applyBorder="1" applyAlignment="1">
      <alignment horizontal="left"/>
      <protection/>
    </xf>
    <xf numFmtId="0" fontId="22" fillId="55" borderId="20" xfId="124" applyFont="1" applyFill="1" applyBorder="1" applyAlignment="1">
      <alignment horizontal="left"/>
      <protection/>
    </xf>
    <xf numFmtId="0" fontId="22" fillId="55" borderId="29" xfId="124" applyFont="1" applyFill="1" applyBorder="1" applyAlignment="1">
      <alignment horizontal="left"/>
      <protection/>
    </xf>
    <xf numFmtId="0" fontId="22" fillId="55" borderId="0" xfId="124" applyFont="1" applyFill="1" applyBorder="1" applyAlignment="1">
      <alignment horizontal="center" wrapText="1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9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80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49" fontId="24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25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0" fontId="6" fillId="55" borderId="80" xfId="124" applyFont="1" applyFill="1" applyBorder="1" applyAlignment="1">
      <alignment horizontal="left" vertical="top" wrapText="1"/>
      <protection/>
    </xf>
    <xf numFmtId="0" fontId="3" fillId="55" borderId="81" xfId="124" applyFont="1" applyFill="1" applyBorder="1" applyAlignment="1">
      <alignment horizontal="left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'Mar-13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UF'!$D$29:$D$40,'Mar-13 UF'!$D$42:$D$44)</c:f>
              <c:numCache/>
            </c:numRef>
          </c:val>
          <c:smooth val="0"/>
        </c:ser>
        <c:ser>
          <c:idx val="1"/>
          <c:order val="1"/>
          <c:tx>
            <c:strRef>
              <c:f>'Mar-13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UF'!$F$29:$F$40,'Mar-13 UF'!$F$42:$F$44)</c:f>
              <c:numCache/>
            </c:numRef>
          </c:val>
          <c:smooth val="0"/>
        </c:ser>
        <c:ser>
          <c:idx val="2"/>
          <c:order val="2"/>
          <c:tx>
            <c:strRef>
              <c:f>'Mar-13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UF'!$H$29:$H$40,'Mar-13 UF'!$H$42:$H$44)</c:f>
              <c:numCache/>
            </c:numRef>
          </c:val>
          <c:smooth val="0"/>
        </c:ser>
        <c:marker val="1"/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'Mar-13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UF'!$E$29:$E$40,'Mar-13 UF'!$E$42:$E$44)</c:f>
              <c:numCache/>
            </c:numRef>
          </c:val>
          <c:smooth val="0"/>
        </c:ser>
        <c:ser>
          <c:idx val="1"/>
          <c:order val="1"/>
          <c:tx>
            <c:strRef>
              <c:f>'Mar-13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UF'!$G$29:$G$40,'Mar-13 UF'!$G$42:$G$44)</c:f>
              <c:numCache/>
            </c:numRef>
          </c:val>
          <c:smooth val="0"/>
        </c:ser>
        <c:ser>
          <c:idx val="2"/>
          <c:order val="2"/>
          <c:tx>
            <c:strRef>
              <c:f>'Mar-13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UF'!$I$29:$I$40,'Mar-13 UF'!$I$42:$I$44)</c:f>
              <c:numCache/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'Mar-13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US$'!$D$29:$D$40,'Mar-13 US$'!$D$42:$D$44)</c:f>
              <c:numCache/>
            </c:numRef>
          </c:val>
          <c:smooth val="0"/>
        </c:ser>
        <c:ser>
          <c:idx val="1"/>
          <c:order val="1"/>
          <c:tx>
            <c:strRef>
              <c:f>'Mar-13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US$'!$F$29:$F$40,'Mar-13 US$'!$F$42:$F$44)</c:f>
              <c:numCache/>
            </c:numRef>
          </c:val>
          <c:smooth val="0"/>
        </c:ser>
        <c:ser>
          <c:idx val="2"/>
          <c:order val="2"/>
          <c:tx>
            <c:strRef>
              <c:f>'Mar-13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US$'!$H$29:$H$40,'Mar-13 US$'!$H$42:$H$44)</c:f>
              <c:numCache/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'Mar-13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US$'!$E$29:$E$40,'Mar-13 US$'!$E$42:$E$44)</c:f>
              <c:numCache/>
            </c:numRef>
          </c:val>
          <c:smooth val="0"/>
        </c:ser>
        <c:ser>
          <c:idx val="1"/>
          <c:order val="1"/>
          <c:tx>
            <c:strRef>
              <c:f>'Mar-13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US$'!$G$29:$G$40,'Mar-13 US$'!$G$42:$G$44)</c:f>
              <c:numCache/>
            </c:numRef>
          </c:val>
          <c:smooth val="0"/>
        </c:ser>
        <c:ser>
          <c:idx val="2"/>
          <c:order val="2"/>
          <c:tx>
            <c:strRef>
              <c:f>'Mar-13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US$'!$I$29:$I$40,'Mar-13 US$'!$I$42:$I$44)</c:f>
              <c:numCache/>
            </c:numRef>
          </c:val>
          <c:smooth val="0"/>
        </c:ser>
        <c:marker val="1"/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300" t="s">
        <v>94</v>
      </c>
      <c r="C2" s="301"/>
      <c r="D2" s="301"/>
      <c r="E2" s="301"/>
      <c r="F2" s="301"/>
      <c r="G2" s="301"/>
      <c r="H2" s="301"/>
      <c r="I2" s="301"/>
      <c r="J2" s="301"/>
      <c r="K2" s="298" t="s">
        <v>95</v>
      </c>
      <c r="L2" s="299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2" ht="15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12" ht="15">
      <c r="B6" s="289" t="s">
        <v>2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2:12" ht="15"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4"/>
    </row>
    <row r="8" spans="2:12" ht="15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7"/>
    </row>
    <row r="9" spans="2:12" ht="15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2:12" ht="15">
      <c r="B10" s="304" t="s">
        <v>4</v>
      </c>
      <c r="C10" s="305"/>
      <c r="D10" s="305"/>
      <c r="E10" s="306"/>
      <c r="F10" s="289" t="s">
        <v>5</v>
      </c>
      <c r="G10" s="290"/>
      <c r="H10" s="290"/>
      <c r="I10" s="290"/>
      <c r="J10" s="290"/>
      <c r="K10" s="290"/>
      <c r="L10" s="291"/>
    </row>
    <row r="11" spans="2:12" ht="15">
      <c r="B11" s="262"/>
      <c r="C11" s="261"/>
      <c r="D11" s="261"/>
      <c r="E11" s="261"/>
      <c r="F11" s="295"/>
      <c r="G11" s="296"/>
      <c r="H11" s="296"/>
      <c r="I11" s="296"/>
      <c r="J11" s="296"/>
      <c r="K11" s="296"/>
      <c r="L11" s="297"/>
    </row>
    <row r="12" spans="2:12" ht="15">
      <c r="B12" s="262"/>
      <c r="C12" s="261"/>
      <c r="D12" s="261"/>
      <c r="E12" s="261"/>
      <c r="F12" s="261"/>
      <c r="G12" s="263"/>
      <c r="H12" s="263"/>
      <c r="I12" s="262"/>
      <c r="J12" s="261"/>
      <c r="K12" s="261"/>
      <c r="L12" s="261"/>
    </row>
    <row r="13" spans="2:12" ht="15">
      <c r="B13" s="304" t="s">
        <v>6</v>
      </c>
      <c r="C13" s="305"/>
      <c r="D13" s="305"/>
      <c r="E13" s="306"/>
      <c r="F13" s="289" t="s">
        <v>7</v>
      </c>
      <c r="G13" s="290"/>
      <c r="H13" s="290"/>
      <c r="I13" s="290"/>
      <c r="J13" s="290"/>
      <c r="K13" s="290"/>
      <c r="L13" s="291"/>
    </row>
    <row r="14" spans="2:12" ht="15">
      <c r="B14" s="262"/>
      <c r="C14" s="261"/>
      <c r="D14" s="261"/>
      <c r="E14" s="261"/>
      <c r="F14" s="292"/>
      <c r="G14" s="293"/>
      <c r="H14" s="293"/>
      <c r="I14" s="293"/>
      <c r="J14" s="293"/>
      <c r="K14" s="293"/>
      <c r="L14" s="294"/>
    </row>
    <row r="15" spans="2:12" ht="15">
      <c r="B15" s="262"/>
      <c r="C15" s="261"/>
      <c r="D15" s="261"/>
      <c r="E15" s="261"/>
      <c r="F15" s="302" t="s">
        <v>50</v>
      </c>
      <c r="G15" s="293"/>
      <c r="H15" s="293"/>
      <c r="I15" s="293"/>
      <c r="J15" s="293"/>
      <c r="K15" s="293"/>
      <c r="L15" s="294"/>
    </row>
    <row r="16" spans="2:12" ht="15">
      <c r="B16" s="262"/>
      <c r="C16" s="261"/>
      <c r="D16" s="261"/>
      <c r="E16" s="261"/>
      <c r="F16" s="292"/>
      <c r="G16" s="293"/>
      <c r="H16" s="293"/>
      <c r="I16" s="293"/>
      <c r="J16" s="293"/>
      <c r="K16" s="293"/>
      <c r="L16" s="294"/>
    </row>
    <row r="17" spans="2:12" ht="15">
      <c r="B17" s="262"/>
      <c r="C17" s="261"/>
      <c r="D17" s="261"/>
      <c r="E17" s="261"/>
      <c r="F17" s="260" t="s">
        <v>9</v>
      </c>
      <c r="G17" s="259"/>
      <c r="H17" s="259"/>
      <c r="I17" s="258"/>
      <c r="J17" s="257"/>
      <c r="K17" s="257"/>
      <c r="L17" s="256"/>
    </row>
    <row r="18" spans="2:12" ht="15">
      <c r="B18" s="255"/>
      <c r="C18" s="254"/>
      <c r="D18" s="254"/>
      <c r="E18" s="254"/>
      <c r="F18" s="254"/>
      <c r="G18" s="254"/>
      <c r="H18" s="254"/>
      <c r="I18" s="254"/>
      <c r="J18" s="254"/>
      <c r="K18" s="254"/>
      <c r="L18" s="253"/>
    </row>
    <row r="19" spans="2:12" ht="15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252" t="s">
        <v>92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ht="15.75" thickBot="1"/>
    <row r="23" spans="2:11" ht="15.75" thickBot="1">
      <c r="B23" s="252"/>
      <c r="C23" s="252"/>
      <c r="D23" s="277" t="s">
        <v>12</v>
      </c>
      <c r="E23" s="278"/>
      <c r="F23" s="279" t="s">
        <v>13</v>
      </c>
      <c r="G23" s="279"/>
      <c r="H23" s="279"/>
      <c r="I23" s="279"/>
      <c r="J23" s="280" t="s">
        <v>14</v>
      </c>
      <c r="K23" s="281"/>
    </row>
    <row r="24" spans="2:11" ht="15.75" thickBot="1">
      <c r="B24" s="288"/>
      <c r="C24" s="288"/>
      <c r="D24" s="277" t="s">
        <v>15</v>
      </c>
      <c r="E24" s="278"/>
      <c r="F24" s="284" t="s">
        <v>16</v>
      </c>
      <c r="G24" s="276"/>
      <c r="H24" s="276" t="s">
        <v>17</v>
      </c>
      <c r="I24" s="267"/>
      <c r="J24" s="282"/>
      <c r="K24" s="283"/>
    </row>
    <row r="25" spans="2:11" ht="27" thickBot="1">
      <c r="B25" s="251" t="s">
        <v>18</v>
      </c>
      <c r="C25" s="250" t="s">
        <v>19</v>
      </c>
      <c r="D25" s="249" t="s">
        <v>91</v>
      </c>
      <c r="E25" s="248" t="s">
        <v>90</v>
      </c>
      <c r="F25" s="247" t="s">
        <v>91</v>
      </c>
      <c r="G25" s="246" t="s">
        <v>90</v>
      </c>
      <c r="H25" s="246" t="s">
        <v>91</v>
      </c>
      <c r="I25" s="245" t="s">
        <v>90</v>
      </c>
      <c r="J25" s="244" t="s">
        <v>91</v>
      </c>
      <c r="K25" s="243" t="s">
        <v>90</v>
      </c>
    </row>
    <row r="26" spans="2:11" ht="15">
      <c r="B26" s="268">
        <v>2010</v>
      </c>
      <c r="C26" s="242" t="s">
        <v>31</v>
      </c>
      <c r="D26" s="241">
        <v>205236</v>
      </c>
      <c r="E26" s="240">
        <v>204723</v>
      </c>
      <c r="F26" s="239">
        <v>50480</v>
      </c>
      <c r="G26" s="238">
        <v>49888</v>
      </c>
      <c r="H26" s="238">
        <v>12556</v>
      </c>
      <c r="I26" s="237">
        <v>12317</v>
      </c>
      <c r="J26" s="199">
        <f aca="true" t="shared" si="0" ref="J26:K29">+D26+F26+H26</f>
        <v>268272</v>
      </c>
      <c r="K26" s="198">
        <f t="shared" si="0"/>
        <v>266928</v>
      </c>
    </row>
    <row r="27" spans="2:11" ht="15">
      <c r="B27" s="269"/>
      <c r="C27" s="242" t="s">
        <v>32</v>
      </c>
      <c r="D27" s="241">
        <v>173436</v>
      </c>
      <c r="E27" s="240">
        <v>173165</v>
      </c>
      <c r="F27" s="239">
        <v>49823</v>
      </c>
      <c r="G27" s="238">
        <v>49290</v>
      </c>
      <c r="H27" s="238">
        <v>12732</v>
      </c>
      <c r="I27" s="237">
        <v>12610</v>
      </c>
      <c r="J27" s="192">
        <f t="shared" si="0"/>
        <v>235991</v>
      </c>
      <c r="K27" s="191">
        <f t="shared" si="0"/>
        <v>235065</v>
      </c>
    </row>
    <row r="28" spans="2:11" ht="15">
      <c r="B28" s="269"/>
      <c r="C28" s="242" t="s">
        <v>33</v>
      </c>
      <c r="D28" s="241">
        <v>200269</v>
      </c>
      <c r="E28" s="240">
        <v>200043</v>
      </c>
      <c r="F28" s="239">
        <v>50197</v>
      </c>
      <c r="G28" s="238">
        <v>49659</v>
      </c>
      <c r="H28" s="238">
        <v>14915</v>
      </c>
      <c r="I28" s="237">
        <v>14804</v>
      </c>
      <c r="J28" s="192">
        <f t="shared" si="0"/>
        <v>265381</v>
      </c>
      <c r="K28" s="191">
        <f t="shared" si="0"/>
        <v>264506</v>
      </c>
    </row>
    <row r="29" spans="2:11" ht="15.75" thickBot="1">
      <c r="B29" s="270"/>
      <c r="C29" s="236" t="s">
        <v>34</v>
      </c>
      <c r="D29" s="235">
        <v>179356</v>
      </c>
      <c r="E29" s="234">
        <v>179080</v>
      </c>
      <c r="F29" s="233">
        <v>53405</v>
      </c>
      <c r="G29" s="232">
        <v>52934</v>
      </c>
      <c r="H29" s="232">
        <v>10990</v>
      </c>
      <c r="I29" s="231">
        <v>10850</v>
      </c>
      <c r="J29" s="185">
        <f t="shared" si="0"/>
        <v>243751</v>
      </c>
      <c r="K29" s="184">
        <f t="shared" si="0"/>
        <v>242864</v>
      </c>
    </row>
    <row r="30" spans="2:11" ht="15.75" thickBot="1">
      <c r="B30" s="266">
        <v>2010</v>
      </c>
      <c r="C30" s="267"/>
      <c r="D30" s="214">
        <f aca="true" t="shared" si="1" ref="D30:I30">+D26+D27+D28+D29</f>
        <v>758297</v>
      </c>
      <c r="E30" s="216">
        <f t="shared" si="1"/>
        <v>757011</v>
      </c>
      <c r="F30" s="214">
        <f t="shared" si="1"/>
        <v>203905</v>
      </c>
      <c r="G30" s="215">
        <f t="shared" si="1"/>
        <v>201771</v>
      </c>
      <c r="H30" s="215">
        <f t="shared" si="1"/>
        <v>51193</v>
      </c>
      <c r="I30" s="213">
        <f t="shared" si="1"/>
        <v>50581</v>
      </c>
      <c r="J30" s="230">
        <v>1013395</v>
      </c>
      <c r="K30" s="229">
        <v>1009363</v>
      </c>
    </row>
    <row r="31" spans="2:11" ht="15">
      <c r="B31" s="271">
        <v>2011</v>
      </c>
      <c r="C31" s="225" t="s">
        <v>23</v>
      </c>
      <c r="D31" s="228">
        <v>192452</v>
      </c>
      <c r="E31" s="226">
        <v>192261</v>
      </c>
      <c r="F31" s="228">
        <v>56378</v>
      </c>
      <c r="G31" s="227">
        <v>55923</v>
      </c>
      <c r="H31" s="227">
        <v>10728</v>
      </c>
      <c r="I31" s="226">
        <v>10553</v>
      </c>
      <c r="J31" s="199">
        <f aca="true" t="shared" si="2" ref="J31:J42">+D31+F31+H31</f>
        <v>259558</v>
      </c>
      <c r="K31" s="198">
        <f aca="true" t="shared" si="3" ref="K31:K42">+E31+G31+I31</f>
        <v>258737</v>
      </c>
    </row>
    <row r="32" spans="2:11" ht="15">
      <c r="B32" s="272"/>
      <c r="C32" s="221" t="s">
        <v>24</v>
      </c>
      <c r="D32" s="192">
        <v>157633</v>
      </c>
      <c r="E32" s="191">
        <v>157448</v>
      </c>
      <c r="F32" s="192">
        <v>47812</v>
      </c>
      <c r="G32" s="219">
        <v>47302</v>
      </c>
      <c r="H32" s="219">
        <v>9204</v>
      </c>
      <c r="I32" s="191">
        <v>9109</v>
      </c>
      <c r="J32" s="192">
        <f t="shared" si="2"/>
        <v>214649</v>
      </c>
      <c r="K32" s="191">
        <f t="shared" si="3"/>
        <v>213859</v>
      </c>
    </row>
    <row r="33" spans="2:11" ht="15">
      <c r="B33" s="272"/>
      <c r="C33" s="221" t="s">
        <v>25</v>
      </c>
      <c r="D33" s="192">
        <v>203570</v>
      </c>
      <c r="E33" s="191">
        <v>203314</v>
      </c>
      <c r="F33" s="192">
        <v>59851</v>
      </c>
      <c r="G33" s="219">
        <v>59181</v>
      </c>
      <c r="H33" s="219">
        <v>17363</v>
      </c>
      <c r="I33" s="191">
        <v>17162</v>
      </c>
      <c r="J33" s="192">
        <f t="shared" si="2"/>
        <v>280784</v>
      </c>
      <c r="K33" s="191">
        <f t="shared" si="3"/>
        <v>279657</v>
      </c>
    </row>
    <row r="34" spans="2:11" ht="15">
      <c r="B34" s="272"/>
      <c r="C34" s="221" t="s">
        <v>26</v>
      </c>
      <c r="D34" s="192">
        <v>149116</v>
      </c>
      <c r="E34" s="191">
        <v>148837</v>
      </c>
      <c r="F34" s="192">
        <v>53763</v>
      </c>
      <c r="G34" s="219">
        <v>53088</v>
      </c>
      <c r="H34" s="219">
        <v>11779</v>
      </c>
      <c r="I34" s="191">
        <v>11525</v>
      </c>
      <c r="J34" s="192">
        <f t="shared" si="2"/>
        <v>214658</v>
      </c>
      <c r="K34" s="191">
        <f t="shared" si="3"/>
        <v>213450</v>
      </c>
    </row>
    <row r="35" spans="2:11" ht="15">
      <c r="B35" s="272"/>
      <c r="C35" s="221" t="s">
        <v>27</v>
      </c>
      <c r="D35" s="192">
        <v>191206</v>
      </c>
      <c r="E35" s="191">
        <v>190755</v>
      </c>
      <c r="F35" s="192">
        <v>58256</v>
      </c>
      <c r="G35" s="219">
        <v>57761</v>
      </c>
      <c r="H35" s="219">
        <v>12494</v>
      </c>
      <c r="I35" s="191">
        <v>12308</v>
      </c>
      <c r="J35" s="192">
        <f t="shared" si="2"/>
        <v>261956</v>
      </c>
      <c r="K35" s="191">
        <f t="shared" si="3"/>
        <v>260824</v>
      </c>
    </row>
    <row r="36" spans="2:11" ht="15">
      <c r="B36" s="272"/>
      <c r="C36" s="221" t="s">
        <v>28</v>
      </c>
      <c r="D36" s="192">
        <v>209167</v>
      </c>
      <c r="E36" s="191">
        <v>208890</v>
      </c>
      <c r="F36" s="192">
        <v>56247</v>
      </c>
      <c r="G36" s="219">
        <v>55556</v>
      </c>
      <c r="H36" s="219">
        <v>11731</v>
      </c>
      <c r="I36" s="191">
        <v>11457</v>
      </c>
      <c r="J36" s="192">
        <f t="shared" si="2"/>
        <v>277145</v>
      </c>
      <c r="K36" s="191">
        <f t="shared" si="3"/>
        <v>275903</v>
      </c>
    </row>
    <row r="37" spans="2:11" ht="15">
      <c r="B37" s="272"/>
      <c r="C37" s="221" t="s">
        <v>29</v>
      </c>
      <c r="D37" s="192">
        <v>176040</v>
      </c>
      <c r="E37" s="191">
        <v>175711</v>
      </c>
      <c r="F37" s="192">
        <v>52179</v>
      </c>
      <c r="G37" s="219">
        <v>51854</v>
      </c>
      <c r="H37" s="219">
        <v>12591</v>
      </c>
      <c r="I37" s="191">
        <v>12343</v>
      </c>
      <c r="J37" s="192">
        <f t="shared" si="2"/>
        <v>240810</v>
      </c>
      <c r="K37" s="191">
        <f t="shared" si="3"/>
        <v>239908</v>
      </c>
    </row>
    <row r="38" spans="2:11" ht="15">
      <c r="B38" s="272"/>
      <c r="C38" s="221" t="s">
        <v>30</v>
      </c>
      <c r="D38" s="192">
        <v>238572</v>
      </c>
      <c r="E38" s="191">
        <v>238254</v>
      </c>
      <c r="F38" s="192">
        <v>65858</v>
      </c>
      <c r="G38" s="219">
        <v>65120</v>
      </c>
      <c r="H38" s="219">
        <v>25007</v>
      </c>
      <c r="I38" s="191">
        <v>24575</v>
      </c>
      <c r="J38" s="192">
        <f t="shared" si="2"/>
        <v>329437</v>
      </c>
      <c r="K38" s="191">
        <f t="shared" si="3"/>
        <v>327949</v>
      </c>
    </row>
    <row r="39" spans="2:11" ht="15">
      <c r="B39" s="272"/>
      <c r="C39" s="221" t="s">
        <v>31</v>
      </c>
      <c r="D39" s="192">
        <v>167046</v>
      </c>
      <c r="E39" s="191">
        <v>166844</v>
      </c>
      <c r="F39" s="192">
        <v>59879</v>
      </c>
      <c r="G39" s="219">
        <v>59255</v>
      </c>
      <c r="H39" s="219">
        <v>20269</v>
      </c>
      <c r="I39" s="191">
        <v>19816</v>
      </c>
      <c r="J39" s="192">
        <f t="shared" si="2"/>
        <v>247194</v>
      </c>
      <c r="K39" s="191">
        <f t="shared" si="3"/>
        <v>245915</v>
      </c>
    </row>
    <row r="40" spans="2:11" ht="15">
      <c r="B40" s="272"/>
      <c r="C40" s="221" t="s">
        <v>32</v>
      </c>
      <c r="D40" s="192">
        <v>173928</v>
      </c>
      <c r="E40" s="191">
        <v>173772</v>
      </c>
      <c r="F40" s="192">
        <v>52972</v>
      </c>
      <c r="G40" s="219">
        <v>52497</v>
      </c>
      <c r="H40" s="219">
        <v>16095</v>
      </c>
      <c r="I40" s="191">
        <v>15943</v>
      </c>
      <c r="J40" s="192">
        <f t="shared" si="2"/>
        <v>242995</v>
      </c>
      <c r="K40" s="191">
        <f t="shared" si="3"/>
        <v>242212</v>
      </c>
    </row>
    <row r="41" spans="2:11" ht="15">
      <c r="B41" s="272"/>
      <c r="C41" s="221" t="s">
        <v>33</v>
      </c>
      <c r="D41" s="192">
        <v>176836</v>
      </c>
      <c r="E41" s="191">
        <v>176607</v>
      </c>
      <c r="F41" s="192">
        <v>51671</v>
      </c>
      <c r="G41" s="219">
        <v>50971</v>
      </c>
      <c r="H41" s="219">
        <v>17344</v>
      </c>
      <c r="I41" s="191">
        <v>17171</v>
      </c>
      <c r="J41" s="192">
        <f t="shared" si="2"/>
        <v>245851</v>
      </c>
      <c r="K41" s="191">
        <f t="shared" si="3"/>
        <v>244749</v>
      </c>
    </row>
    <row r="42" spans="2:11" ht="15.75" thickBot="1">
      <c r="B42" s="273"/>
      <c r="C42" s="220" t="s">
        <v>34</v>
      </c>
      <c r="D42" s="192">
        <v>131550</v>
      </c>
      <c r="E42" s="191">
        <v>131303</v>
      </c>
      <c r="F42" s="192">
        <v>60777</v>
      </c>
      <c r="G42" s="219">
        <v>60094</v>
      </c>
      <c r="H42" s="219">
        <v>11234</v>
      </c>
      <c r="I42" s="191">
        <v>11071</v>
      </c>
      <c r="J42" s="218">
        <f t="shared" si="2"/>
        <v>203561</v>
      </c>
      <c r="K42" s="217">
        <f t="shared" si="3"/>
        <v>202468</v>
      </c>
    </row>
    <row r="43" spans="2:11" ht="20.25" customHeight="1" thickBot="1">
      <c r="B43" s="266">
        <v>2011</v>
      </c>
      <c r="C43" s="267"/>
      <c r="D43" s="214">
        <f aca="true" t="shared" si="4" ref="D43:K43">SUM(D31:D42)</f>
        <v>2167116</v>
      </c>
      <c r="E43" s="216">
        <f t="shared" si="4"/>
        <v>2163996</v>
      </c>
      <c r="F43" s="214">
        <f t="shared" si="4"/>
        <v>675643</v>
      </c>
      <c r="G43" s="215">
        <f t="shared" si="4"/>
        <v>668602</v>
      </c>
      <c r="H43" s="215">
        <f t="shared" si="4"/>
        <v>175839</v>
      </c>
      <c r="I43" s="213">
        <f t="shared" si="4"/>
        <v>173033</v>
      </c>
      <c r="J43" s="214">
        <f t="shared" si="4"/>
        <v>3018598</v>
      </c>
      <c r="K43" s="213">
        <f t="shared" si="4"/>
        <v>3005631</v>
      </c>
    </row>
    <row r="44" spans="2:11" ht="15">
      <c r="B44" s="271">
        <v>2012</v>
      </c>
      <c r="C44" s="225" t="s">
        <v>23</v>
      </c>
      <c r="D44" s="199">
        <v>144562</v>
      </c>
      <c r="E44" s="198">
        <v>144288</v>
      </c>
      <c r="F44" s="199">
        <v>58224</v>
      </c>
      <c r="G44" s="224">
        <v>57741</v>
      </c>
      <c r="H44" s="224">
        <v>14444</v>
      </c>
      <c r="I44" s="198">
        <v>14229</v>
      </c>
      <c r="J44" s="199">
        <f aca="true" t="shared" si="5" ref="J44:J55">+D44+F44+H44</f>
        <v>217230</v>
      </c>
      <c r="K44" s="198">
        <f aca="true" t="shared" si="6" ref="K44:K55">+E44+G44+I44</f>
        <v>216258</v>
      </c>
    </row>
    <row r="45" spans="2:11" ht="15">
      <c r="B45" s="272"/>
      <c r="C45" s="221" t="s">
        <v>24</v>
      </c>
      <c r="D45" s="192">
        <v>158723</v>
      </c>
      <c r="E45" s="191">
        <v>158489</v>
      </c>
      <c r="F45" s="192">
        <v>51126</v>
      </c>
      <c r="G45" s="219">
        <v>50832</v>
      </c>
      <c r="H45" s="219">
        <v>12027</v>
      </c>
      <c r="I45" s="191">
        <v>11769</v>
      </c>
      <c r="J45" s="192">
        <f t="shared" si="5"/>
        <v>221876</v>
      </c>
      <c r="K45" s="191">
        <f t="shared" si="6"/>
        <v>221090</v>
      </c>
    </row>
    <row r="46" spans="2:11" ht="15">
      <c r="B46" s="272"/>
      <c r="C46" s="221" t="s">
        <v>25</v>
      </c>
      <c r="D46" s="192">
        <v>204557</v>
      </c>
      <c r="E46" s="191">
        <v>204406</v>
      </c>
      <c r="F46" s="192">
        <v>57336</v>
      </c>
      <c r="G46" s="219">
        <v>56826</v>
      </c>
      <c r="H46" s="219">
        <v>14927</v>
      </c>
      <c r="I46" s="191">
        <v>14657</v>
      </c>
      <c r="J46" s="192">
        <f t="shared" si="5"/>
        <v>276820</v>
      </c>
      <c r="K46" s="191">
        <f t="shared" si="6"/>
        <v>275889</v>
      </c>
    </row>
    <row r="47" spans="2:11" ht="15">
      <c r="B47" s="272"/>
      <c r="C47" s="221" t="s">
        <v>26</v>
      </c>
      <c r="D47" s="192">
        <v>153576</v>
      </c>
      <c r="E47" s="191">
        <v>153459</v>
      </c>
      <c r="F47" s="192">
        <v>48093</v>
      </c>
      <c r="G47" s="219">
        <v>47560</v>
      </c>
      <c r="H47" s="219">
        <v>11998</v>
      </c>
      <c r="I47" s="191">
        <v>11895</v>
      </c>
      <c r="J47" s="192">
        <f t="shared" si="5"/>
        <v>213667</v>
      </c>
      <c r="K47" s="191">
        <f t="shared" si="6"/>
        <v>212914</v>
      </c>
    </row>
    <row r="48" spans="2:11" ht="15">
      <c r="B48" s="272"/>
      <c r="C48" s="221" t="s">
        <v>27</v>
      </c>
      <c r="D48" s="192">
        <v>183291</v>
      </c>
      <c r="E48" s="191">
        <v>183159</v>
      </c>
      <c r="F48" s="192">
        <v>53769</v>
      </c>
      <c r="G48" s="219">
        <v>53345</v>
      </c>
      <c r="H48" s="219">
        <v>16034</v>
      </c>
      <c r="I48" s="191">
        <v>15904</v>
      </c>
      <c r="J48" s="192">
        <f t="shared" si="5"/>
        <v>253094</v>
      </c>
      <c r="K48" s="191">
        <f t="shared" si="6"/>
        <v>252408</v>
      </c>
    </row>
    <row r="49" spans="2:11" ht="15">
      <c r="B49" s="272"/>
      <c r="C49" s="221" t="s">
        <v>28</v>
      </c>
      <c r="D49" s="192">
        <v>176600</v>
      </c>
      <c r="E49" s="191">
        <v>176486</v>
      </c>
      <c r="F49" s="192">
        <v>59034</v>
      </c>
      <c r="G49" s="219">
        <v>58408</v>
      </c>
      <c r="H49" s="219">
        <v>16958</v>
      </c>
      <c r="I49" s="191">
        <v>16787</v>
      </c>
      <c r="J49" s="192">
        <f t="shared" si="5"/>
        <v>252592</v>
      </c>
      <c r="K49" s="191">
        <f t="shared" si="6"/>
        <v>251681</v>
      </c>
    </row>
    <row r="50" spans="2:11" ht="15">
      <c r="B50" s="272"/>
      <c r="C50" s="221" t="s">
        <v>29</v>
      </c>
      <c r="D50" s="192">
        <v>151936</v>
      </c>
      <c r="E50" s="191">
        <v>151813</v>
      </c>
      <c r="F50" s="192">
        <v>54471</v>
      </c>
      <c r="G50" s="219">
        <v>54135</v>
      </c>
      <c r="H50" s="219">
        <v>12295</v>
      </c>
      <c r="I50" s="191">
        <v>12205</v>
      </c>
      <c r="J50" s="192">
        <f t="shared" si="5"/>
        <v>218702</v>
      </c>
      <c r="K50" s="191">
        <f t="shared" si="6"/>
        <v>218153</v>
      </c>
    </row>
    <row r="51" spans="2:11" ht="15">
      <c r="B51" s="272"/>
      <c r="C51" s="221" t="s">
        <v>30</v>
      </c>
      <c r="D51" s="192">
        <v>145646</v>
      </c>
      <c r="E51" s="191">
        <v>145586</v>
      </c>
      <c r="F51" s="192">
        <v>58505</v>
      </c>
      <c r="G51" s="219">
        <v>58115</v>
      </c>
      <c r="H51" s="219">
        <v>11958</v>
      </c>
      <c r="I51" s="191">
        <v>11870</v>
      </c>
      <c r="J51" s="192">
        <f t="shared" si="5"/>
        <v>216109</v>
      </c>
      <c r="K51" s="191">
        <f t="shared" si="6"/>
        <v>215571</v>
      </c>
    </row>
    <row r="52" spans="2:11" ht="15">
      <c r="B52" s="272"/>
      <c r="C52" s="221" t="s">
        <v>31</v>
      </c>
      <c r="D52" s="192">
        <v>126313</v>
      </c>
      <c r="E52" s="191">
        <v>126186</v>
      </c>
      <c r="F52" s="192">
        <v>45071</v>
      </c>
      <c r="G52" s="219">
        <v>44776</v>
      </c>
      <c r="H52" s="219">
        <v>9034</v>
      </c>
      <c r="I52" s="191">
        <v>8946</v>
      </c>
      <c r="J52" s="192">
        <f t="shared" si="5"/>
        <v>180418</v>
      </c>
      <c r="K52" s="191">
        <f t="shared" si="6"/>
        <v>179908</v>
      </c>
    </row>
    <row r="53" spans="2:11" ht="15">
      <c r="B53" s="272"/>
      <c r="C53" s="221" t="s">
        <v>32</v>
      </c>
      <c r="D53" s="192">
        <v>169856</v>
      </c>
      <c r="E53" s="191">
        <v>169798</v>
      </c>
      <c r="F53" s="192">
        <v>56196</v>
      </c>
      <c r="G53" s="219">
        <v>55755</v>
      </c>
      <c r="H53" s="219">
        <v>10580</v>
      </c>
      <c r="I53" s="191">
        <v>10497</v>
      </c>
      <c r="J53" s="192">
        <f t="shared" si="5"/>
        <v>236632</v>
      </c>
      <c r="K53" s="191">
        <f t="shared" si="6"/>
        <v>236050</v>
      </c>
    </row>
    <row r="54" spans="2:11" ht="15">
      <c r="B54" s="272"/>
      <c r="C54" s="221" t="s">
        <v>33</v>
      </c>
      <c r="D54" s="192">
        <v>142646</v>
      </c>
      <c r="E54" s="191">
        <v>142606</v>
      </c>
      <c r="F54" s="192">
        <v>54500</v>
      </c>
      <c r="G54" s="219">
        <v>54192</v>
      </c>
      <c r="H54" s="219">
        <v>10360</v>
      </c>
      <c r="I54" s="191">
        <v>10264</v>
      </c>
      <c r="J54" s="192">
        <f t="shared" si="5"/>
        <v>207506</v>
      </c>
      <c r="K54" s="191">
        <f t="shared" si="6"/>
        <v>207062</v>
      </c>
    </row>
    <row r="55" spans="2:11" ht="15.75" thickBot="1">
      <c r="B55" s="273"/>
      <c r="C55" s="220" t="s">
        <v>34</v>
      </c>
      <c r="D55" s="192">
        <v>142468</v>
      </c>
      <c r="E55" s="191">
        <v>142338</v>
      </c>
      <c r="F55" s="192">
        <v>49013</v>
      </c>
      <c r="G55" s="219">
        <v>48532</v>
      </c>
      <c r="H55" s="219">
        <v>9544</v>
      </c>
      <c r="I55" s="191">
        <v>9454</v>
      </c>
      <c r="J55" s="218">
        <f t="shared" si="5"/>
        <v>201025</v>
      </c>
      <c r="K55" s="217">
        <f t="shared" si="6"/>
        <v>200324</v>
      </c>
    </row>
    <row r="56" spans="2:11" ht="18.75" customHeight="1" thickBot="1">
      <c r="B56" s="266">
        <v>2012</v>
      </c>
      <c r="C56" s="267"/>
      <c r="D56" s="214">
        <f aca="true" t="shared" si="7" ref="D56:K56">SUM(D44:D55)</f>
        <v>1900174</v>
      </c>
      <c r="E56" s="216">
        <f t="shared" si="7"/>
        <v>1898614</v>
      </c>
      <c r="F56" s="214">
        <f t="shared" si="7"/>
        <v>645338</v>
      </c>
      <c r="G56" s="215">
        <f t="shared" si="7"/>
        <v>640217</v>
      </c>
      <c r="H56" s="215">
        <f t="shared" si="7"/>
        <v>150159</v>
      </c>
      <c r="I56" s="213">
        <f t="shared" si="7"/>
        <v>148477</v>
      </c>
      <c r="J56" s="214">
        <f t="shared" si="7"/>
        <v>2695671</v>
      </c>
      <c r="K56" s="213">
        <f t="shared" si="7"/>
        <v>2687308</v>
      </c>
    </row>
    <row r="57" spans="2:11" ht="18.75" customHeight="1">
      <c r="B57" s="271">
        <v>2013</v>
      </c>
      <c r="C57" s="225" t="s">
        <v>23</v>
      </c>
      <c r="D57" s="199">
        <v>188053</v>
      </c>
      <c r="E57" s="198">
        <v>187960</v>
      </c>
      <c r="F57" s="199">
        <v>64598</v>
      </c>
      <c r="G57" s="224">
        <v>64159</v>
      </c>
      <c r="H57" s="224">
        <v>11043</v>
      </c>
      <c r="I57" s="198">
        <v>10920</v>
      </c>
      <c r="J57" s="223">
        <f aca="true" t="shared" si="8" ref="J57:K59">+D57+F57+H57</f>
        <v>263694</v>
      </c>
      <c r="K57" s="222">
        <f t="shared" si="8"/>
        <v>263039</v>
      </c>
    </row>
    <row r="58" spans="2:11" ht="18.75" customHeight="1">
      <c r="B58" s="272"/>
      <c r="C58" s="221" t="s">
        <v>24</v>
      </c>
      <c r="D58" s="192">
        <v>167200</v>
      </c>
      <c r="E58" s="191">
        <v>167109</v>
      </c>
      <c r="F58" s="192">
        <v>53085</v>
      </c>
      <c r="G58" s="219">
        <v>52731</v>
      </c>
      <c r="H58" s="219">
        <v>10586</v>
      </c>
      <c r="I58" s="191">
        <v>10430</v>
      </c>
      <c r="J58" s="192">
        <f t="shared" si="8"/>
        <v>230871</v>
      </c>
      <c r="K58" s="191">
        <f t="shared" si="8"/>
        <v>230270</v>
      </c>
    </row>
    <row r="59" spans="2:11" ht="18.75" customHeight="1">
      <c r="B59" s="272"/>
      <c r="C59" s="221" t="s">
        <v>25</v>
      </c>
      <c r="D59" s="192">
        <v>159876</v>
      </c>
      <c r="E59" s="191">
        <v>159755</v>
      </c>
      <c r="F59" s="192">
        <v>54691</v>
      </c>
      <c r="G59" s="219">
        <v>54352</v>
      </c>
      <c r="H59" s="219">
        <v>9430</v>
      </c>
      <c r="I59" s="191">
        <v>9359</v>
      </c>
      <c r="J59" s="192">
        <f t="shared" si="8"/>
        <v>223997</v>
      </c>
      <c r="K59" s="191">
        <f t="shared" si="8"/>
        <v>223466</v>
      </c>
    </row>
    <row r="60" spans="2:11" ht="18.75" customHeight="1">
      <c r="B60" s="272"/>
      <c r="C60" s="221" t="s">
        <v>26</v>
      </c>
      <c r="D60" s="192"/>
      <c r="E60" s="191"/>
      <c r="F60" s="192"/>
      <c r="G60" s="219"/>
      <c r="H60" s="219"/>
      <c r="I60" s="191"/>
      <c r="J60" s="192"/>
      <c r="K60" s="191"/>
    </row>
    <row r="61" spans="2:11" ht="18.75" customHeight="1">
      <c r="B61" s="272"/>
      <c r="C61" s="221" t="s">
        <v>27</v>
      </c>
      <c r="D61" s="192"/>
      <c r="E61" s="191"/>
      <c r="F61" s="192"/>
      <c r="G61" s="219"/>
      <c r="H61" s="219"/>
      <c r="I61" s="191"/>
      <c r="J61" s="192"/>
      <c r="K61" s="191"/>
    </row>
    <row r="62" spans="2:11" ht="18.75" customHeight="1">
      <c r="B62" s="272"/>
      <c r="C62" s="221" t="s">
        <v>28</v>
      </c>
      <c r="D62" s="192"/>
      <c r="E62" s="191"/>
      <c r="F62" s="192"/>
      <c r="G62" s="219"/>
      <c r="H62" s="219"/>
      <c r="I62" s="191"/>
      <c r="J62" s="192"/>
      <c r="K62" s="191"/>
    </row>
    <row r="63" spans="2:11" ht="18.75" customHeight="1">
      <c r="B63" s="272"/>
      <c r="C63" s="221" t="s">
        <v>29</v>
      </c>
      <c r="D63" s="192"/>
      <c r="E63" s="191"/>
      <c r="F63" s="192"/>
      <c r="G63" s="219"/>
      <c r="H63" s="219"/>
      <c r="I63" s="191"/>
      <c r="J63" s="192"/>
      <c r="K63" s="191"/>
    </row>
    <row r="64" spans="2:11" ht="18.75" customHeight="1">
      <c r="B64" s="272"/>
      <c r="C64" s="221" t="s">
        <v>30</v>
      </c>
      <c r="D64" s="192"/>
      <c r="E64" s="191"/>
      <c r="F64" s="192"/>
      <c r="G64" s="219"/>
      <c r="H64" s="219"/>
      <c r="I64" s="191"/>
      <c r="J64" s="192"/>
      <c r="K64" s="191"/>
    </row>
    <row r="65" spans="2:11" ht="18.75" customHeight="1">
      <c r="B65" s="272"/>
      <c r="C65" s="221" t="s">
        <v>31</v>
      </c>
      <c r="D65" s="192"/>
      <c r="E65" s="191"/>
      <c r="F65" s="192"/>
      <c r="G65" s="219"/>
      <c r="H65" s="219"/>
      <c r="I65" s="191"/>
      <c r="J65" s="192"/>
      <c r="K65" s="191"/>
    </row>
    <row r="66" spans="2:11" ht="18.75" customHeight="1">
      <c r="B66" s="272"/>
      <c r="C66" s="221" t="s">
        <v>32</v>
      </c>
      <c r="D66" s="192"/>
      <c r="E66" s="191"/>
      <c r="F66" s="192"/>
      <c r="G66" s="219"/>
      <c r="H66" s="219"/>
      <c r="I66" s="191"/>
      <c r="J66" s="192"/>
      <c r="K66" s="191"/>
    </row>
    <row r="67" spans="2:11" ht="18.75" customHeight="1">
      <c r="B67" s="272"/>
      <c r="C67" s="221" t="s">
        <v>33</v>
      </c>
      <c r="D67" s="192"/>
      <c r="E67" s="191"/>
      <c r="F67" s="192"/>
      <c r="G67" s="219"/>
      <c r="H67" s="219"/>
      <c r="I67" s="191"/>
      <c r="J67" s="192"/>
      <c r="K67" s="191"/>
    </row>
    <row r="68" spans="2:11" ht="18.75" customHeight="1" thickBot="1">
      <c r="B68" s="273"/>
      <c r="C68" s="220" t="s">
        <v>34</v>
      </c>
      <c r="D68" s="192"/>
      <c r="E68" s="191"/>
      <c r="F68" s="192"/>
      <c r="G68" s="219"/>
      <c r="H68" s="219"/>
      <c r="I68" s="191"/>
      <c r="J68" s="218"/>
      <c r="K68" s="217"/>
    </row>
    <row r="69" spans="2:11" ht="15.75" thickBot="1">
      <c r="B69" s="266">
        <v>2013</v>
      </c>
      <c r="C69" s="267"/>
      <c r="D69" s="214">
        <f aca="true" t="shared" si="9" ref="D69:K69">SUM(D57:D68)</f>
        <v>515129</v>
      </c>
      <c r="E69" s="216">
        <f t="shared" si="9"/>
        <v>514824</v>
      </c>
      <c r="F69" s="214">
        <f t="shared" si="9"/>
        <v>172374</v>
      </c>
      <c r="G69" s="215">
        <f t="shared" si="9"/>
        <v>171242</v>
      </c>
      <c r="H69" s="215">
        <f t="shared" si="9"/>
        <v>31059</v>
      </c>
      <c r="I69" s="213">
        <f t="shared" si="9"/>
        <v>30709</v>
      </c>
      <c r="J69" s="214">
        <f t="shared" si="9"/>
        <v>718562</v>
      </c>
      <c r="K69" s="213">
        <f t="shared" si="9"/>
        <v>716775</v>
      </c>
    </row>
    <row r="70" spans="2:11" ht="15">
      <c r="B70" s="209"/>
      <c r="C70" s="209"/>
      <c r="D70" s="210"/>
      <c r="E70" s="210"/>
      <c r="F70" s="210"/>
      <c r="G70" s="210"/>
      <c r="H70" s="210"/>
      <c r="I70" s="210"/>
      <c r="J70" s="210"/>
      <c r="K70" s="210"/>
    </row>
    <row r="71" spans="2:11" ht="15">
      <c r="B71" s="212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2:11" ht="15">
      <c r="B72" s="212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2:11" ht="15.75" thickBot="1">
      <c r="B73" s="209"/>
      <c r="C73" s="209"/>
      <c r="D73" s="210"/>
      <c r="E73" s="210"/>
      <c r="F73" s="210"/>
      <c r="G73" s="210"/>
      <c r="H73" s="210"/>
      <c r="I73" s="210"/>
      <c r="J73" s="210"/>
      <c r="K73" s="210"/>
    </row>
    <row r="74" spans="2:11" ht="15.75" thickBot="1">
      <c r="B74" s="209"/>
      <c r="C74" s="209"/>
      <c r="D74" s="277" t="s">
        <v>12</v>
      </c>
      <c r="E74" s="278"/>
      <c r="F74" s="279" t="s">
        <v>13</v>
      </c>
      <c r="G74" s="279"/>
      <c r="H74" s="279"/>
      <c r="I74" s="279"/>
      <c r="J74" s="280" t="s">
        <v>14</v>
      </c>
      <c r="K74" s="281"/>
    </row>
    <row r="75" spans="2:11" ht="15.75" thickBot="1">
      <c r="B75" s="274"/>
      <c r="C75" s="275"/>
      <c r="D75" s="277" t="s">
        <v>15</v>
      </c>
      <c r="E75" s="278"/>
      <c r="F75" s="284" t="s">
        <v>16</v>
      </c>
      <c r="G75" s="276"/>
      <c r="H75" s="276" t="s">
        <v>17</v>
      </c>
      <c r="I75" s="267"/>
      <c r="J75" s="282"/>
      <c r="K75" s="283"/>
    </row>
    <row r="76" spans="2:11" ht="27" thickBot="1">
      <c r="B76" s="275"/>
      <c r="C76" s="275"/>
      <c r="D76" s="208" t="s">
        <v>91</v>
      </c>
      <c r="E76" s="207" t="s">
        <v>90</v>
      </c>
      <c r="F76" s="206" t="s">
        <v>91</v>
      </c>
      <c r="G76" s="205" t="s">
        <v>90</v>
      </c>
      <c r="H76" s="206" t="s">
        <v>91</v>
      </c>
      <c r="I76" s="205" t="s">
        <v>90</v>
      </c>
      <c r="J76" s="206" t="s">
        <v>91</v>
      </c>
      <c r="K76" s="205" t="s">
        <v>90</v>
      </c>
    </row>
    <row r="77" spans="2:11" ht="15">
      <c r="B77" s="268">
        <v>2010</v>
      </c>
      <c r="C77" s="204" t="s">
        <v>37</v>
      </c>
      <c r="D77" s="201">
        <v>189574.25</v>
      </c>
      <c r="E77" s="200">
        <v>189252.75</v>
      </c>
      <c r="F77" s="203">
        <v>50976.25</v>
      </c>
      <c r="G77" s="202">
        <v>50442.75</v>
      </c>
      <c r="H77" s="201">
        <v>12798.25</v>
      </c>
      <c r="I77" s="200">
        <v>12645.25</v>
      </c>
      <c r="J77" s="199">
        <f aca="true" t="shared" si="10" ref="J77:J88">+D77+F77+H77</f>
        <v>253348.75</v>
      </c>
      <c r="K77" s="198">
        <f aca="true" t="shared" si="11" ref="K77:K88">+E77+G77+I77</f>
        <v>252340.75</v>
      </c>
    </row>
    <row r="78" spans="2:11" ht="15">
      <c r="B78" s="269"/>
      <c r="C78" s="197" t="s">
        <v>38</v>
      </c>
      <c r="D78" s="194">
        <v>205236</v>
      </c>
      <c r="E78" s="193">
        <v>204723</v>
      </c>
      <c r="F78" s="196">
        <v>53405</v>
      </c>
      <c r="G78" s="195">
        <v>52934</v>
      </c>
      <c r="H78" s="194">
        <v>14915</v>
      </c>
      <c r="I78" s="193">
        <v>14804</v>
      </c>
      <c r="J78" s="192">
        <f t="shared" si="10"/>
        <v>273556</v>
      </c>
      <c r="K78" s="191">
        <f t="shared" si="11"/>
        <v>272461</v>
      </c>
    </row>
    <row r="79" spans="2:11" ht="15.75" thickBot="1">
      <c r="B79" s="270"/>
      <c r="C79" s="190" t="s">
        <v>39</v>
      </c>
      <c r="D79" s="187">
        <v>173436</v>
      </c>
      <c r="E79" s="186">
        <v>173165</v>
      </c>
      <c r="F79" s="189">
        <v>49823</v>
      </c>
      <c r="G79" s="188">
        <v>49290</v>
      </c>
      <c r="H79" s="187">
        <v>10990</v>
      </c>
      <c r="I79" s="186">
        <v>10850</v>
      </c>
      <c r="J79" s="185">
        <f t="shared" si="10"/>
        <v>234249</v>
      </c>
      <c r="K79" s="184">
        <f t="shared" si="11"/>
        <v>233305</v>
      </c>
    </row>
    <row r="80" spans="2:11" ht="15">
      <c r="B80" s="268">
        <v>2011</v>
      </c>
      <c r="C80" s="204" t="s">
        <v>37</v>
      </c>
      <c r="D80" s="201">
        <v>180593</v>
      </c>
      <c r="E80" s="200">
        <v>180333</v>
      </c>
      <c r="F80" s="203">
        <v>56303.583333333336</v>
      </c>
      <c r="G80" s="202">
        <v>55716.833333333336</v>
      </c>
      <c r="H80" s="201">
        <v>14653.25</v>
      </c>
      <c r="I80" s="200">
        <v>14419.416666666666</v>
      </c>
      <c r="J80" s="199">
        <f t="shared" si="10"/>
        <v>251549.83333333334</v>
      </c>
      <c r="K80" s="198">
        <f t="shared" si="11"/>
        <v>250469.25</v>
      </c>
    </row>
    <row r="81" spans="2:11" ht="15">
      <c r="B81" s="269"/>
      <c r="C81" s="197" t="s">
        <v>38</v>
      </c>
      <c r="D81" s="194">
        <v>238572</v>
      </c>
      <c r="E81" s="193">
        <v>238254</v>
      </c>
      <c r="F81" s="196">
        <v>65858</v>
      </c>
      <c r="G81" s="195">
        <v>65120</v>
      </c>
      <c r="H81" s="194">
        <v>25007</v>
      </c>
      <c r="I81" s="193">
        <v>24575</v>
      </c>
      <c r="J81" s="192">
        <f t="shared" si="10"/>
        <v>329437</v>
      </c>
      <c r="K81" s="191">
        <f t="shared" si="11"/>
        <v>327949</v>
      </c>
    </row>
    <row r="82" spans="2:11" ht="15.75" thickBot="1">
      <c r="B82" s="270"/>
      <c r="C82" s="190" t="s">
        <v>39</v>
      </c>
      <c r="D82" s="187">
        <v>131550</v>
      </c>
      <c r="E82" s="186">
        <v>131303</v>
      </c>
      <c r="F82" s="189">
        <v>47812</v>
      </c>
      <c r="G82" s="188">
        <v>47302</v>
      </c>
      <c r="H82" s="187">
        <v>9204</v>
      </c>
      <c r="I82" s="186">
        <v>9109</v>
      </c>
      <c r="J82" s="185">
        <f t="shared" si="10"/>
        <v>188566</v>
      </c>
      <c r="K82" s="184">
        <f t="shared" si="11"/>
        <v>187714</v>
      </c>
    </row>
    <row r="83" spans="2:11" ht="15">
      <c r="B83" s="268">
        <v>2012</v>
      </c>
      <c r="C83" s="204" t="s">
        <v>37</v>
      </c>
      <c r="D83" s="201">
        <f aca="true" t="shared" si="12" ref="D83:I83">AVERAGE(D44:D55)</f>
        <v>158347.83333333334</v>
      </c>
      <c r="E83" s="200">
        <f t="shared" si="12"/>
        <v>158217.83333333334</v>
      </c>
      <c r="F83" s="203">
        <f t="shared" si="12"/>
        <v>53778.166666666664</v>
      </c>
      <c r="G83" s="202">
        <f t="shared" si="12"/>
        <v>53351.416666666664</v>
      </c>
      <c r="H83" s="201">
        <f t="shared" si="12"/>
        <v>12513.25</v>
      </c>
      <c r="I83" s="200">
        <f t="shared" si="12"/>
        <v>12373.083333333334</v>
      </c>
      <c r="J83" s="199">
        <f t="shared" si="10"/>
        <v>224639.25</v>
      </c>
      <c r="K83" s="198">
        <f t="shared" si="11"/>
        <v>223942.33333333334</v>
      </c>
    </row>
    <row r="84" spans="2:11" ht="15">
      <c r="B84" s="269"/>
      <c r="C84" s="197" t="s">
        <v>38</v>
      </c>
      <c r="D84" s="194">
        <f aca="true" t="shared" si="13" ref="D84:I84">MAX(D44:D55)</f>
        <v>204557</v>
      </c>
      <c r="E84" s="193">
        <f t="shared" si="13"/>
        <v>204406</v>
      </c>
      <c r="F84" s="196">
        <f t="shared" si="13"/>
        <v>59034</v>
      </c>
      <c r="G84" s="195">
        <f t="shared" si="13"/>
        <v>58408</v>
      </c>
      <c r="H84" s="194">
        <f t="shared" si="13"/>
        <v>16958</v>
      </c>
      <c r="I84" s="193">
        <f t="shared" si="13"/>
        <v>16787</v>
      </c>
      <c r="J84" s="192">
        <f t="shared" si="10"/>
        <v>280549</v>
      </c>
      <c r="K84" s="191">
        <f t="shared" si="11"/>
        <v>279601</v>
      </c>
    </row>
    <row r="85" spans="2:11" ht="15.75" thickBot="1">
      <c r="B85" s="270"/>
      <c r="C85" s="190" t="s">
        <v>39</v>
      </c>
      <c r="D85" s="187">
        <f aca="true" t="shared" si="14" ref="D85:I85">MIN(D44:D55)</f>
        <v>126313</v>
      </c>
      <c r="E85" s="186">
        <f t="shared" si="14"/>
        <v>126186</v>
      </c>
      <c r="F85" s="189">
        <f t="shared" si="14"/>
        <v>45071</v>
      </c>
      <c r="G85" s="188">
        <f t="shared" si="14"/>
        <v>44776</v>
      </c>
      <c r="H85" s="187">
        <f t="shared" si="14"/>
        <v>9034</v>
      </c>
      <c r="I85" s="186">
        <f t="shared" si="14"/>
        <v>8946</v>
      </c>
      <c r="J85" s="185">
        <f t="shared" si="10"/>
        <v>180418</v>
      </c>
      <c r="K85" s="184">
        <f t="shared" si="11"/>
        <v>179908</v>
      </c>
    </row>
    <row r="86" spans="2:11" ht="15">
      <c r="B86" s="268">
        <v>2013</v>
      </c>
      <c r="C86" s="204" t="s">
        <v>37</v>
      </c>
      <c r="D86" s="201">
        <f aca="true" t="shared" si="15" ref="D86:I86">AVERAGE(D57:D68)</f>
        <v>171709.66666666666</v>
      </c>
      <c r="E86" s="200">
        <f t="shared" si="15"/>
        <v>171608</v>
      </c>
      <c r="F86" s="203">
        <f t="shared" si="15"/>
        <v>57458</v>
      </c>
      <c r="G86" s="202">
        <f t="shared" si="15"/>
        <v>57080.666666666664</v>
      </c>
      <c r="H86" s="201">
        <f t="shared" si="15"/>
        <v>10353</v>
      </c>
      <c r="I86" s="200">
        <f t="shared" si="15"/>
        <v>10236.333333333334</v>
      </c>
      <c r="J86" s="199">
        <f t="shared" si="10"/>
        <v>239520.66666666666</v>
      </c>
      <c r="K86" s="198">
        <f t="shared" si="11"/>
        <v>238925</v>
      </c>
    </row>
    <row r="87" spans="2:11" ht="15">
      <c r="B87" s="269"/>
      <c r="C87" s="197" t="s">
        <v>38</v>
      </c>
      <c r="D87" s="194">
        <f aca="true" t="shared" si="16" ref="D87:I87">MAX(D57:D68)</f>
        <v>188053</v>
      </c>
      <c r="E87" s="193">
        <f t="shared" si="16"/>
        <v>187960</v>
      </c>
      <c r="F87" s="196">
        <f t="shared" si="16"/>
        <v>64598</v>
      </c>
      <c r="G87" s="195">
        <f t="shared" si="16"/>
        <v>64159</v>
      </c>
      <c r="H87" s="194">
        <f t="shared" si="16"/>
        <v>11043</v>
      </c>
      <c r="I87" s="193">
        <f t="shared" si="16"/>
        <v>10920</v>
      </c>
      <c r="J87" s="192">
        <f t="shared" si="10"/>
        <v>263694</v>
      </c>
      <c r="K87" s="191">
        <f t="shared" si="11"/>
        <v>263039</v>
      </c>
    </row>
    <row r="88" spans="2:11" ht="15.75" thickBot="1">
      <c r="B88" s="270"/>
      <c r="C88" s="190" t="s">
        <v>39</v>
      </c>
      <c r="D88" s="187">
        <f aca="true" t="shared" si="17" ref="D88:I88">MIN(D57:D68)</f>
        <v>159876</v>
      </c>
      <c r="E88" s="186">
        <f t="shared" si="17"/>
        <v>159755</v>
      </c>
      <c r="F88" s="189">
        <f t="shared" si="17"/>
        <v>53085</v>
      </c>
      <c r="G88" s="188">
        <f t="shared" si="17"/>
        <v>52731</v>
      </c>
      <c r="H88" s="187">
        <f t="shared" si="17"/>
        <v>9430</v>
      </c>
      <c r="I88" s="186">
        <f t="shared" si="17"/>
        <v>9359</v>
      </c>
      <c r="J88" s="185">
        <f t="shared" si="10"/>
        <v>222391</v>
      </c>
      <c r="K88" s="184">
        <f t="shared" si="11"/>
        <v>221845</v>
      </c>
    </row>
  </sheetData>
  <sheetProtection/>
  <mergeCells count="36"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  <mergeCell ref="B24:C24"/>
    <mergeCell ref="D24:E24"/>
    <mergeCell ref="F24:G24"/>
    <mergeCell ref="H24:I24"/>
    <mergeCell ref="H75:I75"/>
    <mergeCell ref="D74:E74"/>
    <mergeCell ref="F74:I74"/>
    <mergeCell ref="J74:K75"/>
    <mergeCell ref="D75:E75"/>
    <mergeCell ref="F75:G75"/>
    <mergeCell ref="B69:C69"/>
    <mergeCell ref="B86:B88"/>
    <mergeCell ref="B83:B85"/>
    <mergeCell ref="B77:B79"/>
    <mergeCell ref="B31:B42"/>
    <mergeCell ref="B43:C43"/>
    <mergeCell ref="B80:B82"/>
    <mergeCell ref="B75:C76"/>
    <mergeCell ref="B44:B55"/>
    <mergeCell ref="B56:C56"/>
    <mergeCell ref="B57:B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A31" sqref="A3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41334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7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7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7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7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6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47"/>
      <c r="C44" s="41" t="s">
        <v>25</v>
      </c>
      <c r="D44" s="42">
        <v>142052.50918108996</v>
      </c>
      <c r="E44" s="43">
        <v>14149.543219353758</v>
      </c>
      <c r="F44" s="42">
        <v>880100.9082098576</v>
      </c>
      <c r="G44" s="44">
        <v>120343.78156808589</v>
      </c>
      <c r="H44" s="44">
        <v>242691.67991188623</v>
      </c>
      <c r="I44" s="43">
        <v>40297.90943293735</v>
      </c>
      <c r="J44" s="45">
        <v>1264845.0973028338</v>
      </c>
      <c r="K44" s="43">
        <v>174791.234220377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9">
        <v>2013</v>
      </c>
      <c r="C54" s="345"/>
      <c r="D54" s="54">
        <v>406054.73384514137</v>
      </c>
      <c r="E54" s="54">
        <v>38548.251194659555</v>
      </c>
      <c r="F54" s="54">
        <v>2868987.2091359454</v>
      </c>
      <c r="G54" s="54">
        <v>386380.5286042965</v>
      </c>
      <c r="H54" s="54">
        <v>857923.2628920743</v>
      </c>
      <c r="I54" s="54">
        <v>148320.17453855084</v>
      </c>
      <c r="J54" s="54">
        <v>4132965.2058731606</v>
      </c>
      <c r="K54" s="55">
        <v>573248.954337507</v>
      </c>
    </row>
    <row r="55" spans="2:13" ht="12.75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3" ht="12.75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3" ht="12.75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4:11" ht="13.5" thickBot="1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135351.57794838047</v>
      </c>
      <c r="E66" s="64">
        <v>12849.417064886518</v>
      </c>
      <c r="F66" s="65">
        <v>956329.0697119818</v>
      </c>
      <c r="G66" s="66">
        <v>128793.5095347655</v>
      </c>
      <c r="H66" s="65">
        <v>285974.4209640248</v>
      </c>
      <c r="I66" s="66">
        <v>49440.05817951695</v>
      </c>
      <c r="J66" s="65">
        <v>1377655.0686243868</v>
      </c>
      <c r="K66" s="66">
        <v>191082.984779169</v>
      </c>
      <c r="L66" s="67"/>
      <c r="M66" s="67"/>
    </row>
    <row r="67" spans="2:14" ht="12.75">
      <c r="B67" s="351"/>
      <c r="C67" s="68" t="s">
        <v>38</v>
      </c>
      <c r="D67" s="69">
        <v>142052.50918108996</v>
      </c>
      <c r="E67" s="70">
        <v>14149.543219353758</v>
      </c>
      <c r="F67" s="71">
        <v>1058774.9670626756</v>
      </c>
      <c r="G67" s="72">
        <v>134655.8907599069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127193.42088561977</v>
      </c>
      <c r="E68" s="75">
        <v>11432.271217455796</v>
      </c>
      <c r="F68" s="76">
        <v>880100.9082098576</v>
      </c>
      <c r="G68" s="77">
        <v>120343.78156808589</v>
      </c>
      <c r="H68" s="76">
        <v>242691.67991188623</v>
      </c>
      <c r="I68" s="77">
        <v>40297.90943293735</v>
      </c>
      <c r="J68" s="76">
        <v>1264845.0973028338</v>
      </c>
      <c r="K68" s="77">
        <v>174791.234220377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3</v>
      </c>
      <c r="D79" s="90">
        <v>2013</v>
      </c>
      <c r="E79" s="91">
        <v>14785.100616853422</v>
      </c>
      <c r="F79" s="92">
        <v>805.8948913556021</v>
      </c>
      <c r="G79" s="91">
        <v>44315.37598969532</v>
      </c>
      <c r="H79" s="93">
        <v>2949.31572597505</v>
      </c>
      <c r="I79" s="93">
        <v>7264.385894726427</v>
      </c>
      <c r="J79" s="92">
        <v>985.3036470052025</v>
      </c>
      <c r="K79" s="91">
        <v>66364.86250127517</v>
      </c>
      <c r="L79" s="92">
        <v>4740.514264335855</v>
      </c>
      <c r="M79" s="78"/>
      <c r="N79" s="94"/>
    </row>
    <row r="80" spans="1:14" ht="12.75">
      <c r="A80" s="87"/>
      <c r="B80" s="95">
        <v>4</v>
      </c>
      <c r="C80" s="96">
        <v>3</v>
      </c>
      <c r="D80" s="97">
        <v>2013</v>
      </c>
      <c r="E80" s="98">
        <v>9005.944788093671</v>
      </c>
      <c r="F80" s="99">
        <v>1284.501056204859</v>
      </c>
      <c r="G80" s="98">
        <v>43311.220482643905</v>
      </c>
      <c r="H80" s="100">
        <v>6085.829076296782</v>
      </c>
      <c r="I80" s="100">
        <v>30938.96812055154</v>
      </c>
      <c r="J80" s="99">
        <v>6407.248853534691</v>
      </c>
      <c r="K80" s="98">
        <v>83256.13339128911</v>
      </c>
      <c r="L80" s="99">
        <v>13777.578986036333</v>
      </c>
      <c r="M80" s="101"/>
      <c r="N80" s="94"/>
    </row>
    <row r="81" spans="1:14" ht="12.75">
      <c r="A81" s="87"/>
      <c r="B81" s="95">
        <v>5</v>
      </c>
      <c r="C81" s="96">
        <v>3</v>
      </c>
      <c r="D81" s="97">
        <v>2013</v>
      </c>
      <c r="E81" s="98">
        <v>5098.096546755471</v>
      </c>
      <c r="F81" s="99">
        <v>503.4955389919651</v>
      </c>
      <c r="G81" s="98">
        <v>36873.70087579656</v>
      </c>
      <c r="H81" s="100">
        <v>4317.095287182397</v>
      </c>
      <c r="I81" s="100">
        <v>11172.554826335436</v>
      </c>
      <c r="J81" s="99">
        <v>2030.5513462598205</v>
      </c>
      <c r="K81" s="98">
        <v>53144.352248887466</v>
      </c>
      <c r="L81" s="99">
        <v>6851.1421724341835</v>
      </c>
      <c r="M81" s="101"/>
      <c r="N81" s="94"/>
    </row>
    <row r="82" spans="1:14" ht="12.75">
      <c r="A82" s="87"/>
      <c r="B82" s="95">
        <v>6</v>
      </c>
      <c r="C82" s="96">
        <v>3</v>
      </c>
      <c r="D82" s="97">
        <v>2013</v>
      </c>
      <c r="E82" s="98">
        <v>5134.940923028711</v>
      </c>
      <c r="F82" s="99">
        <v>467.3530950715722</v>
      </c>
      <c r="G82" s="98">
        <v>44467.20991077659</v>
      </c>
      <c r="H82" s="100">
        <v>3905.3494217502775</v>
      </c>
      <c r="I82" s="100">
        <v>15375.995442891495</v>
      </c>
      <c r="J82" s="99">
        <v>2053.350214151975</v>
      </c>
      <c r="K82" s="98">
        <v>64978.146276696796</v>
      </c>
      <c r="L82" s="99">
        <v>6426.0527309738245</v>
      </c>
      <c r="M82" s="101"/>
      <c r="N82" s="94"/>
    </row>
    <row r="83" spans="1:14" ht="12.75">
      <c r="A83" s="87"/>
      <c r="B83" s="95">
        <v>7</v>
      </c>
      <c r="C83" s="96">
        <v>3</v>
      </c>
      <c r="D83" s="97">
        <v>2013</v>
      </c>
      <c r="E83" s="98">
        <v>8701.735998904152</v>
      </c>
      <c r="F83" s="99">
        <v>657.2805501033046</v>
      </c>
      <c r="G83" s="98">
        <v>29727.31144657589</v>
      </c>
      <c r="H83" s="100">
        <v>2618.0116864457555</v>
      </c>
      <c r="I83" s="100">
        <v>9399.344345815232</v>
      </c>
      <c r="J83" s="99">
        <v>1027.7993981590284</v>
      </c>
      <c r="K83" s="98">
        <v>47828.391791295275</v>
      </c>
      <c r="L83" s="99">
        <v>4303.091634708088</v>
      </c>
      <c r="M83" s="101"/>
      <c r="N83" s="94"/>
    </row>
    <row r="84" spans="1:14" ht="12.75">
      <c r="A84" s="87"/>
      <c r="B84" s="95">
        <v>8</v>
      </c>
      <c r="C84" s="96">
        <v>3</v>
      </c>
      <c r="D84" s="97">
        <v>2013</v>
      </c>
      <c r="E84" s="98">
        <v>8459.087418342411</v>
      </c>
      <c r="F84" s="99">
        <v>954.3828720802818</v>
      </c>
      <c r="G84" s="98">
        <v>29470.778528518014</v>
      </c>
      <c r="H84" s="100">
        <v>4329.4264039766285</v>
      </c>
      <c r="I84" s="100">
        <v>7540.831198362297</v>
      </c>
      <c r="J84" s="99">
        <v>1406.2372283769307</v>
      </c>
      <c r="K84" s="98">
        <v>45470.69714522272</v>
      </c>
      <c r="L84" s="99">
        <v>6690.046504433842</v>
      </c>
      <c r="M84" s="101"/>
      <c r="N84" s="94"/>
    </row>
    <row r="85" spans="1:14" ht="12.75">
      <c r="A85" s="87"/>
      <c r="B85" s="95">
        <v>11</v>
      </c>
      <c r="C85" s="96">
        <v>3</v>
      </c>
      <c r="D85" s="97">
        <v>2013</v>
      </c>
      <c r="E85" s="98">
        <v>5200.7299258837265</v>
      </c>
      <c r="F85" s="99">
        <v>548.7578045673897</v>
      </c>
      <c r="G85" s="98">
        <v>31438.60384683541</v>
      </c>
      <c r="H85" s="100">
        <v>4823.006562433957</v>
      </c>
      <c r="I85" s="100">
        <v>8723.97525893003</v>
      </c>
      <c r="J85" s="99">
        <v>1759.7698227886426</v>
      </c>
      <c r="K85" s="98">
        <v>45363.30903164917</v>
      </c>
      <c r="L85" s="99">
        <v>7131.53418978999</v>
      </c>
      <c r="M85" s="101"/>
      <c r="N85" s="94"/>
    </row>
    <row r="86" spans="1:14" ht="12.75">
      <c r="A86" s="87"/>
      <c r="B86" s="95">
        <v>12</v>
      </c>
      <c r="C86" s="96">
        <v>3</v>
      </c>
      <c r="D86" s="97">
        <v>2013</v>
      </c>
      <c r="E86" s="98">
        <v>4978.427307368028</v>
      </c>
      <c r="F86" s="99">
        <v>427.5693462849212</v>
      </c>
      <c r="G86" s="98">
        <v>36127.62266128266</v>
      </c>
      <c r="H86" s="100">
        <v>5477.595344376397</v>
      </c>
      <c r="I86" s="100">
        <v>5588.940883914809</v>
      </c>
      <c r="J86" s="99">
        <v>1230.7701795683029</v>
      </c>
      <c r="K86" s="98">
        <v>46694.9908525655</v>
      </c>
      <c r="L86" s="99">
        <v>7135.934870229621</v>
      </c>
      <c r="M86" s="101"/>
      <c r="N86" s="94"/>
    </row>
    <row r="87" spans="1:14" ht="12.75">
      <c r="A87" s="87"/>
      <c r="B87" s="95">
        <v>13</v>
      </c>
      <c r="C87" s="96">
        <v>3</v>
      </c>
      <c r="D87" s="97">
        <v>2013</v>
      </c>
      <c r="E87" s="98">
        <v>6744.953998646312</v>
      </c>
      <c r="F87" s="99">
        <v>624.0759255183843</v>
      </c>
      <c r="G87" s="98">
        <v>38926.753214873395</v>
      </c>
      <c r="H87" s="100">
        <v>7976.773455238009</v>
      </c>
      <c r="I87" s="100">
        <v>3845.2290207738756</v>
      </c>
      <c r="J87" s="99">
        <v>459.30405659580737</v>
      </c>
      <c r="K87" s="98">
        <v>49516.936234293586</v>
      </c>
      <c r="L87" s="99">
        <v>9060.1534373522</v>
      </c>
      <c r="M87" s="101"/>
      <c r="N87" s="94"/>
    </row>
    <row r="88" spans="1:14" ht="12.75">
      <c r="A88" s="87"/>
      <c r="B88" s="95">
        <v>14</v>
      </c>
      <c r="C88" s="96">
        <v>3</v>
      </c>
      <c r="D88" s="97">
        <v>2013</v>
      </c>
      <c r="E88" s="98">
        <v>6013.120701636796</v>
      </c>
      <c r="F88" s="99">
        <v>452.1022342983545</v>
      </c>
      <c r="G88" s="98">
        <v>37978.313895971616</v>
      </c>
      <c r="H88" s="100">
        <v>6745.946928359301</v>
      </c>
      <c r="I88" s="100">
        <v>17019.738193206063</v>
      </c>
      <c r="J88" s="99">
        <v>1350.3309037907252</v>
      </c>
      <c r="K88" s="98">
        <v>61011.17279081448</v>
      </c>
      <c r="L88" s="99">
        <v>8548.38006644838</v>
      </c>
      <c r="M88" s="101"/>
      <c r="N88" s="94"/>
    </row>
    <row r="89" spans="1:14" ht="12.75">
      <c r="A89" s="87"/>
      <c r="B89" s="95">
        <v>15</v>
      </c>
      <c r="C89" s="96">
        <v>3</v>
      </c>
      <c r="D89" s="97">
        <v>2013</v>
      </c>
      <c r="E89" s="98">
        <v>5227.8909586229165</v>
      </c>
      <c r="F89" s="99">
        <v>408.68189187131793</v>
      </c>
      <c r="G89" s="98">
        <v>48263.42940661258</v>
      </c>
      <c r="H89" s="100">
        <v>5266.532325425525</v>
      </c>
      <c r="I89" s="100">
        <v>14020.752169827249</v>
      </c>
      <c r="J89" s="99">
        <v>2256.528413419093</v>
      </c>
      <c r="K89" s="98">
        <v>67512.07253506275</v>
      </c>
      <c r="L89" s="99">
        <v>7931.742630715937</v>
      </c>
      <c r="M89" s="101"/>
      <c r="N89" s="94"/>
    </row>
    <row r="90" spans="1:14" ht="12.75">
      <c r="A90" s="87"/>
      <c r="B90" s="95">
        <v>18</v>
      </c>
      <c r="C90" s="96">
        <v>3</v>
      </c>
      <c r="D90" s="97">
        <v>2013</v>
      </c>
      <c r="E90" s="98">
        <v>5905.621762667112</v>
      </c>
      <c r="F90" s="99">
        <v>738.8597739086842</v>
      </c>
      <c r="G90" s="98">
        <v>43670.77520125951</v>
      </c>
      <c r="H90" s="100">
        <v>7127.257780845755</v>
      </c>
      <c r="I90" s="100">
        <v>12938.750299280964</v>
      </c>
      <c r="J90" s="99">
        <v>2219.362510722977</v>
      </c>
      <c r="K90" s="98">
        <v>62515.14726320759</v>
      </c>
      <c r="L90" s="99">
        <v>10085.480065477415</v>
      </c>
      <c r="M90" s="101"/>
      <c r="N90" s="94"/>
    </row>
    <row r="91" spans="1:14" ht="12.75">
      <c r="A91" s="87"/>
      <c r="B91" s="95">
        <v>19</v>
      </c>
      <c r="C91" s="96">
        <v>3</v>
      </c>
      <c r="D91" s="97">
        <v>2013</v>
      </c>
      <c r="E91" s="98">
        <v>7273.526229181913</v>
      </c>
      <c r="F91" s="99">
        <v>656.8028122707566</v>
      </c>
      <c r="G91" s="98">
        <v>38305.661055714816</v>
      </c>
      <c r="H91" s="100">
        <v>6060.793866415171</v>
      </c>
      <c r="I91" s="100">
        <v>8567.514732073141</v>
      </c>
      <c r="J91" s="99">
        <v>952.2556573272798</v>
      </c>
      <c r="K91" s="98">
        <v>54146.70201696987</v>
      </c>
      <c r="L91" s="99">
        <v>7669.852336013207</v>
      </c>
      <c r="M91" s="101"/>
      <c r="N91" s="94"/>
    </row>
    <row r="92" spans="1:14" ht="12.75">
      <c r="A92" s="87"/>
      <c r="B92" s="95">
        <v>20</v>
      </c>
      <c r="C92" s="96">
        <v>3</v>
      </c>
      <c r="D92" s="97">
        <v>2013</v>
      </c>
      <c r="E92" s="98">
        <v>5553.477237003893</v>
      </c>
      <c r="F92" s="99">
        <v>527.4307058181807</v>
      </c>
      <c r="G92" s="98">
        <v>39456.14658092049</v>
      </c>
      <c r="H92" s="100">
        <v>6145.915594496719</v>
      </c>
      <c r="I92" s="100">
        <v>9320.504491745207</v>
      </c>
      <c r="J92" s="99">
        <v>887.6881385417346</v>
      </c>
      <c r="K92" s="98">
        <v>54330.128309669584</v>
      </c>
      <c r="L92" s="99">
        <v>7561.034438856634</v>
      </c>
      <c r="M92" s="101"/>
      <c r="N92" s="94"/>
    </row>
    <row r="93" spans="1:14" ht="12.75">
      <c r="A93" s="87"/>
      <c r="B93" s="95">
        <v>21</v>
      </c>
      <c r="C93" s="96">
        <v>3</v>
      </c>
      <c r="D93" s="97">
        <v>2013</v>
      </c>
      <c r="E93" s="98">
        <v>6621.287145656545</v>
      </c>
      <c r="F93" s="99">
        <v>612.4582823462514</v>
      </c>
      <c r="G93" s="98">
        <v>54858.52550083108</v>
      </c>
      <c r="H93" s="100">
        <v>5439.98395844633</v>
      </c>
      <c r="I93" s="100">
        <v>26583.59833549121</v>
      </c>
      <c r="J93" s="99">
        <v>5384.405459233663</v>
      </c>
      <c r="K93" s="98">
        <v>88063.41098197884</v>
      </c>
      <c r="L93" s="99">
        <v>11436.847700026245</v>
      </c>
      <c r="M93" s="101"/>
      <c r="N93" s="94"/>
    </row>
    <row r="94" spans="1:14" ht="12.75">
      <c r="A94" s="87"/>
      <c r="B94" s="95">
        <v>22</v>
      </c>
      <c r="C94" s="96">
        <v>3</v>
      </c>
      <c r="D94" s="97">
        <v>2013</v>
      </c>
      <c r="E94" s="98">
        <v>7969.779135659153</v>
      </c>
      <c r="F94" s="99">
        <v>857.3388795481205</v>
      </c>
      <c r="G94" s="98">
        <v>57205.47215688056</v>
      </c>
      <c r="H94" s="100">
        <v>7682.031359976975</v>
      </c>
      <c r="I94" s="100">
        <v>13405.940839024544</v>
      </c>
      <c r="J94" s="99">
        <v>3207.0469143243545</v>
      </c>
      <c r="K94" s="98">
        <v>78581.19213156425</v>
      </c>
      <c r="L94" s="99">
        <v>11746.41715384945</v>
      </c>
      <c r="M94" s="101"/>
      <c r="N94" s="94"/>
    </row>
    <row r="95" spans="1:14" ht="12.75">
      <c r="A95" s="87"/>
      <c r="B95" s="95">
        <v>25</v>
      </c>
      <c r="C95" s="96">
        <v>3</v>
      </c>
      <c r="D95" s="97">
        <v>2013</v>
      </c>
      <c r="E95" s="98">
        <v>9088.706030234049</v>
      </c>
      <c r="F95" s="99">
        <v>1080.8964785402986</v>
      </c>
      <c r="G95" s="98">
        <v>40110.63617764307</v>
      </c>
      <c r="H95" s="100">
        <v>7141.35378008699</v>
      </c>
      <c r="I95" s="100">
        <v>5327.2377699492035</v>
      </c>
      <c r="J95" s="99">
        <v>1264.7935966621403</v>
      </c>
      <c r="K95" s="98">
        <v>54526.579977826324</v>
      </c>
      <c r="L95" s="99">
        <v>9487.043855289428</v>
      </c>
      <c r="M95" s="101"/>
      <c r="N95" s="94"/>
    </row>
    <row r="96" spans="1:14" ht="12.75">
      <c r="A96" s="87"/>
      <c r="B96" s="95">
        <v>26</v>
      </c>
      <c r="C96" s="96">
        <v>3</v>
      </c>
      <c r="D96" s="97">
        <v>2013</v>
      </c>
      <c r="E96" s="98">
        <v>6881.275080961914</v>
      </c>
      <c r="F96" s="99">
        <v>763.3114483315395</v>
      </c>
      <c r="G96" s="98">
        <v>58156.59379402065</v>
      </c>
      <c r="H96" s="100">
        <v>5959.872924849415</v>
      </c>
      <c r="I96" s="100">
        <v>15437.332511374027</v>
      </c>
      <c r="J96" s="99">
        <v>2281.9887095469235</v>
      </c>
      <c r="K96" s="98">
        <v>80475.2013863566</v>
      </c>
      <c r="L96" s="99">
        <v>9005.173082727879</v>
      </c>
      <c r="M96" s="101"/>
      <c r="N96" s="94"/>
    </row>
    <row r="97" spans="1:14" ht="12.75">
      <c r="A97" s="87"/>
      <c r="B97" s="95">
        <v>27</v>
      </c>
      <c r="C97" s="96">
        <v>3</v>
      </c>
      <c r="D97" s="97">
        <v>2013</v>
      </c>
      <c r="E97" s="98">
        <v>7635.727111053189</v>
      </c>
      <c r="F97" s="99">
        <v>1148.5156416196144</v>
      </c>
      <c r="G97" s="98">
        <v>82618.66614893534</v>
      </c>
      <c r="H97" s="100">
        <v>13336.106487676478</v>
      </c>
      <c r="I97" s="100">
        <v>10343.809561265141</v>
      </c>
      <c r="J97" s="99">
        <v>1402.2730371116083</v>
      </c>
      <c r="K97" s="98">
        <v>100598.20282125367</v>
      </c>
      <c r="L97" s="99">
        <v>15886.895166407701</v>
      </c>
      <c r="M97" s="101"/>
      <c r="N97" s="94"/>
    </row>
    <row r="98" spans="1:14" s="27" customFormat="1" ht="12.75">
      <c r="A98" s="103"/>
      <c r="B98" s="95">
        <v>28</v>
      </c>
      <c r="C98" s="96">
        <v>3</v>
      </c>
      <c r="D98" s="97">
        <v>2013</v>
      </c>
      <c r="E98" s="98">
        <v>5773.0802645365675</v>
      </c>
      <c r="F98" s="99">
        <v>629.8339906223598</v>
      </c>
      <c r="G98" s="98">
        <v>44818.111334070345</v>
      </c>
      <c r="H98" s="100">
        <v>6955.583597832001</v>
      </c>
      <c r="I98" s="100">
        <v>9876.27601634834</v>
      </c>
      <c r="J98" s="99">
        <v>1730.9013458164463</v>
      </c>
      <c r="K98" s="98">
        <v>60467.467614955254</v>
      </c>
      <c r="L98" s="99">
        <v>9316.318934270806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2:13" ht="26.25" thickBot="1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69"/>
      <c r="D106" s="119">
        <v>7102.6254590544995</v>
      </c>
      <c r="E106" s="120">
        <v>707.477160967688</v>
      </c>
      <c r="F106" s="63">
        <v>44005.045410492894</v>
      </c>
      <c r="G106" s="66">
        <v>6017.189078404295</v>
      </c>
      <c r="H106" s="65">
        <v>12134.583995594312</v>
      </c>
      <c r="I106" s="66">
        <v>2014.895471646867</v>
      </c>
      <c r="J106" s="65">
        <v>63242.2548651417</v>
      </c>
      <c r="K106" s="66">
        <v>8739.56171101885</v>
      </c>
      <c r="L106" s="20"/>
      <c r="M106" s="20"/>
    </row>
    <row r="107" spans="2:13" ht="12.75">
      <c r="B107" s="370" t="s">
        <v>38</v>
      </c>
      <c r="C107" s="371"/>
      <c r="D107" s="71">
        <v>14785.100616853422</v>
      </c>
      <c r="E107" s="72">
        <v>1284.501056204859</v>
      </c>
      <c r="F107" s="69">
        <v>82618.66614893534</v>
      </c>
      <c r="G107" s="72">
        <v>13336.106487676478</v>
      </c>
      <c r="H107" s="71">
        <v>30938.96812055154</v>
      </c>
      <c r="I107" s="72">
        <v>6407.248853534691</v>
      </c>
      <c r="J107" s="71">
        <v>100598.20282125367</v>
      </c>
      <c r="K107" s="72">
        <v>15886.895166407701</v>
      </c>
      <c r="L107" s="20"/>
      <c r="M107" s="20"/>
    </row>
    <row r="108" spans="2:13" ht="13.5" thickBot="1">
      <c r="B108" s="372" t="s">
        <v>39</v>
      </c>
      <c r="C108" s="373"/>
      <c r="D108" s="76">
        <v>4978.427307368028</v>
      </c>
      <c r="E108" s="77">
        <v>408.68189187131793</v>
      </c>
      <c r="F108" s="74">
        <v>29470.778528518014</v>
      </c>
      <c r="G108" s="77">
        <v>2618.0116864457555</v>
      </c>
      <c r="H108" s="76">
        <v>3845.2290207738756</v>
      </c>
      <c r="I108" s="77">
        <v>459.30405659580737</v>
      </c>
      <c r="J108" s="76">
        <v>45363.30903164917</v>
      </c>
      <c r="K108" s="77">
        <v>4303.091634708088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272624.04350419686</v>
      </c>
      <c r="G118" s="138">
        <v>239.71183880036406</v>
      </c>
      <c r="H118" s="138">
        <v>218289.05928100072</v>
      </c>
      <c r="I118" s="139">
        <v>54095.27238439577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151655.1769717472</v>
      </c>
      <c r="G119" s="148">
        <v>24180.28719583653</v>
      </c>
      <c r="H119" s="149">
        <v>95970.55218032625</v>
      </c>
      <c r="I119" s="150">
        <v>31504.33759558441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129669.98602583256</v>
      </c>
      <c r="G120" s="148">
        <v>1042.0624005391478</v>
      </c>
      <c r="H120" s="149">
        <v>109333.20225897909</v>
      </c>
      <c r="I120" s="150">
        <v>19294.721366314334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122108.28098321463</v>
      </c>
      <c r="G121" s="148">
        <v>5760.041551327766</v>
      </c>
      <c r="H121" s="149">
        <v>95669.00342577478</v>
      </c>
      <c r="I121" s="150">
        <v>20679.23600611209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113187.07636215829</v>
      </c>
      <c r="G122" s="148">
        <v>12833.123630136799</v>
      </c>
      <c r="H122" s="149">
        <v>81431.2722335738</v>
      </c>
      <c r="I122" s="150">
        <v>18922.680498447673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83992.45070732062</v>
      </c>
      <c r="G123" s="148">
        <v>3545.997131833546</v>
      </c>
      <c r="H123" s="149">
        <v>51307.703620642606</v>
      </c>
      <c r="I123" s="150">
        <v>29138.74995484446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59714.85325936204</v>
      </c>
      <c r="G124" s="148">
        <v>3435.2804257410803</v>
      </c>
      <c r="H124" s="149">
        <v>50699.05561796732</v>
      </c>
      <c r="I124" s="150">
        <v>5580.5172156536355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54681.339344145665</v>
      </c>
      <c r="G125" s="148">
        <v>19241.4805160506</v>
      </c>
      <c r="H125" s="149">
        <v>23705.541609636126</v>
      </c>
      <c r="I125" s="150">
        <v>11734.317218458942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44867.551443691125</v>
      </c>
      <c r="G126" s="148">
        <v>14957.879535805298</v>
      </c>
      <c r="H126" s="149">
        <v>23022.105382264614</v>
      </c>
      <c r="I126" s="150">
        <v>6887.566525621219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44599.73313925114</v>
      </c>
      <c r="G127" s="148">
        <v>3642.8839421893613</v>
      </c>
      <c r="H127" s="149">
        <v>33791.42530155103</v>
      </c>
      <c r="I127" s="150">
        <v>7165.423895510745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39307.838782908526</v>
      </c>
      <c r="G128" s="148">
        <v>2331.811755043885</v>
      </c>
      <c r="H128" s="149">
        <v>24236.465885508187</v>
      </c>
      <c r="I128" s="150">
        <v>12739.561142356455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26707.437149067817</v>
      </c>
      <c r="G129" s="148">
        <v>2998.509984264448</v>
      </c>
      <c r="H129" s="149">
        <v>19347.10464942096</v>
      </c>
      <c r="I129" s="150">
        <v>4361.822515382408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18263.926538105603</v>
      </c>
      <c r="G130" s="148">
        <v>4957.8430792838335</v>
      </c>
      <c r="H130" s="149">
        <v>5162.704089832347</v>
      </c>
      <c r="I130" s="150">
        <v>8143.379368989425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14746.021021829183</v>
      </c>
      <c r="G131" s="148">
        <v>4843.699951774202</v>
      </c>
      <c r="H131" s="149">
        <v>7767.901947077168</v>
      </c>
      <c r="I131" s="150">
        <v>2134.419122977812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13882.658424563688</v>
      </c>
      <c r="G132" s="148">
        <v>1022.565623774821</v>
      </c>
      <c r="H132" s="149">
        <v>10497.304302735392</v>
      </c>
      <c r="I132" s="150">
        <v>2362.788498053474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10893.301851022781</v>
      </c>
      <c r="G133" s="148">
        <v>5777.309665751074</v>
      </c>
      <c r="H133" s="149">
        <v>4143.099574777329</v>
      </c>
      <c r="I133" s="150">
        <v>972.8926104943788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9631.722987148538</v>
      </c>
      <c r="G134" s="148">
        <v>6427.726073170107</v>
      </c>
      <c r="H134" s="149">
        <v>2657.91097300779</v>
      </c>
      <c r="I134" s="150">
        <v>546.0859409706408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8597.474175026262</v>
      </c>
      <c r="G135" s="148">
        <v>7916.367038244695</v>
      </c>
      <c r="H135" s="149">
        <v>124.85050937303522</v>
      </c>
      <c r="I135" s="150">
        <v>556.2566274085306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8285.067555144615</v>
      </c>
      <c r="G136" s="148">
        <v>352.341573983103</v>
      </c>
      <c r="H136" s="149">
        <v>7755.425102693019</v>
      </c>
      <c r="I136" s="150">
        <v>177.30087846849352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6192.206770875689</v>
      </c>
      <c r="G137" s="148">
        <v>3173.8334215360396</v>
      </c>
      <c r="H137" s="149">
        <v>2462.772082822045</v>
      </c>
      <c r="I137" s="150">
        <v>555.601266517604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5734.003279717894</v>
      </c>
      <c r="G138" s="148">
        <v>1801.4068583149742</v>
      </c>
      <c r="H138" s="149">
        <v>1389.2707035672547</v>
      </c>
      <c r="I138" s="150">
        <v>2543.325717835665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5526.537584166627</v>
      </c>
      <c r="G139" s="148">
        <v>3424.461551130154</v>
      </c>
      <c r="H139" s="149">
        <v>2038.1739311181982</v>
      </c>
      <c r="I139" s="150">
        <v>63.902101918275974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5167.578091671725</v>
      </c>
      <c r="G140" s="148">
        <v>0</v>
      </c>
      <c r="H140" s="149">
        <v>5062.812243212555</v>
      </c>
      <c r="I140" s="150">
        <v>104.76584845917051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4538.060269674109</v>
      </c>
      <c r="G141" s="148">
        <v>1283.8095156212055</v>
      </c>
      <c r="H141" s="149">
        <v>2436.9188584392955</v>
      </c>
      <c r="I141" s="150">
        <v>817.3318956136084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3214.6770365126717</v>
      </c>
      <c r="G142" s="148">
        <v>3035.366550561799</v>
      </c>
      <c r="H142" s="149">
        <v>179.3104859508727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2416.314771659078</v>
      </c>
      <c r="G143" s="148">
        <v>178.25387478923633</v>
      </c>
      <c r="H143" s="149">
        <v>641.2266501887377</v>
      </c>
      <c r="I143" s="150">
        <v>1596.8342466811039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1962.0770500673514</v>
      </c>
      <c r="G144" s="148">
        <v>1962.0770500673514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761.9069818775232</v>
      </c>
      <c r="G145" s="148">
        <v>761.9069818775232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731.3722875977161</v>
      </c>
      <c r="G146" s="148">
        <v>274.2027363566581</v>
      </c>
      <c r="H146" s="149">
        <v>444.5800824251554</v>
      </c>
      <c r="I146" s="150">
        <v>12.589468815902631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433.12673163792454</v>
      </c>
      <c r="G147" s="148">
        <v>0</v>
      </c>
      <c r="H147" s="149">
        <v>433.12673163792454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287.7147564059757</v>
      </c>
      <c r="G148" s="148">
        <v>255.5285290372118</v>
      </c>
      <c r="H148" s="149">
        <v>32.186227368763916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274.36630956610935</v>
      </c>
      <c r="G149" s="148">
        <v>274.36630956610935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68.84226698541974</v>
      </c>
      <c r="G150" s="148">
        <v>0</v>
      </c>
      <c r="H150" s="149">
        <v>68.84226698541974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65.47924460658551</v>
      </c>
      <c r="G151" s="148">
        <v>65.47924460658551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28.102686878234927</v>
      </c>
      <c r="G152" s="148">
        <v>28.102686878234927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3.5" thickBot="1">
      <c r="A153" s="132"/>
      <c r="B153" s="152">
        <v>36</v>
      </c>
      <c r="C153" s="153" t="s">
        <v>89</v>
      </c>
      <c r="D153" s="154"/>
      <c r="E153" s="155"/>
      <c r="F153" s="156">
        <v>26.790957196227833</v>
      </c>
      <c r="G153" s="156">
        <v>26.790957196227833</v>
      </c>
      <c r="H153" s="157">
        <v>0</v>
      </c>
      <c r="I153" s="158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</row>
    <row r="174" spans="1:16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</row>
    <row r="188" spans="1:16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</row>
    <row r="201" spans="1:16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</row>
    <row r="202" spans="1:16" ht="12.75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ht="12.75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</row>
    <row r="204" spans="1:16" ht="12.75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</row>
    <row r="236" spans="1:16" ht="12.75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3.5" customHeight="1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</row>
    <row r="298" spans="1:16" ht="12.75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</row>
    <row r="299" spans="1:16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</row>
    <row r="325" spans="1:16" ht="12.75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</row>
    <row r="407" spans="1:16" ht="12.75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6:C106"/>
    <mergeCell ref="B107:C107"/>
    <mergeCell ref="B108:C108"/>
    <mergeCell ref="H116:I116"/>
    <mergeCell ref="B173:C173"/>
    <mergeCell ref="D173:E173"/>
    <mergeCell ref="F173:G173"/>
    <mergeCell ref="H173:I173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f>'Mar-13 UF'!N2:O2</f>
        <v>41334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6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7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7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7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7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7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7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7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7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7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8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9">
        <v>2012</v>
      </c>
      <c r="C41" s="345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6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7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47"/>
      <c r="C44" s="41" t="s">
        <v>25</v>
      </c>
      <c r="D44" s="42">
        <v>6870539.136833865</v>
      </c>
      <c r="E44" s="43">
        <v>684317.6754171153</v>
      </c>
      <c r="F44" s="42">
        <v>42574717.99171871</v>
      </c>
      <c r="G44" s="44">
        <v>5822855.148808577</v>
      </c>
      <c r="H44" s="44">
        <v>11735480.074941399</v>
      </c>
      <c r="I44" s="43">
        <v>1948127.804066048</v>
      </c>
      <c r="J44" s="45">
        <v>61180737.20349397</v>
      </c>
      <c r="K44" s="43">
        <v>8455300.628291741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9">
        <v>2013</v>
      </c>
      <c r="C54" s="345"/>
      <c r="D54" s="54">
        <v>19618323.209848993</v>
      </c>
      <c r="E54" s="54">
        <v>1862208.4392462769</v>
      </c>
      <c r="F54" s="54">
        <v>138610458.38292786</v>
      </c>
      <c r="G54" s="54">
        <v>18667057.01329301</v>
      </c>
      <c r="H54" s="54">
        <v>41446335.73576198</v>
      </c>
      <c r="I54" s="54">
        <v>7163982.464616842</v>
      </c>
      <c r="J54" s="54">
        <v>199675117.32853884</v>
      </c>
      <c r="K54" s="55">
        <v>27693247.91715613</v>
      </c>
    </row>
    <row r="55" spans="2:13" ht="12.75" customHeight="1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1" ht="13.5" thickBot="1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1" ht="26.25" thickBot="1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51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6539441.069949664</v>
      </c>
      <c r="E66" s="64">
        <v>620736.1464154256</v>
      </c>
      <c r="F66" s="65">
        <v>46203486.127642624</v>
      </c>
      <c r="G66" s="66">
        <v>6222352.337764337</v>
      </c>
      <c r="H66" s="65">
        <v>13815445.245253993</v>
      </c>
      <c r="I66" s="66">
        <v>2387994.1548722805</v>
      </c>
      <c r="J66" s="65">
        <v>66558372.442846276</v>
      </c>
      <c r="K66" s="66">
        <v>9231082.639052043</v>
      </c>
      <c r="L66" s="67"/>
      <c r="M66" s="67"/>
    </row>
    <row r="67" spans="2:14" ht="12.75">
      <c r="B67" s="351"/>
      <c r="C67" s="68" t="s">
        <v>38</v>
      </c>
      <c r="D67" s="69">
        <v>6870539.136833865</v>
      </c>
      <c r="E67" s="70">
        <v>684317.6754171153</v>
      </c>
      <c r="F67" s="71">
        <v>51097257.50140271</v>
      </c>
      <c r="G67" s="72">
        <v>6505711.80736211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6144371.716396693</v>
      </c>
      <c r="E68" s="75">
        <v>552164.1397176458</v>
      </c>
      <c r="F68" s="76">
        <v>42574717.99171871</v>
      </c>
      <c r="G68" s="77">
        <v>5822855.148808577</v>
      </c>
      <c r="H68" s="76">
        <v>11735480.074941399</v>
      </c>
      <c r="I68" s="77">
        <v>1948127.804066048</v>
      </c>
      <c r="J68" s="76">
        <v>61180737.20349397</v>
      </c>
      <c r="K68" s="77">
        <v>8455300.628291741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354915.1877099949</v>
      </c>
      <c r="F79" s="92">
        <v>26282.80513533005</v>
      </c>
      <c r="G79" s="91">
        <v>1865902.3742194134</v>
      </c>
      <c r="H79" s="93">
        <v>297552.5033790091</v>
      </c>
      <c r="I79" s="93">
        <v>384909.3829670796</v>
      </c>
      <c r="J79" s="92">
        <v>55451.91780502291</v>
      </c>
      <c r="K79" s="91">
        <v>2605726.944896488</v>
      </c>
      <c r="L79" s="92">
        <v>379287.22631936206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367667.7948774489</v>
      </c>
      <c r="F80" s="99">
        <v>36320.21717623612</v>
      </c>
      <c r="G80" s="98">
        <v>2073655.8491306927</v>
      </c>
      <c r="H80" s="100">
        <v>419246.5266771266</v>
      </c>
      <c r="I80" s="100">
        <v>628372.1988677806</v>
      </c>
      <c r="J80" s="99">
        <v>128629.25250190824</v>
      </c>
      <c r="K80" s="98">
        <v>3069695.842875922</v>
      </c>
      <c r="L80" s="99">
        <v>584195.996355271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325557.39965697593</v>
      </c>
      <c r="F81" s="99">
        <v>20457.697215575838</v>
      </c>
      <c r="G81" s="98">
        <v>2476424.355279819</v>
      </c>
      <c r="H81" s="100">
        <v>499247.0676795054</v>
      </c>
      <c r="I81" s="100">
        <v>443011.77156287717</v>
      </c>
      <c r="J81" s="99">
        <v>61487.085260550106</v>
      </c>
      <c r="K81" s="98">
        <v>3244993.5264996723</v>
      </c>
      <c r="L81" s="99">
        <v>581191.8501556313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293778.61088930763</v>
      </c>
      <c r="F82" s="99">
        <v>25279.96957810284</v>
      </c>
      <c r="G82" s="98">
        <v>1771095.2819831078</v>
      </c>
      <c r="H82" s="100">
        <v>232591.0822646542</v>
      </c>
      <c r="I82" s="100">
        <v>432918.84589851607</v>
      </c>
      <c r="J82" s="99">
        <v>74939.59084442939</v>
      </c>
      <c r="K82" s="98">
        <v>2497792.7387709315</v>
      </c>
      <c r="L82" s="99">
        <v>332810.64268718637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377235.6858905817</v>
      </c>
      <c r="F83" s="99">
        <v>33565.05523318471</v>
      </c>
      <c r="G83" s="98">
        <v>1675531.31872451</v>
      </c>
      <c r="H83" s="100">
        <v>190119.15945945948</v>
      </c>
      <c r="I83" s="100">
        <v>1225779.1631384313</v>
      </c>
      <c r="J83" s="99">
        <v>103141.26654903534</v>
      </c>
      <c r="K83" s="98">
        <v>3278546.167753523</v>
      </c>
      <c r="L83" s="99">
        <v>326825.4812416795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415976.12347763526</v>
      </c>
      <c r="F84" s="99">
        <v>36792.36087554484</v>
      </c>
      <c r="G84" s="98">
        <v>1724358.2802124326</v>
      </c>
      <c r="H84" s="100">
        <v>417050.3126973044</v>
      </c>
      <c r="I84" s="100">
        <v>413314.1236892218</v>
      </c>
      <c r="J84" s="99">
        <v>78301.45075747959</v>
      </c>
      <c r="K84" s="98">
        <v>2553648.5273792897</v>
      </c>
      <c r="L84" s="99">
        <v>532144.1243303288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296969.8982329913</v>
      </c>
      <c r="F85" s="99">
        <v>22880.55440694106</v>
      </c>
      <c r="G85" s="98">
        <v>2098173.5697301873</v>
      </c>
      <c r="H85" s="100">
        <v>338857.56938101794</v>
      </c>
      <c r="I85" s="100">
        <v>979693.0791069728</v>
      </c>
      <c r="J85" s="99">
        <v>262480.8825267168</v>
      </c>
      <c r="K85" s="98">
        <v>3374836.547070151</v>
      </c>
      <c r="L85" s="99">
        <v>624219.0063146758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236816.23347083834</v>
      </c>
      <c r="F86" s="99">
        <v>29733.653125594974</v>
      </c>
      <c r="G86" s="98">
        <v>1898591.0182014343</v>
      </c>
      <c r="H86" s="100">
        <v>228562.96619280317</v>
      </c>
      <c r="I86" s="100">
        <v>423584.8415942121</v>
      </c>
      <c r="J86" s="99">
        <v>47131.227168877325</v>
      </c>
      <c r="K86" s="98">
        <v>2558992.093266485</v>
      </c>
      <c r="L86" s="99">
        <v>305427.84648727544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168761.2930876747</v>
      </c>
      <c r="F87" s="99">
        <v>13574.228261329945</v>
      </c>
      <c r="G87" s="98">
        <v>2577655.0855866163</v>
      </c>
      <c r="H87" s="100">
        <v>277324.3032570944</v>
      </c>
      <c r="I87" s="100">
        <v>921510.5124438797</v>
      </c>
      <c r="J87" s="99">
        <v>161590.20868276156</v>
      </c>
      <c r="K87" s="98">
        <v>3667926.8911181707</v>
      </c>
      <c r="L87" s="99">
        <v>452488.7402011859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365066.2808846962</v>
      </c>
      <c r="F88" s="99">
        <v>17595.41772579514</v>
      </c>
      <c r="G88" s="98">
        <v>3422901.5020630164</v>
      </c>
      <c r="H88" s="100">
        <v>454481.06337773806</v>
      </c>
      <c r="I88" s="100">
        <v>842681.4446087491</v>
      </c>
      <c r="J88" s="99">
        <v>111239.8497801007</v>
      </c>
      <c r="K88" s="98">
        <v>4630649.2275564615</v>
      </c>
      <c r="L88" s="99">
        <v>583316.3308836339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309675.0497716798</v>
      </c>
      <c r="F89" s="99">
        <v>23572.54112099909</v>
      </c>
      <c r="G89" s="98">
        <v>2471823.1189643824</v>
      </c>
      <c r="H89" s="100">
        <v>330476.3047596797</v>
      </c>
      <c r="I89" s="100">
        <v>948193.9694709344</v>
      </c>
      <c r="J89" s="99">
        <v>80149.8380923051</v>
      </c>
      <c r="K89" s="98">
        <v>3729692.1382069965</v>
      </c>
      <c r="L89" s="99">
        <v>434198.6839729839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305546.79345891654</v>
      </c>
      <c r="F90" s="99">
        <v>25336.274916643655</v>
      </c>
      <c r="G90" s="98">
        <v>1987420.8493554487</v>
      </c>
      <c r="H90" s="100">
        <v>291325.5130375687</v>
      </c>
      <c r="I90" s="100">
        <v>939824.9354046765</v>
      </c>
      <c r="J90" s="99">
        <v>164260.18883343597</v>
      </c>
      <c r="K90" s="98">
        <v>3232792.5782190417</v>
      </c>
      <c r="L90" s="99">
        <v>480921.9767876483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209945.2510415563</v>
      </c>
      <c r="F91" s="99">
        <v>29974.343961516453</v>
      </c>
      <c r="G91" s="98">
        <v>1890156.2397635041</v>
      </c>
      <c r="H91" s="100">
        <v>268682.25535824033</v>
      </c>
      <c r="I91" s="100">
        <v>233148.76018987477</v>
      </c>
      <c r="J91" s="99">
        <v>37771.368558350456</v>
      </c>
      <c r="K91" s="98">
        <v>2333250.250994935</v>
      </c>
      <c r="L91" s="99">
        <v>336427.9678781073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125234.26789775734</v>
      </c>
      <c r="F92" s="99">
        <v>13496.695751890049</v>
      </c>
      <c r="G92" s="98">
        <v>2611504.017068677</v>
      </c>
      <c r="H92" s="100">
        <v>230845.58303509036</v>
      </c>
      <c r="I92" s="100">
        <v>688979.8030113721</v>
      </c>
      <c r="J92" s="99">
        <v>127520.09492598634</v>
      </c>
      <c r="K92" s="98">
        <v>3425718.0879778066</v>
      </c>
      <c r="L92" s="99">
        <v>371862.3737129668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278129.2499883679</v>
      </c>
      <c r="F93" s="99">
        <v>27661.59957701499</v>
      </c>
      <c r="G93" s="98">
        <v>2094796.0005075822</v>
      </c>
      <c r="H93" s="100">
        <v>292765.2491995009</v>
      </c>
      <c r="I93" s="100">
        <v>700987.8852949264</v>
      </c>
      <c r="J93" s="99">
        <v>99272.86610409663</v>
      </c>
      <c r="K93" s="98">
        <v>3073913.1357908766</v>
      </c>
      <c r="L93" s="99">
        <v>419699.7148806125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445044.3583952704</v>
      </c>
      <c r="F94" s="99">
        <v>51347.10976351351</v>
      </c>
      <c r="G94" s="98">
        <v>2521856.117812499</v>
      </c>
      <c r="H94" s="100">
        <v>421684.1006524493</v>
      </c>
      <c r="I94" s="100">
        <v>853498.9830405406</v>
      </c>
      <c r="J94" s="99">
        <v>124417.08421874997</v>
      </c>
      <c r="K94" s="98">
        <v>3820399.45924831</v>
      </c>
      <c r="L94" s="99">
        <v>597448.2946347129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389017.70337292354</v>
      </c>
      <c r="F95" s="99">
        <v>41279.447299125066</v>
      </c>
      <c r="G95" s="98">
        <v>2335077.6439198614</v>
      </c>
      <c r="H95" s="100">
        <v>370292.3127625851</v>
      </c>
      <c r="I95" s="100">
        <v>523439.2940403229</v>
      </c>
      <c r="J95" s="99">
        <v>104320.12612959128</v>
      </c>
      <c r="K95" s="98">
        <v>3247534.641333108</v>
      </c>
      <c r="L95" s="99">
        <v>515891.88619130146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278009.01270136575</v>
      </c>
      <c r="F96" s="99">
        <v>21660.24879920511</v>
      </c>
      <c r="G96" s="98">
        <v>2280933.0197877474</v>
      </c>
      <c r="H96" s="100">
        <v>248350.5370428312</v>
      </c>
      <c r="I96" s="100">
        <v>328500.26271616423</v>
      </c>
      <c r="J96" s="99">
        <v>61207.5319542514</v>
      </c>
      <c r="K96" s="98">
        <v>2887442.2952052774</v>
      </c>
      <c r="L96" s="99">
        <v>331218.3177962877</v>
      </c>
      <c r="M96" s="101"/>
      <c r="N96" s="94"/>
    </row>
    <row r="97" spans="1:13" s="117" customFormat="1" ht="12.75" customHeight="1">
      <c r="A97" s="87"/>
      <c r="B97" s="95">
        <v>27</v>
      </c>
      <c r="C97" s="96">
        <v>2</v>
      </c>
      <c r="D97" s="97">
        <v>2013</v>
      </c>
      <c r="E97" s="98">
        <v>304586.1365537343</v>
      </c>
      <c r="F97" s="99">
        <v>31053.838938408247</v>
      </c>
      <c r="G97" s="98">
        <v>2586255.431311254</v>
      </c>
      <c r="H97" s="100">
        <v>231746.4974125549</v>
      </c>
      <c r="I97" s="100">
        <v>1146612.0625464683</v>
      </c>
      <c r="J97" s="99">
        <v>168569.12526402503</v>
      </c>
      <c r="K97" s="98">
        <v>4037453.6304114563</v>
      </c>
      <c r="L97" s="99">
        <v>431369.46161498816</v>
      </c>
      <c r="M97" s="27"/>
    </row>
    <row r="98" spans="1:13" s="117" customFormat="1" ht="12.75" customHeight="1">
      <c r="A98" s="103"/>
      <c r="B98" s="95">
        <v>28</v>
      </c>
      <c r="C98" s="96">
        <v>2</v>
      </c>
      <c r="D98" s="97">
        <v>2013</v>
      </c>
      <c r="E98" s="98">
        <v>296439.3850369745</v>
      </c>
      <c r="F98" s="99">
        <v>24300.08085569406</v>
      </c>
      <c r="G98" s="98">
        <v>2574371.816184239</v>
      </c>
      <c r="H98" s="100">
        <v>464510.8997358969</v>
      </c>
      <c r="I98" s="100">
        <v>1359899.8446777943</v>
      </c>
      <c r="J98" s="99">
        <v>269021.85397211066</v>
      </c>
      <c r="K98" s="98">
        <v>4230711.0458990075</v>
      </c>
      <c r="L98" s="99">
        <v>757832.8345637015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2:13" ht="26.25" thickBot="1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85"/>
      <c r="D106" s="65">
        <v>307218.5858198346</v>
      </c>
      <c r="E106" s="66">
        <v>27608.206985882287</v>
      </c>
      <c r="F106" s="65">
        <v>2246924.144490321</v>
      </c>
      <c r="G106" s="66">
        <v>325285.5903681055</v>
      </c>
      <c r="H106" s="65">
        <v>720943.0582135397</v>
      </c>
      <c r="I106" s="66">
        <v>116045.14049648924</v>
      </c>
      <c r="J106" s="65">
        <v>3275085.7885236954</v>
      </c>
      <c r="K106" s="66">
        <v>468938.93785047706</v>
      </c>
      <c r="L106" s="20"/>
      <c r="M106" s="20"/>
    </row>
    <row r="107" spans="2:13" ht="12.75">
      <c r="B107" s="370" t="s">
        <v>38</v>
      </c>
      <c r="C107" s="384"/>
      <c r="D107" s="71">
        <v>445044.3583952704</v>
      </c>
      <c r="E107" s="72">
        <v>51347.10976351351</v>
      </c>
      <c r="F107" s="71">
        <v>3422901.5020630164</v>
      </c>
      <c r="G107" s="72">
        <v>499247.0676795054</v>
      </c>
      <c r="H107" s="71">
        <v>1359899.8446777943</v>
      </c>
      <c r="I107" s="72">
        <v>269021.85397211066</v>
      </c>
      <c r="J107" s="71">
        <v>4630649.2275564615</v>
      </c>
      <c r="K107" s="72">
        <v>757832.8345637015</v>
      </c>
      <c r="L107" s="20"/>
      <c r="M107" s="20"/>
    </row>
    <row r="108" spans="2:13" ht="13.5" thickBot="1">
      <c r="B108" s="372" t="s">
        <v>39</v>
      </c>
      <c r="C108" s="386"/>
      <c r="D108" s="76">
        <v>125234.26789775734</v>
      </c>
      <c r="E108" s="77">
        <v>13496.695751890049</v>
      </c>
      <c r="F108" s="76">
        <v>1675531.31872451</v>
      </c>
      <c r="G108" s="77">
        <v>190119.15945945948</v>
      </c>
      <c r="H108" s="76">
        <v>233148.76018987477</v>
      </c>
      <c r="I108" s="77">
        <v>37771.368558350456</v>
      </c>
      <c r="J108" s="76">
        <v>2333250.250994935</v>
      </c>
      <c r="K108" s="77">
        <v>305427.84648727544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13187904.403991057</v>
      </c>
      <c r="G118" s="137">
        <v>11592.121702327733</v>
      </c>
      <c r="H118" s="138">
        <v>10559849.178451126</v>
      </c>
      <c r="I118" s="139">
        <v>2616463.1038376014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7336007.5517307855</v>
      </c>
      <c r="G119" s="148">
        <v>1169115.9957718947</v>
      </c>
      <c r="H119" s="149">
        <v>4642872.315194915</v>
      </c>
      <c r="I119" s="150">
        <v>1524019.2407639748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6271291.33035835</v>
      </c>
      <c r="G120" s="148">
        <v>50427.252834989464</v>
      </c>
      <c r="H120" s="149">
        <v>5287761.516203297</v>
      </c>
      <c r="I120" s="150">
        <v>933102.5613200624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5906493.123849766</v>
      </c>
      <c r="G121" s="148">
        <v>278663.5867537632</v>
      </c>
      <c r="H121" s="149">
        <v>4628508.033261957</v>
      </c>
      <c r="I121" s="150">
        <v>999321.5038340468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5474185.252340162</v>
      </c>
      <c r="G122" s="148">
        <v>620853.5271331747</v>
      </c>
      <c r="H122" s="149">
        <v>3938358.9967969605</v>
      </c>
      <c r="I122" s="150">
        <v>914972.728410027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4063413.791987053</v>
      </c>
      <c r="G123" s="148">
        <v>171538.82804715194</v>
      </c>
      <c r="H123" s="149">
        <v>2482543.980612157</v>
      </c>
      <c r="I123" s="150">
        <v>1409330.9833277438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2888660.029653401</v>
      </c>
      <c r="G124" s="148">
        <v>166182.58840126402</v>
      </c>
      <c r="H124" s="149">
        <v>2452596.3704195507</v>
      </c>
      <c r="I124" s="150">
        <v>269881.07083258615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2645121.7833605</v>
      </c>
      <c r="G125" s="148">
        <v>930691.5846689447</v>
      </c>
      <c r="H125" s="149">
        <v>1146740.6148294497</v>
      </c>
      <c r="I125" s="150">
        <v>567689.5838621052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2170238.1077017146</v>
      </c>
      <c r="G126" s="148">
        <v>723550.1171369276</v>
      </c>
      <c r="H126" s="149">
        <v>1113869.5229748897</v>
      </c>
      <c r="I126" s="150">
        <v>332818.4675898975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2157293.482931442</v>
      </c>
      <c r="G127" s="148">
        <v>176205.26530052174</v>
      </c>
      <c r="H127" s="149">
        <v>1634948.7517665764</v>
      </c>
      <c r="I127" s="150">
        <v>346139.4658643441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1901341.9422962496</v>
      </c>
      <c r="G128" s="148">
        <v>112831.59949290696</v>
      </c>
      <c r="H128" s="149">
        <v>1172914.1852865242</v>
      </c>
      <c r="I128" s="150">
        <v>615596.1575168183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1291868.3367179434</v>
      </c>
      <c r="G129" s="148">
        <v>145070.44653243068</v>
      </c>
      <c r="H129" s="149">
        <v>935879.7857304465</v>
      </c>
      <c r="I129" s="150">
        <v>210918.10445506644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883143.5763969629</v>
      </c>
      <c r="G130" s="148">
        <v>239741.931193923</v>
      </c>
      <c r="H130" s="149">
        <v>249782.3119327616</v>
      </c>
      <c r="I130" s="150">
        <v>393619.33327027835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712565.0708168343</v>
      </c>
      <c r="G131" s="148">
        <v>234272.09734945322</v>
      </c>
      <c r="H131" s="149">
        <v>375078.12079015037</v>
      </c>
      <c r="I131" s="150">
        <v>103214.85267723071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671372.1975656707</v>
      </c>
      <c r="G132" s="148">
        <v>49465.52602204329</v>
      </c>
      <c r="H132" s="149">
        <v>507754.66497337923</v>
      </c>
      <c r="I132" s="150">
        <v>114152.00657024814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526805.2642791216</v>
      </c>
      <c r="G133" s="148">
        <v>279396.7644654251</v>
      </c>
      <c r="H133" s="149">
        <v>200362.35761191224</v>
      </c>
      <c r="I133" s="150">
        <v>47046.14220178427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465973.15395722946</v>
      </c>
      <c r="G134" s="148">
        <v>310974.4567709356</v>
      </c>
      <c r="H134" s="149">
        <v>128645.93337483212</v>
      </c>
      <c r="I134" s="150">
        <v>26352.763811461766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415422.8369867763</v>
      </c>
      <c r="G135" s="148">
        <v>382500.2972561214</v>
      </c>
      <c r="H135" s="149">
        <v>6035.69745996468</v>
      </c>
      <c r="I135" s="150">
        <v>26886.842270690257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401029.7331832175</v>
      </c>
      <c r="G136" s="148">
        <v>17043.112623799003</v>
      </c>
      <c r="H136" s="149">
        <v>375405.9558813474</v>
      </c>
      <c r="I136" s="150">
        <v>8580.664678071129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299556.05731007864</v>
      </c>
      <c r="G137" s="148">
        <v>153526.86227658638</v>
      </c>
      <c r="H137" s="149">
        <v>119137.61151773063</v>
      </c>
      <c r="I137" s="150">
        <v>26891.58351576165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277243.1242474704</v>
      </c>
      <c r="G138" s="148">
        <v>87164.70869861977</v>
      </c>
      <c r="H138" s="149">
        <v>67180.5363652288</v>
      </c>
      <c r="I138" s="150">
        <v>122897.87918362186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267229.74652730144</v>
      </c>
      <c r="G139" s="148">
        <v>165646.15679340722</v>
      </c>
      <c r="H139" s="149">
        <v>98493.06289983346</v>
      </c>
      <c r="I139" s="150">
        <v>3090.5268340607013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250196.18360462898</v>
      </c>
      <c r="G140" s="148">
        <v>0</v>
      </c>
      <c r="H140" s="149">
        <v>245128.2865820719</v>
      </c>
      <c r="I140" s="150">
        <v>5067.897022557091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219413.7275249175</v>
      </c>
      <c r="G141" s="148">
        <v>62075.71345871316</v>
      </c>
      <c r="H141" s="149">
        <v>117816.9723245615</v>
      </c>
      <c r="I141" s="150">
        <v>39521.04174164286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155515.60576070708</v>
      </c>
      <c r="G142" s="148">
        <v>146842.10214509553</v>
      </c>
      <c r="H142" s="149">
        <v>8673.50361561156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116949.57929793635</v>
      </c>
      <c r="G143" s="148">
        <v>8625.43660169044</v>
      </c>
      <c r="H143" s="149">
        <v>31028.278892257447</v>
      </c>
      <c r="I143" s="150">
        <v>77295.86380398847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94965.109942123</v>
      </c>
      <c r="G144" s="148">
        <v>94965.109942123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36847.980641719885</v>
      </c>
      <c r="G145" s="148">
        <v>36847.980641719885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35372.24069533131</v>
      </c>
      <c r="G146" s="148">
        <v>13265.066508262073</v>
      </c>
      <c r="H146" s="149">
        <v>21497.46844134242</v>
      </c>
      <c r="I146" s="150">
        <v>609.7057457268171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20964.558892433924</v>
      </c>
      <c r="G147" s="148">
        <v>0</v>
      </c>
      <c r="H147" s="149">
        <v>20964.558892433924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13918.352096520408</v>
      </c>
      <c r="G148" s="148">
        <v>12360.675857516148</v>
      </c>
      <c r="H148" s="149">
        <v>1557.676239004261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13280.448923588581</v>
      </c>
      <c r="G149" s="148">
        <v>13280.448923588581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3331.7423964438754</v>
      </c>
      <c r="G150" s="148">
        <v>0</v>
      </c>
      <c r="H150" s="149">
        <v>3331.7423964438754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3167.129179568106</v>
      </c>
      <c r="G151" s="148">
        <v>3167.129179568106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1360.4049218097978</v>
      </c>
      <c r="G152" s="148">
        <v>1360.4049218097978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3.5" thickBot="1">
      <c r="A153" s="132"/>
      <c r="B153" s="152">
        <v>36</v>
      </c>
      <c r="C153" s="153" t="s">
        <v>89</v>
      </c>
      <c r="D153" s="154"/>
      <c r="E153" s="155"/>
      <c r="F153" s="156">
        <v>1294.2414271660289</v>
      </c>
      <c r="G153" s="156">
        <v>1294.2414271660289</v>
      </c>
      <c r="H153" s="157">
        <v>0</v>
      </c>
      <c r="I153" s="158">
        <v>0</v>
      </c>
      <c r="J153" s="124"/>
      <c r="L153" s="4"/>
      <c r="M153" s="124"/>
      <c r="N153" s="117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="20" customFormat="1" ht="12.75">
      <c r="A164" s="1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  <c r="Q173" s="27"/>
    </row>
    <row r="174" spans="1:17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ht="12.75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ht="12.75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  <c r="Q203" s="27"/>
    </row>
    <row r="204" spans="1:17" ht="12.75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  <c r="Q235" s="27"/>
    </row>
    <row r="236" spans="1:17" ht="12.75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  <c r="Q297" s="27"/>
    </row>
    <row r="298" spans="1:17" ht="12.75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  <c r="Q298" s="27"/>
    </row>
    <row r="299" spans="1:17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  <c r="Q324" s="27"/>
    </row>
    <row r="325" spans="1:17" ht="12.75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  <c r="Q406" s="27"/>
    </row>
    <row r="407" spans="1:17" ht="12.75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sheetProtection/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8:C108"/>
    <mergeCell ref="H116:I116"/>
    <mergeCell ref="B173:C173"/>
    <mergeCell ref="D173:E173"/>
    <mergeCell ref="F173:G173"/>
    <mergeCell ref="H173:I173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2013-04-22T14:23:43Z</dcterms:created>
  <dcterms:modified xsi:type="dcterms:W3CDTF">2013-04-25T15:12:53Z</dcterms:modified>
  <cp:category/>
  <cp:version/>
  <cp:contentType/>
  <cp:contentStatus/>
</cp:coreProperties>
</file>