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0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<sst xmlns="http://schemas.openxmlformats.org/spreadsheetml/2006/main" count="145" uniqueCount="100">
  <si>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</si>
  <si>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</si>
  <si>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</si>
  <si>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</si>
  <si>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</si>
  <si>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</si>
  <si>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</si>
  <si>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</si>
  <si>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</si>
  <si>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</si>
  <si>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</si>
  <si>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</si>
  <si>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</si>
  <si>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</si>
  <si>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</si>
  <si>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</si>
  <si>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</si>
  <si>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</si>
  <si>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</si>
  <si>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</si>
  <si>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</si>
  <si>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</si>
  <si>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</si>
  <si>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</si>
  <si>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</si>
  <si>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</si>
  <si>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</si>
  <si>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</si>
  <si>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</si>
  <si>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</si>
  <si>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</si>
  <si>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</si>
  <si>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</si>
  <si>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</si>
  <si>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</si>
  <si>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</si>
  <si>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</si>
  <si>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</si>
  <si>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</si>
  <si>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</si>
  <si>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</si>
  <si>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</si>
  <si>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</si>
  <si>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</si>
  <si>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</si>
  <si>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</si>
  <si>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</si>
  <si>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</si>
  <si>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</si>
  <si>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</si>
  <si>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</si>
  <si>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</si>
  <si>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</si>
  <si>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</si>
  <si>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</si>
  <si>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</si>
  <si>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</si>
  <si>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</si>
  <si>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</si>
  <si>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</si>
  <si>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</si>
  <si>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</si>
  <si>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</si>
  <si>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</si>
  <si>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</si>
  <si>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</si>
  <si>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</si>
  <si>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</si>
  <si>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</si>
  <si>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</si>
  <si>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</si>
  <si>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</si>
  <si>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</si>
  <si>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</si>
  <si>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</si>
  <si>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</si>
  <si>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</si>
  <si>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</si>
  <si>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</si>
  <si>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</si>
  <si>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</si>
  <si>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</si>
  <si>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</si>
  <si>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</si>
  <si>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</si>
  <si>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</si>
  <si>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</si>
  <si>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</si>
  <si>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</si>
  <si>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</si>
  <si>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</si>
  <si>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</si>
  <si>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</si>
  <si>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</si>
  <si>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</si>
  <si>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Penta Security</t>
  </si>
  <si>
    <t>RSA</t>
  </si>
  <si>
    <t xml:space="preserve">      (entre el 1 de enero y 31 de diciembre de 2008)</t>
  </si>
  <si>
    <t>HDI</t>
  </si>
  <si>
    <t xml:space="preserve">      (entre el 1 de enero y 31 de diciembre de 2008, montos expresados en miles de pesos de diciembre de 2008)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</si>
</sst>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2" fillId="0" borderId="4" xfId="25" applyFont="1" applyBorder="1" applyAlignment="1" quotePrefix="1">
      <alignment horizontal="left"/>
      <protection/>
    </xf>
    <xf numFmtId="0" fontId="1" fillId="0" borderId="5" xfId="25" applyFont="1" applyBorder="1">
      <alignment/>
      <protection/>
    </xf>
    <xf numFmtId="0" fontId="1" fillId="0" borderId="6" xfId="25" applyFont="1" applyBorder="1">
      <alignment/>
      <protection/>
    </xf>
    <xf numFmtId="0" fontId="1" fillId="0" borderId="7" xfId="25" applyFont="1" applyBorder="1">
      <alignment/>
      <protection/>
    </xf>
    <xf numFmtId="0" fontId="1" fillId="0" borderId="8" xfId="25" applyFont="1" applyBorder="1">
      <alignment/>
      <protection/>
    </xf>
    <xf numFmtId="0" fontId="5" fillId="0" borderId="9" xfId="25" applyFont="1" applyBorder="1">
      <alignment/>
      <protection/>
    </xf>
    <xf numFmtId="0" fontId="7" fillId="0" borderId="10" xfId="25" applyFont="1" applyBorder="1">
      <alignment/>
      <protection/>
    </xf>
    <xf numFmtId="0" fontId="3" fillId="0" borderId="11" xfId="25" applyFont="1" applyBorder="1">
      <alignment/>
      <protection/>
    </xf>
    <xf numFmtId="38" fontId="1" fillId="0" borderId="7" xfId="25" applyNumberFormat="1" applyFont="1" applyBorder="1">
      <alignment/>
      <protection/>
    </xf>
    <xf numFmtId="38" fontId="1" fillId="0" borderId="0" xfId="25" applyNumberFormat="1" applyFont="1" applyBorder="1">
      <alignment/>
      <protection/>
    </xf>
    <xf numFmtId="38" fontId="7" fillId="0" borderId="8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12" xfId="25" applyNumberFormat="1" applyFont="1" applyBorder="1">
      <alignment/>
      <protection/>
    </xf>
    <xf numFmtId="38" fontId="1" fillId="0" borderId="13" xfId="25" applyNumberFormat="1" applyFont="1" applyBorder="1">
      <alignment/>
      <protection/>
    </xf>
    <xf numFmtId="38" fontId="1" fillId="0" borderId="14" xfId="19" applyNumberFormat="1" applyFont="1" applyBorder="1" applyAlignment="1">
      <alignment/>
    </xf>
    <xf numFmtId="38" fontId="1" fillId="0" borderId="15" xfId="19" applyNumberFormat="1" applyFont="1" applyBorder="1" applyAlignment="1">
      <alignment/>
    </xf>
    <xf numFmtId="38" fontId="1" fillId="0" borderId="1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16" xfId="25" applyFont="1" applyBorder="1">
      <alignment/>
      <protection/>
    </xf>
    <xf numFmtId="221" fontId="1" fillId="0" borderId="17" xfId="19" applyNumberFormat="1" applyFont="1" applyBorder="1" applyAlignment="1">
      <alignment/>
    </xf>
    <xf numFmtId="38" fontId="1" fillId="0" borderId="1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1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14" xfId="26" applyFont="1" applyBorder="1">
      <alignment/>
      <protection/>
    </xf>
    <xf numFmtId="38" fontId="1" fillId="0" borderId="15" xfId="20" applyNumberFormat="1" applyFont="1" applyBorder="1" applyAlignment="1">
      <alignment/>
    </xf>
    <xf numFmtId="38" fontId="1" fillId="0" borderId="15" xfId="26" applyNumberFormat="1" applyFont="1" applyBorder="1">
      <alignment/>
      <protection/>
    </xf>
    <xf numFmtId="0" fontId="1" fillId="0" borderId="1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16" xfId="26" applyFont="1" applyBorder="1">
      <alignment/>
      <protection/>
    </xf>
    <xf numFmtId="221" fontId="1" fillId="0" borderId="17" xfId="20" applyNumberFormat="1" applyFont="1" applyBorder="1" applyAlignment="1">
      <alignment/>
    </xf>
    <xf numFmtId="38" fontId="1" fillId="0" borderId="17" xfId="26" applyNumberFormat="1" applyFont="1" applyBorder="1">
      <alignment/>
      <protection/>
    </xf>
    <xf numFmtId="0" fontId="1" fillId="0" borderId="1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14" xfId="21" applyNumberFormat="1" applyFont="1" applyBorder="1" applyAlignment="1">
      <alignment/>
    </xf>
    <xf numFmtId="38" fontId="1" fillId="0" borderId="15" xfId="21" applyNumberFormat="1" applyFont="1" applyBorder="1" applyAlignment="1">
      <alignment/>
    </xf>
    <xf numFmtId="38" fontId="1" fillId="0" borderId="15" xfId="27" applyNumberFormat="1" applyFont="1" applyBorder="1">
      <alignment/>
      <protection/>
    </xf>
    <xf numFmtId="0" fontId="1" fillId="0" borderId="1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16" xfId="27" applyFont="1" applyBorder="1">
      <alignment/>
      <protection/>
    </xf>
    <xf numFmtId="221" fontId="1" fillId="0" borderId="17" xfId="21" applyNumberFormat="1" applyFont="1" applyBorder="1" applyAlignment="1">
      <alignment/>
    </xf>
    <xf numFmtId="38" fontId="1" fillId="0" borderId="17" xfId="27" applyNumberFormat="1" applyFont="1" applyBorder="1">
      <alignment/>
      <protection/>
    </xf>
    <xf numFmtId="0" fontId="1" fillId="0" borderId="1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19" xfId="28" applyFont="1" applyBorder="1" applyAlignment="1" quotePrefix="1">
      <alignment horizontal="left"/>
      <protection/>
    </xf>
    <xf numFmtId="0" fontId="6" fillId="0" borderId="20" xfId="28" applyFont="1" applyBorder="1" applyAlignment="1" quotePrefix="1">
      <alignment horizontal="left"/>
      <protection/>
    </xf>
    <xf numFmtId="0" fontId="1" fillId="0" borderId="20" xfId="28" applyFont="1" applyBorder="1">
      <alignment/>
      <protection/>
    </xf>
    <xf numFmtId="0" fontId="1" fillId="0" borderId="21" xfId="28" applyFont="1" applyBorder="1">
      <alignment/>
      <protection/>
    </xf>
    <xf numFmtId="0" fontId="7" fillId="0" borderId="2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23" xfId="28" applyFont="1" applyBorder="1">
      <alignment/>
      <protection/>
    </xf>
    <xf numFmtId="0" fontId="1" fillId="0" borderId="24" xfId="28" applyFont="1" applyBorder="1">
      <alignment/>
      <protection/>
    </xf>
    <xf numFmtId="0" fontId="1" fillId="0" borderId="2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14" xfId="28" applyFont="1" applyBorder="1">
      <alignment/>
      <protection/>
    </xf>
    <xf numFmtId="38" fontId="1" fillId="0" borderId="15" xfId="22" applyNumberFormat="1" applyFont="1" applyBorder="1" applyAlignment="1">
      <alignment/>
    </xf>
    <xf numFmtId="38" fontId="1" fillId="0" borderId="15" xfId="28" applyNumberFormat="1" applyFont="1" applyBorder="1">
      <alignment/>
      <protection/>
    </xf>
    <xf numFmtId="38" fontId="1" fillId="0" borderId="15" xfId="28" applyNumberFormat="1" applyFont="1" applyBorder="1" applyAlignment="1">
      <alignment horizontal="right"/>
      <protection/>
    </xf>
    <xf numFmtId="38" fontId="1" fillId="0" borderId="26" xfId="28" applyNumberFormat="1" applyFont="1" applyBorder="1" applyAlignment="1">
      <alignment horizontal="right"/>
      <protection/>
    </xf>
    <xf numFmtId="0" fontId="3" fillId="0" borderId="1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16" xfId="28" applyFont="1" applyBorder="1">
      <alignment/>
      <protection/>
    </xf>
    <xf numFmtId="221" fontId="1" fillId="0" borderId="17" xfId="22" applyNumberFormat="1" applyFont="1" applyBorder="1" applyAlignment="1">
      <alignment/>
    </xf>
    <xf numFmtId="38" fontId="1" fillId="0" borderId="17" xfId="28" applyNumberFormat="1" applyFont="1" applyBorder="1">
      <alignment/>
      <protection/>
    </xf>
    <xf numFmtId="38" fontId="1" fillId="0" borderId="17" xfId="28" applyNumberFormat="1" applyFont="1" applyBorder="1" applyAlignment="1">
      <alignment horizontal="right"/>
      <protection/>
    </xf>
    <xf numFmtId="0" fontId="1" fillId="0" borderId="17" xfId="28" applyFont="1" applyBorder="1">
      <alignment/>
      <protection/>
    </xf>
    <xf numFmtId="0" fontId="1" fillId="0" borderId="2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28" xfId="28" applyFont="1" applyBorder="1" applyAlignment="1" quotePrefix="1">
      <alignment horizontal="left"/>
      <protection/>
    </xf>
    <xf numFmtId="0" fontId="7" fillId="0" borderId="29" xfId="28" applyFont="1" applyBorder="1">
      <alignment/>
      <protection/>
    </xf>
    <xf numFmtId="0" fontId="1" fillId="0" borderId="30" xfId="28" applyFont="1" applyBorder="1">
      <alignment/>
      <protection/>
    </xf>
    <xf numFmtId="0" fontId="3" fillId="0" borderId="16" xfId="28" applyFont="1" applyBorder="1">
      <alignment/>
      <protection/>
    </xf>
    <xf numFmtId="38" fontId="1" fillId="0" borderId="17" xfId="22" applyNumberFormat="1" applyFont="1" applyBorder="1" applyAlignment="1">
      <alignment/>
    </xf>
    <xf numFmtId="38" fontId="1" fillId="0" borderId="27" xfId="28" applyNumberFormat="1" applyFont="1" applyBorder="1" applyAlignment="1">
      <alignment horizontal="right"/>
      <protection/>
    </xf>
    <xf numFmtId="3" fontId="1" fillId="0" borderId="15" xfId="22" applyNumberFormat="1" applyFont="1" applyBorder="1" applyAlignment="1">
      <alignment/>
    </xf>
    <xf numFmtId="3" fontId="1" fillId="0" borderId="15" xfId="28" applyNumberFormat="1" applyFont="1" applyBorder="1">
      <alignment/>
      <protection/>
    </xf>
    <xf numFmtId="3" fontId="1" fillId="0" borderId="1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16" xfId="28" applyFont="1" applyBorder="1">
      <alignment/>
      <protection/>
    </xf>
    <xf numFmtId="38" fontId="1" fillId="0" borderId="3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32" xfId="25" applyNumberFormat="1" applyFont="1" applyBorder="1">
      <alignment/>
      <protection/>
    </xf>
    <xf numFmtId="38" fontId="3" fillId="0" borderId="26" xfId="25" applyNumberFormat="1" applyFont="1" applyBorder="1">
      <alignment/>
      <protection/>
    </xf>
    <xf numFmtId="38" fontId="3" fillId="0" borderId="2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26" xfId="26" applyFont="1" applyBorder="1">
      <alignment/>
      <protection/>
    </xf>
    <xf numFmtId="0" fontId="3" fillId="0" borderId="27" xfId="26" applyFont="1" applyBorder="1">
      <alignment/>
      <protection/>
    </xf>
    <xf numFmtId="0" fontId="3" fillId="0" borderId="0" xfId="27" applyFont="1">
      <alignment/>
      <protection/>
    </xf>
    <xf numFmtId="0" fontId="3" fillId="0" borderId="15" xfId="27" applyFont="1" applyBorder="1">
      <alignment/>
      <protection/>
    </xf>
    <xf numFmtId="0" fontId="3" fillId="0" borderId="1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2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26" xfId="27" applyFont="1" applyBorder="1">
      <alignment/>
      <protection/>
    </xf>
    <xf numFmtId="0" fontId="3" fillId="0" borderId="2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38" fontId="7" fillId="0" borderId="33" xfId="25" applyNumberFormat="1" applyFont="1" applyBorder="1">
      <alignment/>
      <protection/>
    </xf>
    <xf numFmtId="0" fontId="2" fillId="0" borderId="34" xfId="25" applyFont="1" applyBorder="1" applyAlignment="1">
      <alignment horizontal="left"/>
      <protection/>
    </xf>
    <xf numFmtId="0" fontId="2" fillId="0" borderId="34" xfId="25" applyFont="1" applyBorder="1" applyAlignment="1" quotePrefix="1">
      <alignment horizontal="left"/>
      <protection/>
    </xf>
    <xf numFmtId="0" fontId="2" fillId="0" borderId="34" xfId="25" applyFont="1" applyBorder="1">
      <alignment/>
      <protection/>
    </xf>
    <xf numFmtId="49" fontId="2" fillId="0" borderId="2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1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1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2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28" xfId="25" applyFont="1" applyBorder="1" applyAlignment="1" quotePrefix="1">
      <alignment horizontal="left"/>
      <protection/>
    </xf>
    <xf numFmtId="0" fontId="7" fillId="0" borderId="20" xfId="25" applyFont="1" applyBorder="1" applyAlignment="1" quotePrefix="1">
      <alignment horizontal="right"/>
      <protection/>
    </xf>
    <xf numFmtId="0" fontId="7" fillId="0" borderId="21" xfId="25" applyFont="1" applyBorder="1" applyAlignment="1" quotePrefix="1">
      <alignment horizontal="right"/>
      <protection/>
    </xf>
    <xf numFmtId="0" fontId="7" fillId="0" borderId="2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30" xfId="25" applyFont="1" applyBorder="1">
      <alignment/>
      <protection/>
    </xf>
    <xf numFmtId="0" fontId="7" fillId="0" borderId="24" xfId="25" applyFont="1" applyBorder="1" applyAlignment="1" quotePrefix="1">
      <alignment horizontal="right"/>
      <protection/>
    </xf>
    <xf numFmtId="0" fontId="7" fillId="0" borderId="2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8" xfId="26" applyFont="1" applyBorder="1" applyAlignment="1" quotePrefix="1">
      <alignment horizontal="left"/>
      <protection/>
    </xf>
    <xf numFmtId="0" fontId="7" fillId="0" borderId="20" xfId="26" applyFont="1" applyBorder="1" applyAlignment="1" quotePrefix="1">
      <alignment horizontal="right"/>
      <protection/>
    </xf>
    <xf numFmtId="0" fontId="7" fillId="0" borderId="35" xfId="26" applyFont="1" applyBorder="1" applyAlignment="1" quotePrefix="1">
      <alignment horizontal="left"/>
      <protection/>
    </xf>
    <xf numFmtId="0" fontId="7" fillId="0" borderId="20" xfId="26" applyFont="1" applyBorder="1" applyAlignment="1">
      <alignment horizontal="right"/>
      <protection/>
    </xf>
    <xf numFmtId="0" fontId="7" fillId="0" borderId="21" xfId="26" applyFont="1" applyBorder="1" applyAlignment="1" quotePrefix="1">
      <alignment horizontal="right"/>
      <protection/>
    </xf>
    <xf numFmtId="0" fontId="7" fillId="0" borderId="2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30" xfId="26" applyFont="1" applyBorder="1">
      <alignment/>
      <protection/>
    </xf>
    <xf numFmtId="0" fontId="7" fillId="0" borderId="24" xfId="26" applyFont="1" applyBorder="1" applyAlignment="1" quotePrefix="1">
      <alignment horizontal="right"/>
      <protection/>
    </xf>
    <xf numFmtId="0" fontId="7" fillId="0" borderId="25" xfId="26" applyFont="1" applyBorder="1" applyAlignment="1" quotePrefix="1">
      <alignment horizontal="right"/>
      <protection/>
    </xf>
    <xf numFmtId="0" fontId="7" fillId="0" borderId="28" xfId="27" applyFont="1" applyBorder="1" applyAlignment="1" quotePrefix="1">
      <alignment horizontal="left"/>
      <protection/>
    </xf>
    <xf numFmtId="0" fontId="7" fillId="0" borderId="35" xfId="27" applyFont="1" applyBorder="1" applyAlignment="1" quotePrefix="1">
      <alignment horizontal="left"/>
      <protection/>
    </xf>
    <xf numFmtId="0" fontId="7" fillId="0" borderId="35" xfId="27" applyFont="1" applyBorder="1">
      <alignment/>
      <protection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  <xf numFmtId="0" fontId="7" fillId="0" borderId="20" xfId="27" applyFont="1" applyBorder="1" applyAlignment="1">
      <alignment horizontal="right"/>
      <protection/>
    </xf>
    <xf numFmtId="0" fontId="7" fillId="0" borderId="21" xfId="27" applyFont="1" applyBorder="1" applyAlignment="1" quotePrefix="1">
      <alignment horizontal="right"/>
      <protection/>
    </xf>
    <xf numFmtId="0" fontId="7" fillId="0" borderId="2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30" xfId="27" applyFont="1" applyBorder="1">
      <alignment/>
      <protection/>
    </xf>
    <xf numFmtId="0" fontId="7" fillId="0" borderId="24" xfId="27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right"/>
      <protection/>
    </xf>
    <xf numFmtId="0" fontId="7" fillId="0" borderId="24" xfId="27" applyFont="1" applyBorder="1">
      <alignment/>
      <protection/>
    </xf>
    <xf numFmtId="0" fontId="7" fillId="0" borderId="2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24" xfId="22" applyNumberFormat="1" applyFont="1" applyBorder="1" applyAlignment="1">
      <alignment/>
    </xf>
    <xf numFmtId="3" fontId="2" fillId="0" borderId="25" xfId="28" applyNumberFormat="1" applyFont="1" applyBorder="1" applyAlignment="1">
      <alignment horizontal="right"/>
      <protection/>
    </xf>
    <xf numFmtId="0" fontId="1" fillId="0" borderId="29" xfId="25" applyNumberFormat="1" applyFont="1" applyFill="1" applyBorder="1" applyAlignment="1" quotePrefix="1">
      <alignment horizontal="left"/>
      <protection/>
    </xf>
    <xf numFmtId="3" fontId="1" fillId="0" borderId="2" xfId="28" applyNumberFormat="1" applyFont="1" applyFill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2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2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1" t="s">
        <v>63</v>
      </c>
      <c r="B3" s="17"/>
      <c r="C3" s="17"/>
      <c r="D3" s="17"/>
      <c r="E3" s="123"/>
      <c r="F3" s="17"/>
    </row>
    <row r="4" ht="12.75"/>
    <row r="5" ht="12.75">
      <c r="A5" s="155" t="s">
        <v>64</v>
      </c>
    </row>
    <row r="6" spans="1:2" ht="12.75" customHeight="1" thickBot="1">
      <c r="A6" s="152" t="s">
        <v>97</v>
      </c>
      <c r="B6" s="18"/>
    </row>
    <row r="7" spans="1:9" ht="12.75" customHeight="1" thickBot="1" thickTop="1">
      <c r="A7" s="168"/>
      <c r="B7" s="169" t="s">
        <v>48</v>
      </c>
      <c r="C7" s="169" t="s">
        <v>48</v>
      </c>
      <c r="D7" s="169" t="s">
        <v>48</v>
      </c>
      <c r="E7" s="170" t="s">
        <v>65</v>
      </c>
      <c r="G7" s="19" t="s">
        <v>66</v>
      </c>
      <c r="H7" s="20"/>
      <c r="I7" s="21"/>
    </row>
    <row r="8" spans="1:9" ht="12.75" customHeight="1" thickTop="1">
      <c r="A8" s="171" t="s">
        <v>1</v>
      </c>
      <c r="B8" s="172" t="s">
        <v>67</v>
      </c>
      <c r="C8" s="173" t="s">
        <v>24</v>
      </c>
      <c r="D8" s="172" t="s">
        <v>68</v>
      </c>
      <c r="E8" s="174" t="s">
        <v>69</v>
      </c>
      <c r="G8" s="22"/>
      <c r="H8" s="17"/>
      <c r="I8" s="23"/>
    </row>
    <row r="9" spans="1:9" ht="12.75">
      <c r="A9" s="175"/>
      <c r="B9" s="176" t="s">
        <v>70</v>
      </c>
      <c r="C9" s="176" t="s">
        <v>71</v>
      </c>
      <c r="D9" s="176" t="s">
        <v>72</v>
      </c>
      <c r="E9" s="177" t="s">
        <v>73</v>
      </c>
      <c r="G9" s="24" t="s">
        <v>74</v>
      </c>
      <c r="H9" s="25" t="s">
        <v>75</v>
      </c>
      <c r="I9" s="26" t="s">
        <v>76</v>
      </c>
    </row>
    <row r="10" spans="1:10" ht="12.75">
      <c r="A10" s="148" t="s">
        <v>86</v>
      </c>
      <c r="B10" s="30">
        <v>3</v>
      </c>
      <c r="C10" s="30">
        <v>0</v>
      </c>
      <c r="D10" s="31">
        <v>3791</v>
      </c>
      <c r="E10" s="124">
        <f aca="true" t="shared" si="0" ref="E10:E20">SUM(B10:D10)</f>
        <v>3794</v>
      </c>
      <c r="G10" s="27">
        <f aca="true" t="shared" si="1" ref="G10:G20">D10</f>
        <v>3791</v>
      </c>
      <c r="H10" s="28">
        <f>'B-N° Sinies Pagad'!E10</f>
        <v>3791</v>
      </c>
      <c r="I10" s="29">
        <f aca="true" t="shared" si="2" ref="I10:I20">+G10-H10</f>
        <v>0</v>
      </c>
      <c r="J10" s="115" t="str">
        <f aca="true" t="shared" si="3" ref="J10:J20">A10</f>
        <v>Aseguradora Magallanes</v>
      </c>
    </row>
    <row r="11" spans="1:10" ht="12.75">
      <c r="A11" s="148" t="s">
        <v>93</v>
      </c>
      <c r="B11" s="30">
        <v>10</v>
      </c>
      <c r="C11" s="30">
        <v>0</v>
      </c>
      <c r="D11" s="31">
        <v>5567</v>
      </c>
      <c r="E11" s="124">
        <f t="shared" si="0"/>
        <v>5577</v>
      </c>
      <c r="G11" s="27">
        <f t="shared" si="1"/>
        <v>5567</v>
      </c>
      <c r="H11" s="28">
        <f>'B-N° Sinies Pagad'!E11</f>
        <v>5567</v>
      </c>
      <c r="I11" s="29">
        <f t="shared" si="2"/>
        <v>0</v>
      </c>
      <c r="J11" s="115" t="str">
        <f t="shared" si="3"/>
        <v>Bci</v>
      </c>
    </row>
    <row r="12" spans="1:10" ht="12.75">
      <c r="A12" s="148" t="s">
        <v>9</v>
      </c>
      <c r="B12" s="30">
        <v>1</v>
      </c>
      <c r="C12" s="30">
        <v>0</v>
      </c>
      <c r="D12" s="31">
        <v>1013</v>
      </c>
      <c r="E12" s="124">
        <f t="shared" si="0"/>
        <v>1014</v>
      </c>
      <c r="G12" s="27">
        <f t="shared" si="1"/>
        <v>1013</v>
      </c>
      <c r="H12" s="28">
        <f>'B-N° Sinies Pagad'!E12</f>
        <v>1014</v>
      </c>
      <c r="I12" s="29">
        <f t="shared" si="2"/>
        <v>-1</v>
      </c>
      <c r="J12" s="115" t="str">
        <f t="shared" si="3"/>
        <v>Chilena Consolidada</v>
      </c>
    </row>
    <row r="13" spans="1:10" ht="12.75">
      <c r="A13" s="149" t="s">
        <v>88</v>
      </c>
      <c r="B13" s="30">
        <v>14</v>
      </c>
      <c r="C13" s="30">
        <v>1</v>
      </c>
      <c r="D13" s="31">
        <v>925</v>
      </c>
      <c r="E13" s="124">
        <f t="shared" si="0"/>
        <v>940</v>
      </c>
      <c r="G13" s="27">
        <f t="shared" si="1"/>
        <v>925</v>
      </c>
      <c r="H13" s="28">
        <f>'B-N° Sinies Pagad'!E13</f>
        <v>925</v>
      </c>
      <c r="I13" s="29">
        <f t="shared" si="2"/>
        <v>0</v>
      </c>
      <c r="J13" s="115" t="str">
        <f t="shared" si="3"/>
        <v>Consorcio Nacional</v>
      </c>
    </row>
    <row r="14" spans="1:10" ht="12.75">
      <c r="A14" s="148" t="s">
        <v>98</v>
      </c>
      <c r="B14" s="30">
        <v>0</v>
      </c>
      <c r="C14" s="30">
        <v>0</v>
      </c>
      <c r="D14" s="31">
        <v>7</v>
      </c>
      <c r="E14" s="124">
        <f t="shared" si="0"/>
        <v>7</v>
      </c>
      <c r="G14" s="27">
        <f t="shared" si="1"/>
        <v>7</v>
      </c>
      <c r="H14" s="28">
        <f>'B-N° Sinies Pagad'!E14</f>
        <v>7</v>
      </c>
      <c r="I14" s="29">
        <f t="shared" si="2"/>
        <v>0</v>
      </c>
      <c r="J14" s="115" t="str">
        <f t="shared" si="3"/>
        <v>HDI</v>
      </c>
    </row>
    <row r="15" spans="1:10" ht="12.75">
      <c r="A15" s="150" t="s">
        <v>92</v>
      </c>
      <c r="B15" s="30">
        <v>6</v>
      </c>
      <c r="C15" s="30">
        <v>3</v>
      </c>
      <c r="D15" s="31">
        <v>36</v>
      </c>
      <c r="E15" s="124">
        <f t="shared" si="0"/>
        <v>45</v>
      </c>
      <c r="G15" s="27">
        <f t="shared" si="1"/>
        <v>36</v>
      </c>
      <c r="H15" s="28">
        <f>'B-N° Sinies Pagad'!E15</f>
        <v>36</v>
      </c>
      <c r="I15" s="29">
        <f t="shared" si="2"/>
        <v>0</v>
      </c>
      <c r="J15" s="115" t="str">
        <f t="shared" si="3"/>
        <v>ING Vida</v>
      </c>
    </row>
    <row r="16" spans="1:10" ht="12.75">
      <c r="A16" s="149" t="s">
        <v>10</v>
      </c>
      <c r="B16" s="16">
        <v>0</v>
      </c>
      <c r="C16" s="16">
        <v>0</v>
      </c>
      <c r="D16" s="32">
        <v>0</v>
      </c>
      <c r="E16" s="124">
        <f t="shared" si="0"/>
        <v>0</v>
      </c>
      <c r="G16" s="27">
        <f t="shared" si="1"/>
        <v>0</v>
      </c>
      <c r="H16" s="28">
        <f>'B-N° Sinies Pagad'!E16</f>
        <v>0</v>
      </c>
      <c r="I16" s="29">
        <f t="shared" si="2"/>
        <v>0</v>
      </c>
      <c r="J16" s="115" t="str">
        <f t="shared" si="3"/>
        <v>Interamericana Vida</v>
      </c>
    </row>
    <row r="17" spans="1:10" ht="12.75">
      <c r="A17" s="148" t="s">
        <v>94</v>
      </c>
      <c r="B17" s="30">
        <v>3</v>
      </c>
      <c r="C17" s="30">
        <v>0</v>
      </c>
      <c r="D17" s="31">
        <v>807</v>
      </c>
      <c r="E17" s="124">
        <f t="shared" si="0"/>
        <v>810</v>
      </c>
      <c r="G17" s="27">
        <f t="shared" si="1"/>
        <v>807</v>
      </c>
      <c r="H17" s="28">
        <f>'B-N° Sinies Pagad'!E17</f>
        <v>807</v>
      </c>
      <c r="I17" s="29">
        <f t="shared" si="2"/>
        <v>0</v>
      </c>
      <c r="J17" s="115" t="str">
        <f t="shared" si="3"/>
        <v>Liberty</v>
      </c>
    </row>
    <row r="18" spans="1:10" ht="12.75">
      <c r="A18" s="150" t="s">
        <v>89</v>
      </c>
      <c r="B18" s="30">
        <v>58</v>
      </c>
      <c r="C18" s="30">
        <v>0</v>
      </c>
      <c r="D18" s="119">
        <v>1713</v>
      </c>
      <c r="E18" s="124">
        <f t="shared" si="0"/>
        <v>1771</v>
      </c>
      <c r="G18" s="27">
        <f t="shared" si="1"/>
        <v>1713</v>
      </c>
      <c r="H18" s="28">
        <f>'B-N° Sinies Pagad'!E18</f>
        <v>1713</v>
      </c>
      <c r="I18" s="29">
        <f t="shared" si="2"/>
        <v>0</v>
      </c>
      <c r="J18" s="115" t="str">
        <f t="shared" si="3"/>
        <v>Mapfre</v>
      </c>
    </row>
    <row r="19" spans="1:10" ht="12.75">
      <c r="A19" s="150" t="s">
        <v>95</v>
      </c>
      <c r="B19" s="30">
        <v>3</v>
      </c>
      <c r="C19" s="30">
        <v>0</v>
      </c>
      <c r="D19" s="119">
        <v>5142</v>
      </c>
      <c r="E19" s="124">
        <f t="shared" si="0"/>
        <v>5145</v>
      </c>
      <c r="G19" s="27">
        <f t="shared" si="1"/>
        <v>5142</v>
      </c>
      <c r="H19" s="28">
        <f>'B-N° Sinies Pagad'!E19</f>
        <v>5142</v>
      </c>
      <c r="I19" s="29">
        <f t="shared" si="2"/>
        <v>0</v>
      </c>
      <c r="J19" s="115" t="str">
        <f t="shared" si="3"/>
        <v>Penta Security</v>
      </c>
    </row>
    <row r="20" spans="1:10" ht="12.75">
      <c r="A20" s="148" t="s">
        <v>11</v>
      </c>
      <c r="B20" s="30">
        <v>3</v>
      </c>
      <c r="C20" s="30">
        <v>387</v>
      </c>
      <c r="D20" s="31">
        <v>2001</v>
      </c>
      <c r="E20" s="124">
        <f t="shared" si="0"/>
        <v>2391</v>
      </c>
      <c r="G20" s="27">
        <f t="shared" si="1"/>
        <v>2001</v>
      </c>
      <c r="H20" s="28">
        <f>'B-N° Sinies Pagad'!E20</f>
        <v>2001</v>
      </c>
      <c r="I20" s="29">
        <f t="shared" si="2"/>
        <v>0</v>
      </c>
      <c r="J20" s="115" t="str">
        <f t="shared" si="3"/>
        <v>Renta Nacional</v>
      </c>
    </row>
    <row r="21" spans="1:10" ht="13.5" thickBot="1">
      <c r="A21" s="148" t="s">
        <v>96</v>
      </c>
      <c r="B21" s="30">
        <v>0</v>
      </c>
      <c r="C21" s="30">
        <v>0</v>
      </c>
      <c r="D21" s="31">
        <v>2280</v>
      </c>
      <c r="E21" s="124">
        <f>SUM(B21:D21)</f>
        <v>2280</v>
      </c>
      <c r="G21" s="33">
        <f>D21</f>
        <v>2280</v>
      </c>
      <c r="H21" s="34">
        <f>'B-N° Sinies Pagad'!E21</f>
        <v>2280</v>
      </c>
      <c r="I21" s="147">
        <f>+G21-H21</f>
        <v>0</v>
      </c>
      <c r="J21" s="115" t="str">
        <f>A21</f>
        <v>RSA</v>
      </c>
    </row>
    <row r="22" spans="1:8" ht="12.75" customHeight="1" thickTop="1">
      <c r="A22" s="35"/>
      <c r="B22" s="36"/>
      <c r="C22" s="37"/>
      <c r="D22" s="37"/>
      <c r="E22" s="125"/>
      <c r="H22" s="17"/>
    </row>
    <row r="23" spans="1:8" ht="12.75" customHeight="1">
      <c r="A23" s="158" t="s">
        <v>12</v>
      </c>
      <c r="B23" s="159">
        <f>SUM(B10:B21)</f>
        <v>101</v>
      </c>
      <c r="C23" s="159">
        <f>SUM(C10:C21)</f>
        <v>391</v>
      </c>
      <c r="D23" s="159">
        <f>SUM(D10:D21)</f>
        <v>23282</v>
      </c>
      <c r="E23" s="11">
        <f>SUM(E10:E21)</f>
        <v>23774</v>
      </c>
      <c r="F23" s="38"/>
      <c r="G23" s="38">
        <f>SUM(G10:G22)</f>
        <v>23282</v>
      </c>
      <c r="H23" s="38">
        <f>SUM(H10:H22)</f>
        <v>23283</v>
      </c>
    </row>
    <row r="24" spans="1:5" ht="12.75" customHeight="1">
      <c r="A24" s="39"/>
      <c r="B24" s="40"/>
      <c r="C24" s="41"/>
      <c r="D24" s="41"/>
      <c r="E24" s="126"/>
    </row>
    <row r="25" spans="2:5" ht="12.75" customHeight="1">
      <c r="B25" s="42"/>
      <c r="C25" s="28"/>
      <c r="D25" s="28"/>
      <c r="E25" s="127"/>
    </row>
    <row r="26" spans="1:5" ht="12.75" customHeight="1">
      <c r="A26" s="15"/>
      <c r="B26" s="42"/>
      <c r="C26" s="28"/>
      <c r="D26" s="28"/>
      <c r="E26" s="127"/>
    </row>
    <row r="27" spans="1:5" ht="12.75" customHeight="1">
      <c r="A27" s="43"/>
      <c r="B27" s="42"/>
      <c r="C27" s="28"/>
      <c r="D27" s="28"/>
      <c r="E27" s="127"/>
    </row>
    <row r="28" spans="1:5" ht="12.75" customHeight="1">
      <c r="A28" s="43"/>
      <c r="B28" s="42"/>
      <c r="C28" s="28"/>
      <c r="D28" s="28"/>
      <c r="E28" s="127"/>
    </row>
    <row r="30" ht="12.75" customHeight="1"/>
    <row r="31" ht="12.75" customHeight="1"/>
    <row r="51" ht="12.75">
      <c r="F51" s="44"/>
    </row>
    <row r="52" ht="12.75" customHeight="1"/>
    <row r="54" ht="12.75">
      <c r="A54" s="15"/>
    </row>
    <row r="115" spans="1:5" ht="15.75">
      <c r="A115" s="39"/>
      <c r="B115" s="40"/>
      <c r="C115" s="41"/>
      <c r="D115" s="41"/>
      <c r="E115" s="126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workbookViewId="0" topLeftCell="A1">
      <selection activeCell="A13" sqref="A13:IV13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1" t="s">
        <v>63</v>
      </c>
    </row>
    <row r="4" spans="1:5" ht="12.75">
      <c r="A4" s="15"/>
      <c r="B4" s="16"/>
      <c r="C4" s="16"/>
      <c r="D4" s="16"/>
      <c r="E4" s="122"/>
    </row>
    <row r="5" spans="1:5" ht="12.75">
      <c r="A5" s="155" t="s">
        <v>77</v>
      </c>
      <c r="B5" s="16"/>
      <c r="C5" s="16"/>
      <c r="D5" s="16"/>
      <c r="E5" s="122"/>
    </row>
    <row r="6" spans="1:5" ht="12.75">
      <c r="A6" s="152" t="str">
        <f>'A-N° Sinies Denun'!A6</f>
        <v>      (entre el 1 de enero y 31 de diciembre de 2008)</v>
      </c>
      <c r="B6" s="129"/>
      <c r="C6" s="16"/>
      <c r="D6" s="16"/>
      <c r="E6" s="122"/>
    </row>
    <row r="7" spans="1:5" ht="12.75">
      <c r="A7" s="168"/>
      <c r="B7" s="169" t="s">
        <v>48</v>
      </c>
      <c r="C7" s="169" t="s">
        <v>48</v>
      </c>
      <c r="D7" s="169" t="s">
        <v>48</v>
      </c>
      <c r="E7" s="170" t="s">
        <v>36</v>
      </c>
    </row>
    <row r="8" spans="1:5" ht="12.75">
      <c r="A8" s="171" t="s">
        <v>1</v>
      </c>
      <c r="B8" s="172" t="s">
        <v>52</v>
      </c>
      <c r="C8" s="173" t="s">
        <v>78</v>
      </c>
      <c r="D8" s="172" t="s">
        <v>53</v>
      </c>
      <c r="E8" s="178"/>
    </row>
    <row r="9" spans="1:5" ht="12.75">
      <c r="A9" s="175"/>
      <c r="B9" s="176" t="s">
        <v>79</v>
      </c>
      <c r="C9" s="176" t="s">
        <v>80</v>
      </c>
      <c r="D9" s="176" t="s">
        <v>81</v>
      </c>
      <c r="E9" s="177" t="s">
        <v>82</v>
      </c>
    </row>
    <row r="10" spans="1:5" ht="12.75">
      <c r="A10" s="151" t="str">
        <f>'A-N° Sinies Denun'!A10</f>
        <v>Aseguradora Magallanes</v>
      </c>
      <c r="B10" s="31">
        <v>3355</v>
      </c>
      <c r="C10" s="31">
        <v>0</v>
      </c>
      <c r="D10" s="31">
        <v>436</v>
      </c>
      <c r="E10" s="128">
        <f aca="true" t="shared" si="0" ref="E10:E20">SUM(B10:D10)</f>
        <v>3791</v>
      </c>
    </row>
    <row r="11" spans="1:5" ht="12.75">
      <c r="A11" s="151" t="str">
        <f>'A-N° Sinies Denun'!A11</f>
        <v>Bci</v>
      </c>
      <c r="B11" s="31">
        <v>1561</v>
      </c>
      <c r="C11" s="31">
        <v>3561</v>
      </c>
      <c r="D11" s="31">
        <v>445</v>
      </c>
      <c r="E11" s="128">
        <f t="shared" si="0"/>
        <v>5567</v>
      </c>
    </row>
    <row r="12" spans="1:5" ht="12.75">
      <c r="A12" s="151" t="str">
        <f>'A-N° Sinies Denun'!A12</f>
        <v>Chilena Consolidada</v>
      </c>
      <c r="B12" s="31">
        <v>389</v>
      </c>
      <c r="C12" s="31">
        <v>502</v>
      </c>
      <c r="D12" s="31">
        <v>123</v>
      </c>
      <c r="E12" s="128">
        <f t="shared" si="0"/>
        <v>1014</v>
      </c>
    </row>
    <row r="13" spans="1:5" ht="12.75">
      <c r="A13" s="151" t="str">
        <f>'A-N° Sinies Denun'!A13</f>
        <v>Consorcio Nacional</v>
      </c>
      <c r="B13" s="31">
        <v>49</v>
      </c>
      <c r="C13" s="31">
        <v>821</v>
      </c>
      <c r="D13" s="31">
        <v>55</v>
      </c>
      <c r="E13" s="128">
        <f t="shared" si="0"/>
        <v>925</v>
      </c>
    </row>
    <row r="14" spans="1:5" ht="12.75">
      <c r="A14" s="151" t="str">
        <f>'A-N° Sinies Denun'!A14</f>
        <v>HDI</v>
      </c>
      <c r="B14" s="31">
        <v>7</v>
      </c>
      <c r="C14" s="31">
        <v>0</v>
      </c>
      <c r="D14" s="31">
        <v>0</v>
      </c>
      <c r="E14" s="128">
        <f t="shared" si="0"/>
        <v>7</v>
      </c>
    </row>
    <row r="15" spans="1:5" ht="12.75">
      <c r="A15" s="151" t="str">
        <f>'A-N° Sinies Denun'!A15</f>
        <v>ING Vida</v>
      </c>
      <c r="B15" s="31">
        <v>6</v>
      </c>
      <c r="C15" s="31">
        <v>30</v>
      </c>
      <c r="D15" s="31">
        <v>0</v>
      </c>
      <c r="E15" s="128">
        <f t="shared" si="0"/>
        <v>36</v>
      </c>
    </row>
    <row r="16" spans="1:5" ht="12.75">
      <c r="A16" s="151" t="str">
        <f>'A-N° Sinies Denun'!A16</f>
        <v>Interamericana Vida</v>
      </c>
      <c r="B16" s="31">
        <v>0</v>
      </c>
      <c r="C16" s="31">
        <v>0</v>
      </c>
      <c r="D16" s="31">
        <v>0</v>
      </c>
      <c r="E16" s="128">
        <f t="shared" si="0"/>
        <v>0</v>
      </c>
    </row>
    <row r="17" spans="1:5" ht="12.75">
      <c r="A17" s="151" t="str">
        <f>'A-N° Sinies Denun'!A17</f>
        <v>Liberty</v>
      </c>
      <c r="B17" s="31">
        <v>19</v>
      </c>
      <c r="C17" s="31">
        <v>693</v>
      </c>
      <c r="D17" s="31">
        <v>95</v>
      </c>
      <c r="E17" s="128">
        <f t="shared" si="0"/>
        <v>807</v>
      </c>
    </row>
    <row r="18" spans="1:5" ht="12.75">
      <c r="A18" s="151" t="str">
        <f>'A-N° Sinies Denun'!A18</f>
        <v>Mapfre</v>
      </c>
      <c r="B18" s="31">
        <v>1042</v>
      </c>
      <c r="C18" s="31">
        <v>449</v>
      </c>
      <c r="D18" s="31">
        <v>222</v>
      </c>
      <c r="E18" s="128">
        <f t="shared" si="0"/>
        <v>1713</v>
      </c>
    </row>
    <row r="19" spans="1:5" ht="12.75">
      <c r="A19" s="151" t="str">
        <f>'A-N° Sinies Denun'!A19</f>
        <v>Penta Security</v>
      </c>
      <c r="B19" s="31">
        <v>1675</v>
      </c>
      <c r="C19" s="31">
        <v>2072</v>
      </c>
      <c r="D19" s="31">
        <v>1395</v>
      </c>
      <c r="E19" s="128">
        <f t="shared" si="0"/>
        <v>5142</v>
      </c>
    </row>
    <row r="20" spans="1:5" ht="12.75">
      <c r="A20" s="151" t="str">
        <f>'A-N° Sinies Denun'!A20</f>
        <v>Renta Nacional</v>
      </c>
      <c r="B20" s="31">
        <v>1953</v>
      </c>
      <c r="C20" s="31">
        <v>48</v>
      </c>
      <c r="D20" s="31">
        <v>0</v>
      </c>
      <c r="E20" s="128">
        <f t="shared" si="0"/>
        <v>2001</v>
      </c>
    </row>
    <row r="21" spans="1:5" ht="12.75">
      <c r="A21" s="151" t="str">
        <f>'A-N° Sinies Denun'!A21</f>
        <v>RSA</v>
      </c>
      <c r="B21" s="31">
        <v>612</v>
      </c>
      <c r="C21" s="31">
        <v>1447</v>
      </c>
      <c r="D21" s="31">
        <v>221</v>
      </c>
      <c r="E21" s="128">
        <f>SUM(B21:D21)</f>
        <v>2280</v>
      </c>
    </row>
    <row r="22" spans="1:5" ht="12.75">
      <c r="A22" s="35"/>
      <c r="B22" s="36"/>
      <c r="C22" s="37"/>
      <c r="D22" s="37"/>
      <c r="E22" s="125"/>
    </row>
    <row r="23" spans="1:5" ht="12.75">
      <c r="A23" s="158" t="s">
        <v>12</v>
      </c>
      <c r="B23" s="159">
        <f>SUM(B10:B21)</f>
        <v>10668</v>
      </c>
      <c r="C23" s="160">
        <f>SUM(C10:C21)</f>
        <v>9623</v>
      </c>
      <c r="D23" s="160">
        <f>SUM(D10:D21)</f>
        <v>2992</v>
      </c>
      <c r="E23" s="1">
        <f>SUM(E10:E21)</f>
        <v>23283</v>
      </c>
    </row>
    <row r="24" spans="1:5" ht="15.75">
      <c r="A24" s="39"/>
      <c r="B24" s="40"/>
      <c r="C24" s="41"/>
      <c r="D24" s="41"/>
      <c r="E24" s="126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workbookViewId="0" topLeftCell="A1">
      <selection activeCell="E31" sqref="E31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4" width="11.7109375" style="46" customWidth="1"/>
    <col min="5" max="5" width="14.00390625" style="46" customWidth="1"/>
    <col min="6" max="6" width="12.421875" style="46" customWidth="1"/>
    <col min="7" max="7" width="21.7109375" style="131" customWidth="1"/>
    <col min="8" max="16384" width="11.421875" style="46" customWidth="1"/>
  </cols>
  <sheetData>
    <row r="1" ht="12.75">
      <c r="A1" s="45"/>
    </row>
    <row r="3" ht="12.75">
      <c r="A3" s="121" t="s">
        <v>63</v>
      </c>
    </row>
    <row r="4" ht="12.75">
      <c r="A4" s="45"/>
    </row>
    <row r="5" ht="12.75">
      <c r="A5" s="156" t="s">
        <v>16</v>
      </c>
    </row>
    <row r="6" spans="1:2" ht="12.75">
      <c r="A6" s="153" t="str">
        <f>'A-N° Sinies Denun'!$A$6</f>
        <v>      (entre el 1 de enero y 31 de diciembre de 2008)</v>
      </c>
      <c r="B6" s="130"/>
    </row>
    <row r="7" spans="1:7" ht="12.75">
      <c r="A7" s="179"/>
      <c r="B7" s="180" t="s">
        <v>17</v>
      </c>
      <c r="C7" s="181" t="s">
        <v>87</v>
      </c>
      <c r="D7" s="181"/>
      <c r="E7" s="180" t="s">
        <v>18</v>
      </c>
      <c r="F7" s="182" t="s">
        <v>19</v>
      </c>
      <c r="G7" s="183" t="s">
        <v>20</v>
      </c>
    </row>
    <row r="8" spans="1:7" ht="12.75">
      <c r="A8" s="184" t="s">
        <v>1</v>
      </c>
      <c r="B8" s="185"/>
      <c r="C8" s="186" t="s">
        <v>21</v>
      </c>
      <c r="D8" s="185" t="s">
        <v>22</v>
      </c>
      <c r="E8" s="185" t="s">
        <v>23</v>
      </c>
      <c r="F8" s="185" t="s">
        <v>24</v>
      </c>
      <c r="G8" s="187" t="s">
        <v>25</v>
      </c>
    </row>
    <row r="9" spans="1:7" ht="12.75">
      <c r="A9" s="188"/>
      <c r="B9" s="189" t="s">
        <v>26</v>
      </c>
      <c r="C9" s="189" t="s">
        <v>27</v>
      </c>
      <c r="D9" s="189" t="s">
        <v>28</v>
      </c>
      <c r="E9" s="189" t="s">
        <v>29</v>
      </c>
      <c r="F9" s="189" t="s">
        <v>30</v>
      </c>
      <c r="G9" s="190" t="s">
        <v>31</v>
      </c>
    </row>
    <row r="10" spans="1:7" ht="12.75">
      <c r="A10" s="116" t="str">
        <f>'A-N° Sinies Denun'!A10</f>
        <v>Aseguradora Magallanes</v>
      </c>
      <c r="B10" s="30">
        <v>254</v>
      </c>
      <c r="C10" s="30">
        <v>14</v>
      </c>
      <c r="D10" s="30">
        <v>18</v>
      </c>
      <c r="E10" s="31">
        <v>6011</v>
      </c>
      <c r="F10" s="30">
        <v>0</v>
      </c>
      <c r="G10" s="132">
        <f aca="true" t="shared" si="0" ref="G10:G21">SUM(B10:F10)</f>
        <v>6297</v>
      </c>
    </row>
    <row r="11" spans="1:7" ht="12.75">
      <c r="A11" s="116" t="str">
        <f>'A-N° Sinies Denun'!A11</f>
        <v>Bci</v>
      </c>
      <c r="B11" s="30">
        <v>482</v>
      </c>
      <c r="C11" s="30">
        <v>28</v>
      </c>
      <c r="D11" s="30">
        <v>10</v>
      </c>
      <c r="E11" s="31">
        <v>8764</v>
      </c>
      <c r="F11" s="30">
        <v>0</v>
      </c>
      <c r="G11" s="132">
        <f t="shared" si="0"/>
        <v>9284</v>
      </c>
    </row>
    <row r="12" spans="1:7" ht="12.75">
      <c r="A12" s="116" t="str">
        <f>'A-N° Sinies Denun'!A12</f>
        <v>Chilena Consolidada</v>
      </c>
      <c r="B12" s="30">
        <v>55</v>
      </c>
      <c r="C12" s="30">
        <v>1</v>
      </c>
      <c r="D12" s="30">
        <v>0</v>
      </c>
      <c r="E12" s="31">
        <v>1281</v>
      </c>
      <c r="F12" s="30">
        <v>0</v>
      </c>
      <c r="G12" s="132">
        <f t="shared" si="0"/>
        <v>1337</v>
      </c>
    </row>
    <row r="13" spans="1:7" ht="12.75">
      <c r="A13" s="116" t="str">
        <f>'A-N° Sinies Denun'!A13</f>
        <v>Consorcio Nacional</v>
      </c>
      <c r="B13" s="30">
        <v>61</v>
      </c>
      <c r="C13" s="30">
        <v>2</v>
      </c>
      <c r="D13" s="30">
        <v>0</v>
      </c>
      <c r="E13" s="31">
        <v>1218</v>
      </c>
      <c r="F13" s="30">
        <v>1</v>
      </c>
      <c r="G13" s="132">
        <f t="shared" si="0"/>
        <v>1282</v>
      </c>
    </row>
    <row r="14" spans="1:7" ht="12.75">
      <c r="A14" s="116" t="str">
        <f>'A-N° Sinies Denun'!A14</f>
        <v>HDI</v>
      </c>
      <c r="B14" s="30">
        <v>0</v>
      </c>
      <c r="C14" s="30">
        <v>0</v>
      </c>
      <c r="D14" s="30">
        <v>0</v>
      </c>
      <c r="E14" s="31">
        <v>1</v>
      </c>
      <c r="F14" s="30">
        <v>0</v>
      </c>
      <c r="G14" s="132">
        <f t="shared" si="0"/>
        <v>1</v>
      </c>
    </row>
    <row r="15" spans="1:7" ht="12.75">
      <c r="A15" s="116" t="str">
        <f>'A-N° Sinies Denun'!A15</f>
        <v>ING Vida</v>
      </c>
      <c r="B15" s="30">
        <v>2</v>
      </c>
      <c r="C15" s="30">
        <v>1</v>
      </c>
      <c r="D15" s="30">
        <v>1</v>
      </c>
      <c r="E15" s="31">
        <v>39</v>
      </c>
      <c r="F15" s="30">
        <v>3</v>
      </c>
      <c r="G15" s="132">
        <f t="shared" si="0"/>
        <v>46</v>
      </c>
    </row>
    <row r="16" spans="1:7" ht="12.75">
      <c r="A16" s="116" t="str">
        <f>'A-N° Sinies Denun'!A16</f>
        <v>Interamericana Vida</v>
      </c>
      <c r="B16" s="30">
        <v>0</v>
      </c>
      <c r="C16" s="30">
        <v>0</v>
      </c>
      <c r="D16" s="30">
        <v>0</v>
      </c>
      <c r="E16" s="31">
        <v>0</v>
      </c>
      <c r="F16" s="30">
        <v>0</v>
      </c>
      <c r="G16" s="132">
        <f t="shared" si="0"/>
        <v>0</v>
      </c>
    </row>
    <row r="17" spans="1:7" ht="12.75">
      <c r="A17" s="116" t="str">
        <f>'A-N° Sinies Denun'!A17</f>
        <v>Liberty</v>
      </c>
      <c r="B17" s="30">
        <v>58</v>
      </c>
      <c r="C17" s="30">
        <v>4</v>
      </c>
      <c r="D17" s="30">
        <v>0</v>
      </c>
      <c r="E17" s="31">
        <v>1178</v>
      </c>
      <c r="F17" s="30">
        <v>0</v>
      </c>
      <c r="G17" s="132">
        <f t="shared" si="0"/>
        <v>1240</v>
      </c>
    </row>
    <row r="18" spans="1:7" ht="12.75">
      <c r="A18" s="116" t="str">
        <f>'A-N° Sinies Denun'!A18</f>
        <v>Mapfre</v>
      </c>
      <c r="B18" s="30">
        <v>123</v>
      </c>
      <c r="C18" s="30">
        <v>8</v>
      </c>
      <c r="D18" s="30">
        <v>2</v>
      </c>
      <c r="E18" s="31">
        <v>2365</v>
      </c>
      <c r="F18" s="30">
        <v>0</v>
      </c>
      <c r="G18" s="132">
        <f t="shared" si="0"/>
        <v>2498</v>
      </c>
    </row>
    <row r="19" spans="1:7" ht="12.75">
      <c r="A19" s="116" t="str">
        <f>'A-N° Sinies Denun'!A19</f>
        <v>Penta Security</v>
      </c>
      <c r="B19" s="30">
        <v>429</v>
      </c>
      <c r="C19" s="30">
        <v>16</v>
      </c>
      <c r="D19" s="30">
        <v>9</v>
      </c>
      <c r="E19" s="31">
        <v>8414</v>
      </c>
      <c r="F19" s="30">
        <v>0</v>
      </c>
      <c r="G19" s="132">
        <f t="shared" si="0"/>
        <v>8868</v>
      </c>
    </row>
    <row r="20" spans="1:7" ht="12.75">
      <c r="A20" s="116" t="str">
        <f>'A-N° Sinies Denun'!A20</f>
        <v>Renta Nacional</v>
      </c>
      <c r="B20" s="30">
        <v>264</v>
      </c>
      <c r="C20" s="30">
        <v>5</v>
      </c>
      <c r="D20" s="30">
        <v>1</v>
      </c>
      <c r="E20" s="31">
        <v>2388</v>
      </c>
      <c r="F20" s="30">
        <v>492</v>
      </c>
      <c r="G20" s="132">
        <f t="shared" si="0"/>
        <v>3150</v>
      </c>
    </row>
    <row r="21" spans="1:7" ht="12.75">
      <c r="A21" s="116" t="str">
        <f>'A-N° Sinies Denun'!A21</f>
        <v>RSA</v>
      </c>
      <c r="B21" s="30">
        <v>139</v>
      </c>
      <c r="C21" s="30">
        <v>9</v>
      </c>
      <c r="D21" s="30">
        <v>10</v>
      </c>
      <c r="E21" s="31">
        <v>2943</v>
      </c>
      <c r="F21" s="30">
        <v>0</v>
      </c>
      <c r="G21" s="132">
        <f t="shared" si="0"/>
        <v>3101</v>
      </c>
    </row>
    <row r="22" spans="1:10" ht="12.75">
      <c r="A22" s="47"/>
      <c r="B22" s="48"/>
      <c r="C22" s="49"/>
      <c r="D22" s="49"/>
      <c r="E22" s="50"/>
      <c r="F22" s="50"/>
      <c r="G22" s="133"/>
      <c r="H22" s="51"/>
      <c r="I22" s="52"/>
      <c r="J22" s="52"/>
    </row>
    <row r="23" spans="1:7" ht="12.75" customHeight="1">
      <c r="A23" s="161" t="s">
        <v>12</v>
      </c>
      <c r="B23" s="162">
        <f aca="true" t="shared" si="1" ref="B23:G23">SUM(B10:B21)</f>
        <v>1867</v>
      </c>
      <c r="C23" s="162">
        <f t="shared" si="1"/>
        <v>88</v>
      </c>
      <c r="D23" s="162">
        <f t="shared" si="1"/>
        <v>51</v>
      </c>
      <c r="E23" s="162">
        <f t="shared" si="1"/>
        <v>34602</v>
      </c>
      <c r="F23" s="162">
        <f t="shared" si="1"/>
        <v>496</v>
      </c>
      <c r="G23" s="10">
        <f t="shared" si="1"/>
        <v>37104</v>
      </c>
    </row>
    <row r="24" spans="1:7" ht="15.75">
      <c r="A24" s="53"/>
      <c r="B24" s="54"/>
      <c r="C24" s="55"/>
      <c r="D24" s="55"/>
      <c r="E24" s="56"/>
      <c r="F24" s="56"/>
      <c r="G24" s="134"/>
    </row>
    <row r="25" ht="12.75">
      <c r="A25" s="16"/>
    </row>
    <row r="126" ht="12.75">
      <c r="I126" s="57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59" customWidth="1"/>
    <col min="2" max="2" width="10.140625" style="59" customWidth="1"/>
    <col min="3" max="3" width="11.140625" style="59" customWidth="1"/>
    <col min="4" max="4" width="12.28125" style="59" customWidth="1"/>
    <col min="5" max="5" width="14.00390625" style="135" customWidth="1"/>
    <col min="6" max="6" width="14.7109375" style="59" customWidth="1"/>
    <col min="7" max="7" width="11.00390625" style="59" customWidth="1"/>
    <col min="8" max="8" width="15.8515625" style="135" customWidth="1"/>
    <col min="9" max="16384" width="11.421875" style="59" customWidth="1"/>
  </cols>
  <sheetData>
    <row r="1" ht="12.75">
      <c r="A1" s="58"/>
    </row>
    <row r="3" ht="12.75">
      <c r="A3" s="121" t="s">
        <v>63</v>
      </c>
    </row>
    <row r="4" ht="12.75">
      <c r="A4" s="58"/>
    </row>
    <row r="5" spans="1:8" ht="12.75">
      <c r="A5" s="157" t="s">
        <v>32</v>
      </c>
      <c r="H5" s="140"/>
    </row>
    <row r="6" spans="1:2" ht="12.75">
      <c r="A6" s="154" t="s">
        <v>99</v>
      </c>
      <c r="B6" s="138"/>
    </row>
    <row r="7" spans="1:8" ht="12.75">
      <c r="A7" s="191"/>
      <c r="B7" s="192" t="s">
        <v>33</v>
      </c>
      <c r="C7" s="193"/>
      <c r="D7" s="194"/>
      <c r="E7" s="195"/>
      <c r="F7" s="196" t="s">
        <v>34</v>
      </c>
      <c r="G7" s="196" t="s">
        <v>35</v>
      </c>
      <c r="H7" s="197" t="s">
        <v>36</v>
      </c>
    </row>
    <row r="8" spans="1:8" ht="12.75">
      <c r="A8" s="198" t="s">
        <v>1</v>
      </c>
      <c r="B8" s="199" t="s">
        <v>17</v>
      </c>
      <c r="C8" s="200" t="s">
        <v>37</v>
      </c>
      <c r="D8" s="200" t="s">
        <v>38</v>
      </c>
      <c r="E8" s="200" t="s">
        <v>39</v>
      </c>
      <c r="F8" s="200" t="s">
        <v>40</v>
      </c>
      <c r="G8" s="199" t="s">
        <v>41</v>
      </c>
      <c r="H8" s="201" t="s">
        <v>42</v>
      </c>
    </row>
    <row r="9" spans="1:8" ht="12.75">
      <c r="A9" s="202"/>
      <c r="B9" s="203"/>
      <c r="C9" s="204"/>
      <c r="D9" s="205"/>
      <c r="E9" s="204" t="s">
        <v>43</v>
      </c>
      <c r="F9" s="204" t="s">
        <v>44</v>
      </c>
      <c r="G9" s="204" t="s">
        <v>45</v>
      </c>
      <c r="H9" s="206" t="s">
        <v>46</v>
      </c>
    </row>
    <row r="10" spans="1:8" ht="12.75">
      <c r="A10" s="117" t="str">
        <f>'A-N° Sinies Denun'!A10</f>
        <v>Aseguradora Magallanes</v>
      </c>
      <c r="B10" s="31">
        <v>1330697</v>
      </c>
      <c r="C10" s="31">
        <v>34598</v>
      </c>
      <c r="D10" s="31">
        <v>100191</v>
      </c>
      <c r="E10" s="120">
        <f aca="true" t="shared" si="0" ref="E10:E21">SUM(B10:D10)</f>
        <v>1465486</v>
      </c>
      <c r="F10" s="31">
        <v>1952786</v>
      </c>
      <c r="G10" s="31">
        <v>0</v>
      </c>
      <c r="H10" s="141">
        <f aca="true" t="shared" si="1" ref="H10:H21">SUM(E10:G10)</f>
        <v>3418272</v>
      </c>
    </row>
    <row r="11" spans="1:8" ht="12.75">
      <c r="A11" s="117" t="str">
        <f>'A-N° Sinies Denun'!A11</f>
        <v>Bci</v>
      </c>
      <c r="B11" s="31">
        <v>2937520</v>
      </c>
      <c r="C11" s="31">
        <v>54289</v>
      </c>
      <c r="D11" s="31">
        <v>167330</v>
      </c>
      <c r="E11" s="120">
        <f t="shared" si="0"/>
        <v>3159139</v>
      </c>
      <c r="F11" s="69">
        <v>3449122</v>
      </c>
      <c r="G11" s="31">
        <v>5486</v>
      </c>
      <c r="H11" s="141">
        <f>SUM(E11:G11)</f>
        <v>6613747</v>
      </c>
    </row>
    <row r="12" spans="1:8" ht="12.75">
      <c r="A12" s="117" t="str">
        <f>'A-N° Sinies Denun'!A12</f>
        <v>Chilena Consolidada</v>
      </c>
      <c r="B12" s="31">
        <v>349138</v>
      </c>
      <c r="C12" s="31">
        <v>0</v>
      </c>
      <c r="D12" s="31">
        <v>0</v>
      </c>
      <c r="E12" s="120">
        <f t="shared" si="0"/>
        <v>349138</v>
      </c>
      <c r="F12" s="31">
        <v>604896</v>
      </c>
      <c r="G12" s="31">
        <v>1267</v>
      </c>
      <c r="H12" s="141">
        <f t="shared" si="1"/>
        <v>955301</v>
      </c>
    </row>
    <row r="13" spans="1:8" ht="12.75">
      <c r="A13" s="117" t="str">
        <f>'A-N° Sinies Denun'!A13</f>
        <v>Consorcio Nacional</v>
      </c>
      <c r="B13" s="31">
        <v>324328</v>
      </c>
      <c r="C13" s="31">
        <v>0</v>
      </c>
      <c r="D13" s="31">
        <v>25090</v>
      </c>
      <c r="E13" s="120">
        <f t="shared" si="0"/>
        <v>349418</v>
      </c>
      <c r="F13" s="31">
        <v>756658</v>
      </c>
      <c r="G13" s="31">
        <v>0</v>
      </c>
      <c r="H13" s="141">
        <f t="shared" si="1"/>
        <v>1106076</v>
      </c>
    </row>
    <row r="14" spans="1:8" ht="12.75">
      <c r="A14" s="117" t="str">
        <f>'A-N° Sinies Denun'!A14</f>
        <v>HDI</v>
      </c>
      <c r="B14" s="31">
        <v>0</v>
      </c>
      <c r="C14" s="31">
        <v>0</v>
      </c>
      <c r="D14" s="31">
        <v>0</v>
      </c>
      <c r="E14" s="120">
        <f t="shared" si="0"/>
        <v>0</v>
      </c>
      <c r="F14" s="31">
        <v>2812</v>
      </c>
      <c r="G14" s="31">
        <v>0</v>
      </c>
      <c r="H14" s="141">
        <f t="shared" si="1"/>
        <v>2812</v>
      </c>
    </row>
    <row r="15" spans="1:8" ht="12.75">
      <c r="A15" s="117" t="str">
        <f>'A-N° Sinies Denun'!A15</f>
        <v>ING Vida</v>
      </c>
      <c r="B15" s="31">
        <v>25212</v>
      </c>
      <c r="C15" s="31">
        <v>7803</v>
      </c>
      <c r="D15" s="31">
        <v>17248</v>
      </c>
      <c r="E15" s="120">
        <f t="shared" si="0"/>
        <v>50263</v>
      </c>
      <c r="F15" s="31">
        <v>29212</v>
      </c>
      <c r="G15" s="31">
        <v>648</v>
      </c>
      <c r="H15" s="141">
        <f t="shared" si="1"/>
        <v>80123</v>
      </c>
    </row>
    <row r="16" spans="1:8" ht="12.75">
      <c r="A16" s="117" t="str">
        <f>'A-N° Sinies Denun'!A16</f>
        <v>Interamericana Vida</v>
      </c>
      <c r="B16" s="31">
        <v>0</v>
      </c>
      <c r="C16" s="31">
        <v>0</v>
      </c>
      <c r="D16" s="31">
        <v>0</v>
      </c>
      <c r="E16" s="120">
        <f t="shared" si="0"/>
        <v>0</v>
      </c>
      <c r="F16" s="31">
        <v>0</v>
      </c>
      <c r="G16" s="31">
        <v>0</v>
      </c>
      <c r="H16" s="141">
        <f t="shared" si="1"/>
        <v>0</v>
      </c>
    </row>
    <row r="17" spans="1:8" ht="12.75">
      <c r="A17" s="117" t="str">
        <f>'A-N° Sinies Denun'!A17</f>
        <v>Liberty</v>
      </c>
      <c r="B17" s="31">
        <v>340381</v>
      </c>
      <c r="C17" s="31">
        <v>2599</v>
      </c>
      <c r="D17" s="31">
        <v>12706</v>
      </c>
      <c r="E17" s="120">
        <f t="shared" si="0"/>
        <v>355686</v>
      </c>
      <c r="F17" s="31">
        <v>306306</v>
      </c>
      <c r="G17" s="31">
        <v>1635</v>
      </c>
      <c r="H17" s="141">
        <f t="shared" si="1"/>
        <v>663627</v>
      </c>
    </row>
    <row r="18" spans="1:8" ht="12.75">
      <c r="A18" s="117" t="str">
        <f>'A-N° Sinies Denun'!A18</f>
        <v>Mapfre</v>
      </c>
      <c r="B18" s="31">
        <v>748980</v>
      </c>
      <c r="C18" s="31">
        <v>20765</v>
      </c>
      <c r="D18" s="31">
        <v>31147</v>
      </c>
      <c r="E18" s="120">
        <f t="shared" si="0"/>
        <v>800892</v>
      </c>
      <c r="F18" s="31">
        <v>1020557</v>
      </c>
      <c r="G18" s="31">
        <v>0</v>
      </c>
      <c r="H18" s="141">
        <f t="shared" si="1"/>
        <v>1821449</v>
      </c>
    </row>
    <row r="19" spans="1:8" ht="12.75">
      <c r="A19" s="117" t="str">
        <f>'A-N° Sinies Denun'!A19</f>
        <v>Penta Security</v>
      </c>
      <c r="B19" s="31">
        <v>2314120</v>
      </c>
      <c r="C19" s="31">
        <v>81217</v>
      </c>
      <c r="D19" s="31">
        <v>227103</v>
      </c>
      <c r="E19" s="120">
        <f t="shared" si="0"/>
        <v>2622440</v>
      </c>
      <c r="F19" s="31">
        <v>2256062</v>
      </c>
      <c r="G19" s="31">
        <v>49336</v>
      </c>
      <c r="H19" s="141">
        <f t="shared" si="1"/>
        <v>4927838</v>
      </c>
    </row>
    <row r="20" spans="1:8" ht="12.75">
      <c r="A20" s="117" t="str">
        <f>'A-N° Sinies Denun'!A20</f>
        <v>Renta Nacional</v>
      </c>
      <c r="B20" s="31">
        <v>1547391</v>
      </c>
      <c r="C20" s="31">
        <v>30268</v>
      </c>
      <c r="D20" s="31">
        <v>3109</v>
      </c>
      <c r="E20" s="120">
        <f t="shared" si="0"/>
        <v>1580768</v>
      </c>
      <c r="F20" s="31">
        <v>1274627</v>
      </c>
      <c r="G20" s="31">
        <v>0</v>
      </c>
      <c r="H20" s="141">
        <f t="shared" si="1"/>
        <v>2855395</v>
      </c>
    </row>
    <row r="21" spans="1:8" ht="12.75">
      <c r="A21" s="117" t="str">
        <f>'A-N° Sinies Denun'!A21</f>
        <v>RSA</v>
      </c>
      <c r="B21" s="31">
        <v>941468</v>
      </c>
      <c r="C21" s="31">
        <v>76474</v>
      </c>
      <c r="D21" s="31">
        <v>205247</v>
      </c>
      <c r="E21" s="120">
        <f t="shared" si="0"/>
        <v>1223189</v>
      </c>
      <c r="F21" s="31">
        <v>1352733</v>
      </c>
      <c r="G21" s="31">
        <v>0</v>
      </c>
      <c r="H21" s="141">
        <f t="shared" si="1"/>
        <v>2575922</v>
      </c>
    </row>
    <row r="22" spans="1:9" ht="12.75">
      <c r="A22" s="60"/>
      <c r="B22" s="61"/>
      <c r="C22" s="62"/>
      <c r="D22" s="62"/>
      <c r="E22" s="136"/>
      <c r="F22" s="63"/>
      <c r="G22" s="63"/>
      <c r="H22" s="142"/>
      <c r="I22" s="64"/>
    </row>
    <row r="23" spans="1:9" s="139" customFormat="1" ht="12.75" customHeight="1">
      <c r="A23" s="163" t="s">
        <v>12</v>
      </c>
      <c r="B23" s="164">
        <f aca="true" t="shared" si="2" ref="B23:H23">SUM(B10:B21)</f>
        <v>10859235</v>
      </c>
      <c r="C23" s="164">
        <f t="shared" si="2"/>
        <v>308013</v>
      </c>
      <c r="D23" s="164">
        <f t="shared" si="2"/>
        <v>789171</v>
      </c>
      <c r="E23" s="164">
        <f t="shared" si="2"/>
        <v>11956419</v>
      </c>
      <c r="F23" s="164">
        <f t="shared" si="2"/>
        <v>13005771</v>
      </c>
      <c r="G23" s="164">
        <f t="shared" si="2"/>
        <v>58372</v>
      </c>
      <c r="H23" s="165">
        <f t="shared" si="2"/>
        <v>25020562</v>
      </c>
      <c r="I23" s="146"/>
    </row>
    <row r="24" spans="1:8" ht="15.75">
      <c r="A24" s="65"/>
      <c r="B24" s="66"/>
      <c r="C24" s="67"/>
      <c r="D24" s="67"/>
      <c r="E24" s="137"/>
      <c r="F24" s="68"/>
      <c r="G24" s="68"/>
      <c r="H24" s="143"/>
    </row>
    <row r="30" ht="12.75" customHeight="1"/>
    <row r="48" ht="12.75" customHeight="1"/>
    <row r="49" ht="12.75" customHeight="1"/>
    <row r="50" ht="12.75" customHeight="1"/>
    <row r="51" ht="12.75" customHeight="1">
      <c r="G51" s="69"/>
    </row>
    <row r="52" ht="12.75" customHeight="1"/>
    <row r="54" spans="1:6" ht="12.75">
      <c r="A54" s="15"/>
      <c r="E54" s="59"/>
      <c r="F54" s="135"/>
    </row>
    <row r="55" spans="1:6" ht="12.75">
      <c r="A55" s="16"/>
      <c r="B55" s="212"/>
      <c r="E55" s="59"/>
      <c r="F55" s="145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  <row r="66" ht="12.75">
      <c r="E66" s="59"/>
    </row>
    <row r="67" ht="12.75">
      <c r="E67" s="59"/>
    </row>
    <row r="68" ht="12.75">
      <c r="E68" s="59"/>
    </row>
    <row r="69" ht="12.75">
      <c r="E69" s="59"/>
    </row>
    <row r="70" ht="12.75">
      <c r="E70" s="59"/>
    </row>
    <row r="71" ht="12.75">
      <c r="E71" s="59"/>
    </row>
    <row r="72" ht="12.75">
      <c r="E72" s="59"/>
    </row>
    <row r="73" ht="12.75">
      <c r="E73" s="59"/>
    </row>
    <row r="74" ht="12.75">
      <c r="E74" s="59"/>
    </row>
    <row r="75" ht="12.75">
      <c r="E75" s="59"/>
    </row>
    <row r="76" ht="12.75">
      <c r="E76" s="59"/>
    </row>
    <row r="77" ht="12.75">
      <c r="E77" s="59"/>
    </row>
    <row r="78" ht="12.75">
      <c r="E78" s="59"/>
    </row>
    <row r="79" ht="12.75">
      <c r="E79" s="59"/>
    </row>
    <row r="80" ht="12.75">
      <c r="E80" s="59"/>
    </row>
    <row r="81" ht="12.75">
      <c r="E81" s="59"/>
    </row>
    <row r="82" ht="12.75">
      <c r="E82" s="59"/>
    </row>
    <row r="83" ht="12.75">
      <c r="E83" s="59"/>
    </row>
    <row r="84" ht="12.75"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spans="5:10" ht="12.75">
      <c r="E90" s="59"/>
      <c r="J90" s="70"/>
    </row>
    <row r="91" ht="12.75">
      <c r="E91" s="59"/>
    </row>
    <row r="92" ht="12.75">
      <c r="E92" s="59"/>
    </row>
    <row r="93" ht="12.75">
      <c r="E93" s="59"/>
    </row>
    <row r="94" ht="12.75">
      <c r="E94" s="59"/>
    </row>
    <row r="95" ht="12.75">
      <c r="E95" s="59"/>
    </row>
    <row r="96" ht="12.75">
      <c r="E96" s="59"/>
    </row>
    <row r="97" ht="12.75">
      <c r="E97" s="59"/>
    </row>
    <row r="98" ht="12.75">
      <c r="E98" s="59"/>
    </row>
    <row r="99" ht="12.75">
      <c r="E99" s="59"/>
    </row>
    <row r="100" ht="12.75">
      <c r="E100" s="59"/>
    </row>
    <row r="101" ht="12.75">
      <c r="E101" s="59"/>
    </row>
    <row r="102" ht="12.75">
      <c r="E102" s="59"/>
    </row>
    <row r="103" ht="12.75">
      <c r="E103" s="59"/>
    </row>
    <row r="104" ht="12.75">
      <c r="E104" s="59"/>
    </row>
    <row r="105" ht="12.75">
      <c r="E105" s="59"/>
    </row>
    <row r="106" ht="12.75">
      <c r="E106" s="59"/>
    </row>
    <row r="107" ht="12.75">
      <c r="E107" s="59"/>
    </row>
    <row r="108" ht="12.75">
      <c r="E108" s="59"/>
    </row>
    <row r="109" ht="12.75">
      <c r="E109" s="59"/>
    </row>
    <row r="110" ht="12.75">
      <c r="E110" s="59"/>
    </row>
    <row r="111" ht="12.75">
      <c r="E111" s="59"/>
    </row>
    <row r="112" ht="12.75">
      <c r="E112" s="59"/>
    </row>
    <row r="113" ht="12.75">
      <c r="E113" s="59"/>
    </row>
    <row r="114" ht="12.75">
      <c r="E114" s="59"/>
    </row>
    <row r="115" ht="12.75">
      <c r="E115" s="59"/>
    </row>
    <row r="116" ht="12.75">
      <c r="E116" s="59"/>
    </row>
    <row r="117" ht="12.75">
      <c r="E117" s="59"/>
    </row>
    <row r="118" ht="12.75">
      <c r="E118" s="59"/>
    </row>
    <row r="119" ht="12.75">
      <c r="E119" s="59"/>
    </row>
    <row r="120" ht="12.75">
      <c r="E120" s="59"/>
    </row>
    <row r="121" ht="12.75">
      <c r="E121" s="59"/>
    </row>
    <row r="122" ht="12.75">
      <c r="E122" s="59"/>
    </row>
    <row r="123" ht="12.75">
      <c r="E123" s="59"/>
    </row>
    <row r="124" ht="12.75"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A14" sqref="A14:IV14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1" t="s">
        <v>63</v>
      </c>
    </row>
    <row r="4" spans="1:6" ht="12.75">
      <c r="A4" s="58"/>
      <c r="B4" s="59"/>
      <c r="C4" s="59"/>
      <c r="D4" s="59"/>
      <c r="E4" s="135"/>
      <c r="F4" s="59"/>
    </row>
    <row r="5" spans="1:6" ht="12.75">
      <c r="A5" s="157" t="s">
        <v>47</v>
      </c>
      <c r="B5" s="59"/>
      <c r="C5" s="59"/>
      <c r="D5" s="59"/>
      <c r="E5" s="135"/>
      <c r="F5" s="59"/>
    </row>
    <row r="6" spans="1:6" ht="12.75">
      <c r="A6" s="154" t="str">
        <f>'D-Sinies Pag Direc'!A6</f>
        <v>      (entre el 1 de enero y 31 de diciembre de 2008, montos expresados en miles de pesos de diciembre de 2008)</v>
      </c>
      <c r="B6" s="138"/>
      <c r="C6" s="59"/>
      <c r="D6" s="59"/>
      <c r="E6" s="135"/>
      <c r="F6" s="59"/>
    </row>
    <row r="7" spans="1:6" ht="12.75">
      <c r="A7" s="191"/>
      <c r="B7" s="224" t="s">
        <v>83</v>
      </c>
      <c r="C7" s="225"/>
      <c r="D7" s="196" t="s">
        <v>49</v>
      </c>
      <c r="E7" s="196" t="s">
        <v>50</v>
      </c>
      <c r="F7" s="197" t="s">
        <v>51</v>
      </c>
    </row>
    <row r="8" spans="1:6" ht="12.75">
      <c r="A8" s="198" t="s">
        <v>1</v>
      </c>
      <c r="B8" s="200" t="s">
        <v>52</v>
      </c>
      <c r="C8" s="200" t="s">
        <v>53</v>
      </c>
      <c r="D8" s="207" t="s">
        <v>84</v>
      </c>
      <c r="E8" s="207" t="s">
        <v>54</v>
      </c>
      <c r="F8" s="208" t="s">
        <v>55</v>
      </c>
    </row>
    <row r="9" spans="1:6" ht="12.75">
      <c r="A9" s="198"/>
      <c r="B9" s="209"/>
      <c r="C9" s="210"/>
      <c r="D9" s="207" t="s">
        <v>85</v>
      </c>
      <c r="E9" s="199" t="s">
        <v>56</v>
      </c>
      <c r="F9" s="208" t="s">
        <v>57</v>
      </c>
    </row>
    <row r="10" spans="1:6" ht="12.75">
      <c r="A10" s="202"/>
      <c r="B10" s="204" t="s">
        <v>58</v>
      </c>
      <c r="C10" s="204" t="s">
        <v>59</v>
      </c>
      <c r="D10" s="204" t="s">
        <v>60</v>
      </c>
      <c r="E10" s="204" t="s">
        <v>61</v>
      </c>
      <c r="F10" s="206" t="s">
        <v>62</v>
      </c>
    </row>
    <row r="11" spans="1:6" ht="12.75">
      <c r="A11" s="116" t="str">
        <f>'D-Sinies Pag Direc'!A10</f>
        <v>Aseguradora Magallanes</v>
      </c>
      <c r="B11" s="167">
        <f>'D-Sinies Pag Direc'!H10</f>
        <v>3418272</v>
      </c>
      <c r="C11" s="31">
        <v>1362934</v>
      </c>
      <c r="D11" s="31">
        <v>726158</v>
      </c>
      <c r="E11" s="31">
        <v>1326960</v>
      </c>
      <c r="F11" s="144">
        <f aca="true" t="shared" si="0" ref="F11:F21">SUM(B11:D11)-E11</f>
        <v>4180404</v>
      </c>
    </row>
    <row r="12" spans="1:6" ht="12.75">
      <c r="A12" s="116" t="str">
        <f>'D-Sinies Pag Direc'!A11</f>
        <v>Bci</v>
      </c>
      <c r="B12" s="167">
        <f>'D-Sinies Pag Direc'!H11</f>
        <v>6613747</v>
      </c>
      <c r="C12" s="31">
        <v>1002020</v>
      </c>
      <c r="D12" s="31">
        <v>2688660</v>
      </c>
      <c r="E12" s="31">
        <v>1063892</v>
      </c>
      <c r="F12" s="144">
        <f t="shared" si="0"/>
        <v>9240535</v>
      </c>
    </row>
    <row r="13" spans="1:6" ht="12.75">
      <c r="A13" s="116" t="str">
        <f>'D-Sinies Pag Direc'!A12</f>
        <v>Chilena Consolidada</v>
      </c>
      <c r="B13" s="167">
        <f>'D-Sinies Pag Direc'!H12</f>
        <v>955301</v>
      </c>
      <c r="C13" s="31">
        <v>164967</v>
      </c>
      <c r="D13" s="31">
        <v>153674</v>
      </c>
      <c r="E13" s="31">
        <v>287481</v>
      </c>
      <c r="F13" s="144">
        <f t="shared" si="0"/>
        <v>986461</v>
      </c>
    </row>
    <row r="14" spans="1:6" ht="12.75">
      <c r="A14" s="116" t="str">
        <f>'D-Sinies Pag Direc'!A13</f>
        <v>Consorcio Nacional</v>
      </c>
      <c r="B14" s="167">
        <f>'D-Sinies Pag Direc'!H13</f>
        <v>1106076</v>
      </c>
      <c r="C14" s="31">
        <v>181493</v>
      </c>
      <c r="D14" s="31">
        <v>267129</v>
      </c>
      <c r="E14" s="31">
        <v>98619</v>
      </c>
      <c r="F14" s="144">
        <f t="shared" si="0"/>
        <v>1456079</v>
      </c>
    </row>
    <row r="15" spans="1:6" ht="12.75">
      <c r="A15" s="116" t="str">
        <f>'D-Sinies Pag Direc'!A14</f>
        <v>HDI</v>
      </c>
      <c r="B15" s="167">
        <f>'D-Sinies Pag Direc'!H14</f>
        <v>2812</v>
      </c>
      <c r="C15" s="31">
        <v>73</v>
      </c>
      <c r="D15" s="31">
        <v>301</v>
      </c>
      <c r="E15" s="31">
        <v>466</v>
      </c>
      <c r="F15" s="144">
        <f t="shared" si="0"/>
        <v>2720</v>
      </c>
    </row>
    <row r="16" spans="1:6" ht="12.75">
      <c r="A16" s="116" t="str">
        <f>'D-Sinies Pag Direc'!A15</f>
        <v>ING Vida</v>
      </c>
      <c r="B16" s="167">
        <f>'D-Sinies Pag Direc'!H15</f>
        <v>80123</v>
      </c>
      <c r="C16" s="31">
        <v>67658</v>
      </c>
      <c r="D16" s="31">
        <v>22976</v>
      </c>
      <c r="E16" s="31">
        <v>45307</v>
      </c>
      <c r="F16" s="144">
        <f t="shared" si="0"/>
        <v>125450</v>
      </c>
    </row>
    <row r="17" spans="1:6" ht="12.75">
      <c r="A17" s="116" t="str">
        <f>'D-Sinies Pag Direc'!A16</f>
        <v>Interamericana Vida</v>
      </c>
      <c r="B17" s="167">
        <f>'D-Sinies Pag Direc'!H16</f>
        <v>0</v>
      </c>
      <c r="C17" s="31">
        <v>0</v>
      </c>
      <c r="D17" s="31">
        <v>0</v>
      </c>
      <c r="E17" s="31">
        <v>16010</v>
      </c>
      <c r="F17" s="144">
        <f t="shared" si="0"/>
        <v>-16010</v>
      </c>
    </row>
    <row r="18" spans="1:6" ht="12.75">
      <c r="A18" s="116" t="str">
        <f>'D-Sinies Pag Direc'!A17</f>
        <v>Liberty</v>
      </c>
      <c r="B18" s="167">
        <f>'D-Sinies Pag Direc'!H17</f>
        <v>663627</v>
      </c>
      <c r="C18" s="31">
        <v>146306</v>
      </c>
      <c r="D18" s="31">
        <v>157741</v>
      </c>
      <c r="E18" s="31">
        <v>150144</v>
      </c>
      <c r="F18" s="144">
        <f t="shared" si="0"/>
        <v>817530</v>
      </c>
    </row>
    <row r="19" spans="1:6" ht="12.75">
      <c r="A19" s="116" t="str">
        <f>'D-Sinies Pag Direc'!A18</f>
        <v>Mapfre</v>
      </c>
      <c r="B19" s="167">
        <f>'D-Sinies Pag Direc'!H18</f>
        <v>1821449</v>
      </c>
      <c r="C19" s="31">
        <v>479967</v>
      </c>
      <c r="D19" s="31">
        <v>305209</v>
      </c>
      <c r="E19" s="31">
        <v>598867</v>
      </c>
      <c r="F19" s="144">
        <f t="shared" si="0"/>
        <v>2007758</v>
      </c>
    </row>
    <row r="20" spans="1:6" ht="12.75">
      <c r="A20" s="116" t="str">
        <f>'D-Sinies Pag Direc'!A19</f>
        <v>Penta Security</v>
      </c>
      <c r="B20" s="167">
        <f>'D-Sinies Pag Direc'!H19</f>
        <v>4927838</v>
      </c>
      <c r="C20" s="31">
        <v>1597545</v>
      </c>
      <c r="D20" s="31">
        <v>1322465</v>
      </c>
      <c r="E20" s="31">
        <v>935967</v>
      </c>
      <c r="F20" s="144">
        <f t="shared" si="0"/>
        <v>6911881</v>
      </c>
    </row>
    <row r="21" spans="1:6" ht="12.75">
      <c r="A21" s="116" t="str">
        <f>'D-Sinies Pag Direc'!A20</f>
        <v>Renta Nacional</v>
      </c>
      <c r="B21" s="167">
        <f>'D-Sinies Pag Direc'!H20</f>
        <v>2855395</v>
      </c>
      <c r="C21" s="214">
        <v>279192</v>
      </c>
      <c r="D21" s="31">
        <v>653977</v>
      </c>
      <c r="E21" s="31">
        <v>151007</v>
      </c>
      <c r="F21" s="144">
        <f t="shared" si="0"/>
        <v>3637557</v>
      </c>
    </row>
    <row r="22" spans="1:6" ht="12.75">
      <c r="A22" s="116" t="str">
        <f>'D-Sinies Pag Direc'!A21</f>
        <v>RSA</v>
      </c>
      <c r="B22" s="167">
        <f>'D-Sinies Pag Direc'!H21</f>
        <v>2575922</v>
      </c>
      <c r="C22" s="214">
        <v>1422625</v>
      </c>
      <c r="D22" s="31">
        <v>173558</v>
      </c>
      <c r="E22" s="31">
        <v>1021766</v>
      </c>
      <c r="F22" s="144">
        <f>SUM(B22:D22)-E22</f>
        <v>3150339</v>
      </c>
    </row>
    <row r="23" spans="1:6" ht="12.75">
      <c r="A23" s="60"/>
      <c r="B23" s="61"/>
      <c r="C23" s="62"/>
      <c r="D23" s="62"/>
      <c r="E23" s="62"/>
      <c r="F23" s="142"/>
    </row>
    <row r="24" spans="1:6" ht="12.75">
      <c r="A24" s="166" t="s">
        <v>12</v>
      </c>
      <c r="B24" s="167">
        <f>SUM(B11:B22)</f>
        <v>25020562</v>
      </c>
      <c r="C24" s="167">
        <f>SUM(C11:C22)</f>
        <v>6704780</v>
      </c>
      <c r="D24" s="167">
        <f>SUM(D11:D22)</f>
        <v>6471848</v>
      </c>
      <c r="E24" s="167">
        <f>SUM(E11:E22)</f>
        <v>5696486</v>
      </c>
      <c r="F24" s="3">
        <f>+B24+C24+D24-E24</f>
        <v>32500704</v>
      </c>
    </row>
    <row r="25" spans="1:6" ht="15.75">
      <c r="A25" s="65"/>
      <c r="B25" s="66"/>
      <c r="C25" s="67"/>
      <c r="D25" s="67"/>
      <c r="E25" s="67"/>
      <c r="F25" s="143"/>
    </row>
    <row r="27" spans="3:6" ht="12.75">
      <c r="C27" s="213"/>
      <c r="F27" s="213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workbookViewId="0" topLeftCell="A1">
      <selection activeCell="I32" sqref="I32"/>
    </sheetView>
  </sheetViews>
  <sheetFormatPr defaultColWidth="11.421875" defaultRowHeight="12.75"/>
  <cols>
    <col min="1" max="1" width="22.421875" style="72" customWidth="1"/>
    <col min="2" max="5" width="11.7109375" style="72" customWidth="1"/>
    <col min="6" max="6" width="12.28125" style="72" customWidth="1"/>
    <col min="7" max="9" width="11.7109375" style="72" customWidth="1"/>
    <col min="10" max="16384" width="11.421875" style="72" customWidth="1"/>
  </cols>
  <sheetData>
    <row r="1" ht="12.75">
      <c r="A1" s="71"/>
    </row>
    <row r="3" ht="12.75">
      <c r="A3" s="121" t="s">
        <v>63</v>
      </c>
    </row>
    <row r="4" ht="12.75">
      <c r="A4" s="71"/>
    </row>
    <row r="5" spans="1:9" ht="12.75">
      <c r="A5" s="73" t="s">
        <v>0</v>
      </c>
      <c r="B5" s="74"/>
      <c r="C5" s="74"/>
      <c r="E5" s="74"/>
      <c r="F5" s="74"/>
      <c r="G5" s="74"/>
      <c r="H5" s="74"/>
      <c r="I5" s="74"/>
    </row>
    <row r="6" spans="1:9" ht="12.75">
      <c r="A6" s="2" t="str">
        <f>'A-N° Sinies Denun'!$A$6</f>
        <v>      (entre el 1 de enero y 31 de diciembre de 2008)</v>
      </c>
      <c r="B6" s="75"/>
      <c r="C6" s="74"/>
      <c r="D6" s="74"/>
      <c r="E6" s="74"/>
      <c r="F6" s="74"/>
      <c r="G6" s="74"/>
      <c r="H6" s="74"/>
      <c r="I6" s="74"/>
    </row>
    <row r="7" spans="1:9" ht="12.75">
      <c r="A7" s="76"/>
      <c r="B7" s="77"/>
      <c r="C7" s="78"/>
      <c r="D7" s="78"/>
      <c r="E7" s="78"/>
      <c r="F7" s="78"/>
      <c r="G7" s="78"/>
      <c r="H7" s="78"/>
      <c r="I7" s="79"/>
    </row>
    <row r="8" spans="1:9" ht="12.75">
      <c r="A8" s="80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118" t="s">
        <v>91</v>
      </c>
      <c r="G8" s="81" t="s">
        <v>6</v>
      </c>
      <c r="H8" s="81" t="s">
        <v>7</v>
      </c>
      <c r="I8" s="82" t="s">
        <v>8</v>
      </c>
    </row>
    <row r="9" spans="1:9" ht="12.75">
      <c r="A9" s="83"/>
      <c r="B9" s="84"/>
      <c r="C9" s="84"/>
      <c r="D9" s="84"/>
      <c r="E9" s="84"/>
      <c r="F9" s="84"/>
      <c r="G9" s="84"/>
      <c r="H9" s="84"/>
      <c r="I9" s="85"/>
    </row>
    <row r="10" spans="1:9" ht="12.75">
      <c r="A10" s="117" t="str">
        <f>'A-N° Sinies Denun'!A10</f>
        <v>Aseguradora Magallanes</v>
      </c>
      <c r="B10" s="31">
        <v>328389</v>
      </c>
      <c r="C10" s="31">
        <v>86740</v>
      </c>
      <c r="D10" s="31">
        <v>3043</v>
      </c>
      <c r="E10" s="31">
        <v>1715</v>
      </c>
      <c r="F10" s="31">
        <v>12030</v>
      </c>
      <c r="G10" s="31">
        <v>1069</v>
      </c>
      <c r="H10" s="31">
        <v>25357</v>
      </c>
      <c r="I10" s="4">
        <f aca="true" t="shared" si="0" ref="I10:I20">SUM(B10:H10)</f>
        <v>458343</v>
      </c>
    </row>
    <row r="11" spans="1:9" ht="12.75">
      <c r="A11" s="117" t="str">
        <f>'A-N° Sinies Denun'!A11</f>
        <v>Bci</v>
      </c>
      <c r="B11" s="31">
        <v>482614</v>
      </c>
      <c r="C11" s="31">
        <v>223157</v>
      </c>
      <c r="D11" s="31">
        <v>48406</v>
      </c>
      <c r="E11" s="31">
        <v>22628</v>
      </c>
      <c r="F11" s="31">
        <v>27410</v>
      </c>
      <c r="G11" s="31">
        <v>35118</v>
      </c>
      <c r="H11" s="31">
        <v>32843</v>
      </c>
      <c r="I11" s="4">
        <f t="shared" si="0"/>
        <v>872176</v>
      </c>
    </row>
    <row r="12" spans="1:9" ht="12.75">
      <c r="A12" s="117" t="str">
        <f>'A-N° Sinies Denun'!A12</f>
        <v>Chilena Consolidada</v>
      </c>
      <c r="B12" s="31">
        <v>93342</v>
      </c>
      <c r="C12" s="31">
        <v>16383</v>
      </c>
      <c r="D12" s="31">
        <v>54</v>
      </c>
      <c r="E12" s="31">
        <v>20</v>
      </c>
      <c r="F12" s="31">
        <v>392</v>
      </c>
      <c r="G12" s="31">
        <v>6</v>
      </c>
      <c r="H12" s="31">
        <v>843</v>
      </c>
      <c r="I12" s="4">
        <f t="shared" si="0"/>
        <v>111040</v>
      </c>
    </row>
    <row r="13" spans="1:9" ht="12.75">
      <c r="A13" s="117" t="str">
        <f>'A-N° Sinies Denun'!A13</f>
        <v>Consorcio Nacional</v>
      </c>
      <c r="B13" s="31">
        <v>144202</v>
      </c>
      <c r="C13" s="31">
        <v>49164</v>
      </c>
      <c r="D13" s="31">
        <v>994</v>
      </c>
      <c r="E13" s="31">
        <v>0</v>
      </c>
      <c r="F13" s="31">
        <v>828</v>
      </c>
      <c r="G13" s="31">
        <v>2226</v>
      </c>
      <c r="H13" s="31">
        <v>1881</v>
      </c>
      <c r="I13" s="4">
        <f t="shared" si="0"/>
        <v>199295</v>
      </c>
    </row>
    <row r="14" spans="1:9" ht="12.75">
      <c r="A14" s="117" t="str">
        <f>'A-N° Sinies Denun'!A14</f>
        <v>HDI</v>
      </c>
      <c r="B14" s="31">
        <v>598</v>
      </c>
      <c r="C14" s="31">
        <v>176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4">
        <f t="shared" si="0"/>
        <v>774</v>
      </c>
    </row>
    <row r="15" spans="1:9" ht="12.75">
      <c r="A15" s="117" t="str">
        <f>'A-N° Sinies Denun'!A15</f>
        <v>ING Vida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4">
        <f t="shared" si="0"/>
        <v>0</v>
      </c>
    </row>
    <row r="16" spans="1:9" ht="12.75">
      <c r="A16" s="117" t="str">
        <f>'A-N° Sinies Denun'!A16</f>
        <v>Interamericana Vida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">
        <f t="shared" si="0"/>
        <v>0</v>
      </c>
    </row>
    <row r="17" spans="1:9" ht="12.75">
      <c r="A17" s="117" t="str">
        <f>'A-N° Sinies Denun'!A17</f>
        <v>Liberty</v>
      </c>
      <c r="B17" s="31">
        <v>38930</v>
      </c>
      <c r="C17" s="31">
        <v>24415</v>
      </c>
      <c r="D17" s="31">
        <v>6166</v>
      </c>
      <c r="E17" s="31">
        <v>177</v>
      </c>
      <c r="F17" s="31">
        <v>129</v>
      </c>
      <c r="G17" s="31">
        <v>2722</v>
      </c>
      <c r="H17" s="31">
        <v>1</v>
      </c>
      <c r="I17" s="4">
        <f t="shared" si="0"/>
        <v>72540</v>
      </c>
    </row>
    <row r="18" spans="1:9" ht="12.75">
      <c r="A18" s="117" t="str">
        <f>'A-N° Sinies Denun'!A18</f>
        <v>Mapfre</v>
      </c>
      <c r="B18" s="31">
        <v>128516</v>
      </c>
      <c r="C18" s="31">
        <v>46945</v>
      </c>
      <c r="D18" s="31">
        <v>7361</v>
      </c>
      <c r="E18" s="31">
        <v>4317</v>
      </c>
      <c r="F18" s="31">
        <v>7822</v>
      </c>
      <c r="G18" s="31">
        <v>1450</v>
      </c>
      <c r="H18" s="31">
        <v>8609</v>
      </c>
      <c r="I18" s="4">
        <f t="shared" si="0"/>
        <v>205020</v>
      </c>
    </row>
    <row r="19" spans="1:9" ht="12.75">
      <c r="A19" s="117" t="str">
        <f>'A-N° Sinies Denun'!A19</f>
        <v>Penta Security</v>
      </c>
      <c r="B19" s="31">
        <v>229151</v>
      </c>
      <c r="C19" s="31">
        <v>184970</v>
      </c>
      <c r="D19" s="31">
        <v>63418</v>
      </c>
      <c r="E19" s="31">
        <v>17567</v>
      </c>
      <c r="F19" s="31">
        <v>23824</v>
      </c>
      <c r="G19" s="31">
        <v>34011</v>
      </c>
      <c r="H19" s="31">
        <v>12546</v>
      </c>
      <c r="I19" s="4">
        <f t="shared" si="0"/>
        <v>565487</v>
      </c>
    </row>
    <row r="20" spans="1:9" ht="12.75">
      <c r="A20" s="117" t="str">
        <f>'A-N° Sinies Denun'!A20</f>
        <v>Renta Nacional</v>
      </c>
      <c r="B20" s="31">
        <v>200767</v>
      </c>
      <c r="C20" s="31">
        <v>118829</v>
      </c>
      <c r="D20" s="31">
        <v>19793</v>
      </c>
      <c r="E20" s="31">
        <v>3223</v>
      </c>
      <c r="F20" s="31">
        <v>5</v>
      </c>
      <c r="G20" s="31">
        <v>19106</v>
      </c>
      <c r="H20" s="31">
        <v>41127</v>
      </c>
      <c r="I20" s="4">
        <f t="shared" si="0"/>
        <v>402850</v>
      </c>
    </row>
    <row r="21" spans="1:9" s="220" customFormat="1" ht="12.75">
      <c r="A21" s="218" t="str">
        <f>'A-N° Sinies Denun'!A21</f>
        <v>RSA</v>
      </c>
      <c r="B21" s="211">
        <v>103997</v>
      </c>
      <c r="C21" s="211">
        <v>27870</v>
      </c>
      <c r="D21" s="211">
        <v>18645</v>
      </c>
      <c r="E21" s="211">
        <v>7673</v>
      </c>
      <c r="F21" s="211">
        <v>4725</v>
      </c>
      <c r="G21" s="211">
        <v>3801</v>
      </c>
      <c r="H21" s="211">
        <v>7857</v>
      </c>
      <c r="I21" s="219">
        <f>SUM(B21:H21)</f>
        <v>174568</v>
      </c>
    </row>
    <row r="22" spans="1:9" ht="12.75">
      <c r="A22" s="87"/>
      <c r="B22" s="88"/>
      <c r="C22" s="89"/>
      <c r="D22" s="89"/>
      <c r="E22" s="89"/>
      <c r="F22" s="89"/>
      <c r="G22" s="90"/>
      <c r="H22" s="90"/>
      <c r="I22" s="91"/>
    </row>
    <row r="23" spans="1:10" ht="12.75">
      <c r="A23" s="92" t="s">
        <v>12</v>
      </c>
      <c r="B23" s="5">
        <f aca="true" t="shared" si="1" ref="B23:I23">SUM(B10:B21)</f>
        <v>1750506</v>
      </c>
      <c r="C23" s="6">
        <f t="shared" si="1"/>
        <v>778649</v>
      </c>
      <c r="D23" s="6">
        <f t="shared" si="1"/>
        <v>167880</v>
      </c>
      <c r="E23" s="6">
        <f t="shared" si="1"/>
        <v>57320</v>
      </c>
      <c r="F23" s="6">
        <f t="shared" si="1"/>
        <v>77165</v>
      </c>
      <c r="G23" s="7">
        <f t="shared" si="1"/>
        <v>99509</v>
      </c>
      <c r="H23" s="7">
        <f t="shared" si="1"/>
        <v>131064</v>
      </c>
      <c r="I23" s="8">
        <f t="shared" si="1"/>
        <v>3062093</v>
      </c>
      <c r="J23" s="93"/>
    </row>
    <row r="24" spans="1:9" ht="12.75" customHeight="1">
      <c r="A24" s="94"/>
      <c r="B24" s="95"/>
      <c r="C24" s="96"/>
      <c r="D24" s="96"/>
      <c r="E24" s="96"/>
      <c r="F24" s="96"/>
      <c r="G24" s="97"/>
      <c r="H24" s="98"/>
      <c r="I24" s="99"/>
    </row>
    <row r="25" spans="1:9" ht="12.75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2.7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30" ht="12.75">
      <c r="L30" s="101"/>
    </row>
    <row r="50" ht="12.75">
      <c r="J50" s="93"/>
    </row>
    <row r="51" ht="12.75">
      <c r="J51" s="93"/>
    </row>
    <row r="54" spans="1:9" ht="12.75">
      <c r="A54" s="100"/>
      <c r="B54" s="74"/>
      <c r="C54" s="74"/>
      <c r="D54" s="74"/>
      <c r="E54" s="74"/>
      <c r="F54" s="74"/>
      <c r="G54" s="74"/>
      <c r="H54" s="74"/>
      <c r="I54" s="74"/>
    </row>
    <row r="55" spans="1:9" ht="12.75">
      <c r="A55" s="100"/>
      <c r="B55" s="74"/>
      <c r="C55" s="74"/>
      <c r="D55" s="74"/>
      <c r="E55" s="74"/>
      <c r="F55" s="74"/>
      <c r="G55" s="74"/>
      <c r="H55" s="74"/>
      <c r="I55" s="74"/>
    </row>
    <row r="56" spans="1:9" ht="12.75">
      <c r="A56" s="100"/>
      <c r="B56" s="74"/>
      <c r="C56" s="74"/>
      <c r="D56" s="74"/>
      <c r="E56" s="74"/>
      <c r="F56" s="74"/>
      <c r="G56" s="74"/>
      <c r="H56" s="74"/>
      <c r="I56" s="74"/>
    </row>
    <row r="57" spans="1:9" ht="12.75">
      <c r="A57" s="100"/>
      <c r="B57" s="74"/>
      <c r="C57" s="74"/>
      <c r="D57" s="74"/>
      <c r="E57" s="74"/>
      <c r="F57" s="74"/>
      <c r="G57" s="74"/>
      <c r="H57" s="74"/>
      <c r="I57" s="74"/>
    </row>
    <row r="58" spans="1:9" ht="12.75">
      <c r="A58" s="100"/>
      <c r="B58" s="74"/>
      <c r="C58" s="74"/>
      <c r="D58" s="74"/>
      <c r="E58" s="74"/>
      <c r="F58" s="74"/>
      <c r="G58" s="74"/>
      <c r="H58" s="74"/>
      <c r="I58" s="74"/>
    </row>
    <row r="112" ht="12.75">
      <c r="A112" s="114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workbookViewId="0" topLeftCell="A4">
      <selection activeCell="K35" sqref="K3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1" t="s">
        <v>63</v>
      </c>
    </row>
    <row r="5" spans="1:9" ht="12.75">
      <c r="A5" s="73" t="s">
        <v>13</v>
      </c>
      <c r="B5" s="75"/>
      <c r="C5" s="74"/>
      <c r="D5" s="74"/>
      <c r="E5" s="74"/>
      <c r="F5" s="74"/>
      <c r="G5" s="74"/>
      <c r="H5" s="74"/>
      <c r="I5" s="74"/>
    </row>
    <row r="6" spans="1:9" ht="12.75">
      <c r="A6" s="2" t="str">
        <f>'D-Sinies Pag Direc'!$A$6</f>
        <v>      (entre el 1 de enero y 31 de diciembre de 2008, montos expresados en miles de pesos de diciembre de 2008)</v>
      </c>
      <c r="B6" s="75"/>
      <c r="C6" s="74"/>
      <c r="D6" s="74"/>
      <c r="E6" s="74"/>
      <c r="F6" s="74"/>
      <c r="G6" s="74"/>
      <c r="H6" s="74"/>
      <c r="I6" s="74"/>
    </row>
    <row r="7" spans="1:9" ht="12.75">
      <c r="A7" s="102"/>
      <c r="B7" s="77"/>
      <c r="C7" s="78"/>
      <c r="D7" s="78"/>
      <c r="E7" s="78"/>
      <c r="F7" s="78"/>
      <c r="G7" s="78"/>
      <c r="H7" s="78"/>
      <c r="I7" s="79"/>
    </row>
    <row r="8" spans="1:9" ht="12.75">
      <c r="A8" s="103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81" t="s">
        <v>91</v>
      </c>
      <c r="G8" s="81" t="s">
        <v>6</v>
      </c>
      <c r="H8" s="81" t="s">
        <v>7</v>
      </c>
      <c r="I8" s="82" t="s">
        <v>8</v>
      </c>
    </row>
    <row r="9" spans="1:9" ht="12.75">
      <c r="A9" s="104"/>
      <c r="B9" s="84"/>
      <c r="C9" s="84"/>
      <c r="D9" s="84"/>
      <c r="E9" s="84"/>
      <c r="F9" s="84"/>
      <c r="G9" s="84"/>
      <c r="H9" s="84"/>
      <c r="I9" s="85"/>
    </row>
    <row r="10" spans="1:9" ht="12.75">
      <c r="A10" s="116" t="str">
        <f>'F-N° Seg Contrat'!A10</f>
        <v>Aseguradora Magallanes</v>
      </c>
      <c r="B10" s="86">
        <v>3953219</v>
      </c>
      <c r="C10" s="86">
        <v>1191108</v>
      </c>
      <c r="D10" s="86">
        <v>79197</v>
      </c>
      <c r="E10" s="86">
        <v>66105</v>
      </c>
      <c r="F10" s="86">
        <v>414667</v>
      </c>
      <c r="G10" s="86">
        <v>19644</v>
      </c>
      <c r="H10" s="86">
        <v>1066910</v>
      </c>
      <c r="I10" s="4">
        <f aca="true" t="shared" si="0" ref="I10:I20">SUM(B10:H10)</f>
        <v>6790850</v>
      </c>
    </row>
    <row r="11" spans="1:9" ht="12.75">
      <c r="A11" s="116" t="str">
        <f>'F-N° Seg Contrat'!A11</f>
        <v>Bci</v>
      </c>
      <c r="B11" s="86">
        <v>4372552</v>
      </c>
      <c r="C11" s="86">
        <v>2345178</v>
      </c>
      <c r="D11" s="86">
        <v>919963</v>
      </c>
      <c r="E11" s="86">
        <v>998648</v>
      </c>
      <c r="F11" s="86">
        <v>795512</v>
      </c>
      <c r="G11" s="86">
        <v>588067</v>
      </c>
      <c r="H11" s="86">
        <v>175886</v>
      </c>
      <c r="I11" s="4">
        <f t="shared" si="0"/>
        <v>10195806</v>
      </c>
    </row>
    <row r="12" spans="1:9" ht="12.75">
      <c r="A12" s="116" t="str">
        <f>'F-N° Seg Contrat'!A12</f>
        <v>Chilena Consolidada</v>
      </c>
      <c r="B12" s="86">
        <v>963242</v>
      </c>
      <c r="C12" s="86">
        <v>227756</v>
      </c>
      <c r="D12" s="86">
        <v>1037</v>
      </c>
      <c r="E12" s="86">
        <v>234</v>
      </c>
      <c r="F12" s="86">
        <v>17510</v>
      </c>
      <c r="G12" s="86">
        <v>95</v>
      </c>
      <c r="H12" s="86">
        <v>10925</v>
      </c>
      <c r="I12" s="4">
        <f t="shared" si="0"/>
        <v>1220799</v>
      </c>
    </row>
    <row r="13" spans="1:9" ht="12.75">
      <c r="A13" s="116" t="str">
        <f>'F-N° Seg Contrat'!A13</f>
        <v>Consorcio Nacional</v>
      </c>
      <c r="B13" s="86">
        <v>1394069</v>
      </c>
      <c r="C13" s="86">
        <v>540313</v>
      </c>
      <c r="D13" s="86">
        <v>17801</v>
      </c>
      <c r="E13" s="86">
        <v>0</v>
      </c>
      <c r="F13" s="86">
        <v>31680</v>
      </c>
      <c r="G13" s="86">
        <v>33419</v>
      </c>
      <c r="H13" s="86">
        <v>17333</v>
      </c>
      <c r="I13" s="4">
        <f t="shared" si="0"/>
        <v>2034615</v>
      </c>
    </row>
    <row r="14" spans="1:9" ht="12.75">
      <c r="A14" s="116" t="str">
        <f>'F-N° Seg Contrat'!A14</f>
        <v>HDI</v>
      </c>
      <c r="B14" s="86">
        <v>3419</v>
      </c>
      <c r="C14" s="86">
        <v>1424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4">
        <f t="shared" si="0"/>
        <v>4843</v>
      </c>
    </row>
    <row r="15" spans="1:9" ht="12.75">
      <c r="A15" s="116" t="str">
        <f>'F-N° Seg Contrat'!A15</f>
        <v>ING Vida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4">
        <f t="shared" si="0"/>
        <v>0</v>
      </c>
    </row>
    <row r="16" spans="1:9" ht="12.75">
      <c r="A16" s="116" t="str">
        <f>'F-N° Seg Contrat'!A16</f>
        <v>Interamericana Vida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4">
        <f t="shared" si="0"/>
        <v>0</v>
      </c>
    </row>
    <row r="17" spans="1:9" ht="12.75">
      <c r="A17" s="116" t="str">
        <f>'F-N° Seg Contrat'!A17</f>
        <v>Liberty</v>
      </c>
      <c r="B17" s="86">
        <v>350546</v>
      </c>
      <c r="C17" s="86">
        <v>261136</v>
      </c>
      <c r="D17" s="86">
        <v>102829</v>
      </c>
      <c r="E17" s="86">
        <v>3352</v>
      </c>
      <c r="F17" s="86">
        <v>4302</v>
      </c>
      <c r="G17" s="86">
        <v>49581</v>
      </c>
      <c r="H17" s="86">
        <v>8</v>
      </c>
      <c r="I17" s="4">
        <f t="shared" si="0"/>
        <v>771754</v>
      </c>
    </row>
    <row r="18" spans="1:9" ht="12.75">
      <c r="A18" s="116" t="str">
        <f>'F-N° Seg Contrat'!A18</f>
        <v>Mapfre</v>
      </c>
      <c r="B18" s="86">
        <v>1162611</v>
      </c>
      <c r="C18" s="86">
        <v>559054</v>
      </c>
      <c r="D18" s="86">
        <v>179904</v>
      </c>
      <c r="E18" s="86">
        <v>255272</v>
      </c>
      <c r="F18" s="86">
        <v>237605</v>
      </c>
      <c r="G18" s="86">
        <v>26163</v>
      </c>
      <c r="H18" s="86">
        <v>56528</v>
      </c>
      <c r="I18" s="4">
        <f t="shared" si="0"/>
        <v>2477137</v>
      </c>
    </row>
    <row r="19" spans="1:9" ht="12.75">
      <c r="A19" s="116" t="str">
        <f>'F-N° Seg Contrat'!A19</f>
        <v>Penta Security</v>
      </c>
      <c r="B19" s="86">
        <v>2105718</v>
      </c>
      <c r="C19" s="86">
        <v>1999775</v>
      </c>
      <c r="D19" s="86">
        <v>1095975</v>
      </c>
      <c r="E19" s="86">
        <v>2172607</v>
      </c>
      <c r="F19" s="86">
        <v>742006</v>
      </c>
      <c r="G19" s="86">
        <v>594636</v>
      </c>
      <c r="H19" s="86">
        <v>156973</v>
      </c>
      <c r="I19" s="4">
        <f t="shared" si="0"/>
        <v>8867690</v>
      </c>
    </row>
    <row r="20" spans="1:9" ht="12.75">
      <c r="A20" s="116" t="str">
        <f>'F-N° Seg Contrat'!A20</f>
        <v>Renta Nacional</v>
      </c>
      <c r="B20" s="86">
        <v>1660397</v>
      </c>
      <c r="C20" s="86">
        <v>1216434</v>
      </c>
      <c r="D20" s="86">
        <v>405834</v>
      </c>
      <c r="E20" s="86">
        <v>172145</v>
      </c>
      <c r="F20" s="86">
        <v>56</v>
      </c>
      <c r="G20" s="86">
        <v>290077</v>
      </c>
      <c r="H20" s="86">
        <v>375438</v>
      </c>
      <c r="I20" s="4">
        <f t="shared" si="0"/>
        <v>4120381</v>
      </c>
    </row>
    <row r="21" spans="1:9" s="223" customFormat="1" ht="12.75">
      <c r="A21" s="221" t="str">
        <f>'F-N° Seg Contrat'!A21</f>
        <v>RSA</v>
      </c>
      <c r="B21" s="211">
        <v>989454</v>
      </c>
      <c r="C21" s="211">
        <v>314950</v>
      </c>
      <c r="D21" s="211">
        <v>396127</v>
      </c>
      <c r="E21" s="211">
        <v>648338</v>
      </c>
      <c r="F21" s="211">
        <v>158144</v>
      </c>
      <c r="G21" s="211">
        <v>70410</v>
      </c>
      <c r="H21" s="211">
        <v>53146</v>
      </c>
      <c r="I21" s="222">
        <f>SUM(B21:H21)</f>
        <v>2630569</v>
      </c>
    </row>
    <row r="22" spans="1:9" ht="12.75">
      <c r="A22" s="87"/>
      <c r="B22" s="88"/>
      <c r="C22" s="89"/>
      <c r="D22" s="89"/>
      <c r="E22" s="89"/>
      <c r="F22" s="89"/>
      <c r="G22" s="90"/>
      <c r="H22" s="90"/>
      <c r="I22" s="91"/>
    </row>
    <row r="23" spans="1:9" ht="12.75">
      <c r="A23" s="92" t="s">
        <v>12</v>
      </c>
      <c r="B23" s="5">
        <f aca="true" t="shared" si="1" ref="B23:I23">SUM(B10:B21)</f>
        <v>16955227</v>
      </c>
      <c r="C23" s="6">
        <f t="shared" si="1"/>
        <v>8657128</v>
      </c>
      <c r="D23" s="6">
        <f t="shared" si="1"/>
        <v>3198667</v>
      </c>
      <c r="E23" s="6">
        <f t="shared" si="1"/>
        <v>4316701</v>
      </c>
      <c r="F23" s="6">
        <f t="shared" si="1"/>
        <v>2401482</v>
      </c>
      <c r="G23" s="7">
        <f t="shared" si="1"/>
        <v>1672092</v>
      </c>
      <c r="H23" s="7">
        <f t="shared" si="1"/>
        <v>1913147</v>
      </c>
      <c r="I23" s="8">
        <f t="shared" si="1"/>
        <v>39114444</v>
      </c>
    </row>
    <row r="24" spans="1:9" ht="12.75">
      <c r="A24" s="105"/>
      <c r="B24" s="106"/>
      <c r="C24" s="96"/>
      <c r="D24" s="96"/>
      <c r="E24" s="96"/>
      <c r="F24" s="96"/>
      <c r="G24" s="97"/>
      <c r="H24" s="97"/>
      <c r="I24" s="107"/>
    </row>
    <row r="26" ht="12.75">
      <c r="I26" s="213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workbookViewId="0" topLeftCell="A1">
      <selection activeCell="B25" sqref="B2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1" t="s">
        <v>63</v>
      </c>
    </row>
    <row r="5" spans="1:9" ht="12.75">
      <c r="A5" s="73" t="s">
        <v>14</v>
      </c>
      <c r="B5" s="74"/>
      <c r="C5" s="74"/>
      <c r="D5" s="72"/>
      <c r="E5" s="74"/>
      <c r="F5" s="74"/>
      <c r="G5" s="74"/>
      <c r="H5" s="74"/>
      <c r="I5" s="72"/>
    </row>
    <row r="6" spans="1:9" ht="12.75">
      <c r="A6" s="2" t="str">
        <f>'G-Prima Tot x Tip V'!A6</f>
        <v>      (entre el 1 de enero y 31 de diciembre de 2008, montos expresados en miles de pesos de diciembre de 2008)</v>
      </c>
      <c r="B6" s="75"/>
      <c r="C6" s="74"/>
      <c r="D6" s="74"/>
      <c r="E6" s="74"/>
      <c r="F6" s="74"/>
      <c r="G6" s="74"/>
      <c r="H6" s="74"/>
      <c r="I6" s="72"/>
    </row>
    <row r="7" spans="1:9" ht="12.75">
      <c r="A7" s="102"/>
      <c r="B7" s="77"/>
      <c r="C7" s="78"/>
      <c r="D7" s="78"/>
      <c r="E7" s="78"/>
      <c r="F7" s="78"/>
      <c r="G7" s="78"/>
      <c r="H7" s="78"/>
      <c r="I7" s="79"/>
    </row>
    <row r="8" spans="1:9" ht="12.75">
      <c r="A8" s="103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81" t="s">
        <v>91</v>
      </c>
      <c r="G8" s="81" t="s">
        <v>6</v>
      </c>
      <c r="H8" s="81" t="s">
        <v>7</v>
      </c>
      <c r="I8" s="82" t="s">
        <v>90</v>
      </c>
    </row>
    <row r="9" spans="1:9" ht="12.75">
      <c r="A9" s="104"/>
      <c r="B9" s="84"/>
      <c r="C9" s="84"/>
      <c r="D9" s="84"/>
      <c r="E9" s="84"/>
      <c r="F9" s="84"/>
      <c r="G9" s="84"/>
      <c r="H9" s="84"/>
      <c r="I9" s="85"/>
    </row>
    <row r="10" spans="1:9" ht="12.75">
      <c r="A10" s="116" t="str">
        <f>'F-N° Seg Contrat'!A10</f>
        <v>Aseguradora Magallanes</v>
      </c>
      <c r="B10" s="9">
        <f>'G-Prima Tot x Tip V'!B10/'F-N° Seg Contrat'!B10*1000</f>
        <v>12038.219916014239</v>
      </c>
      <c r="C10" s="9">
        <f>'G-Prima Tot x Tip V'!C10/'F-N° Seg Contrat'!C10*1000</f>
        <v>13731.934516947198</v>
      </c>
      <c r="D10" s="9">
        <f>'G-Prima Tot x Tip V'!D10/'F-N° Seg Contrat'!D10*1000</f>
        <v>26025.961222477818</v>
      </c>
      <c r="E10" s="9">
        <f>'G-Prima Tot x Tip V'!E10/'F-N° Seg Contrat'!E10*1000</f>
        <v>38545.18950437318</v>
      </c>
      <c r="F10" s="9">
        <f>'G-Prima Tot x Tip V'!F10/'F-N° Seg Contrat'!F10*1000</f>
        <v>34469.40980881131</v>
      </c>
      <c r="G10" s="9">
        <f>'G-Prima Tot x Tip V'!G10/'F-N° Seg Contrat'!G10*1000</f>
        <v>18376.05238540692</v>
      </c>
      <c r="H10" s="9">
        <f>'G-Prima Tot x Tip V'!H10/'F-N° Seg Contrat'!H10*1000</f>
        <v>42075.560989075995</v>
      </c>
      <c r="I10" s="13">
        <f>'G-Prima Tot x Tip V'!I10/'F-N° Seg Contrat'!I10*1000</f>
        <v>14816.087515245134</v>
      </c>
    </row>
    <row r="11" spans="1:9" ht="12.75">
      <c r="A11" s="116" t="str">
        <f>'F-N° Seg Contrat'!A11</f>
        <v>Bci</v>
      </c>
      <c r="B11" s="9">
        <f>'G-Prima Tot x Tip V'!B11/'F-N° Seg Contrat'!B11*1000</f>
        <v>9060.143302929462</v>
      </c>
      <c r="C11" s="9">
        <f>'G-Prima Tot x Tip V'!C11/'F-N° Seg Contrat'!C11*1000</f>
        <v>10509.094494010944</v>
      </c>
      <c r="D11" s="9">
        <f>'G-Prima Tot x Tip V'!D11/'F-N° Seg Contrat'!D11*1000</f>
        <v>19005.14399041441</v>
      </c>
      <c r="E11" s="9">
        <f>'G-Prima Tot x Tip V'!E11/'F-N° Seg Contrat'!E11*1000</f>
        <v>44133.28619409581</v>
      </c>
      <c r="F11" s="9">
        <f>'G-Prima Tot x Tip V'!F11/'F-N° Seg Contrat'!F11*1000</f>
        <v>29022.692448011676</v>
      </c>
      <c r="G11" s="9">
        <f>'G-Prima Tot x Tip V'!G11/'F-N° Seg Contrat'!G11*1000</f>
        <v>16745.45816959964</v>
      </c>
      <c r="H11" s="9">
        <f>'G-Prima Tot x Tip V'!H11/'F-N° Seg Contrat'!H11*1000</f>
        <v>5355.357305970831</v>
      </c>
      <c r="I11" s="13">
        <f>'G-Prima Tot x Tip V'!I11/'F-N° Seg Contrat'!I11*1000</f>
        <v>11690.07860798738</v>
      </c>
    </row>
    <row r="12" spans="1:9" ht="12.75">
      <c r="A12" s="116" t="str">
        <f>'F-N° Seg Contrat'!A12</f>
        <v>Chilena Consolidada</v>
      </c>
      <c r="B12" s="9">
        <f>'G-Prima Tot x Tip V'!B12/'F-N° Seg Contrat'!B12*1000</f>
        <v>10319.491761479292</v>
      </c>
      <c r="C12" s="9">
        <f>'G-Prima Tot x Tip V'!C12/'F-N° Seg Contrat'!C12*1000</f>
        <v>13901.971555881095</v>
      </c>
      <c r="D12" s="9">
        <f>'G-Prima Tot x Tip V'!D12/'F-N° Seg Contrat'!D12*1000</f>
        <v>19203.7037037037</v>
      </c>
      <c r="E12" s="9">
        <f>'G-Prima Tot x Tip V'!E12/'F-N° Seg Contrat'!E12*1000</f>
        <v>11700</v>
      </c>
      <c r="F12" s="9">
        <f>'G-Prima Tot x Tip V'!F12/'F-N° Seg Contrat'!F12*1000</f>
        <v>44668.36734693877</v>
      </c>
      <c r="G12" s="9">
        <f>'G-Prima Tot x Tip V'!G12/'F-N° Seg Contrat'!G12*1000</f>
        <v>15833.333333333334</v>
      </c>
      <c r="H12" s="9">
        <f>'G-Prima Tot x Tip V'!H12/'F-N° Seg Contrat'!H12*1000</f>
        <v>12959.667852906288</v>
      </c>
      <c r="I12" s="13">
        <f>'G-Prima Tot x Tip V'!I12/'F-N° Seg Contrat'!I12*1000</f>
        <v>10994.227305475504</v>
      </c>
    </row>
    <row r="13" spans="1:9" ht="12.75">
      <c r="A13" s="116" t="str">
        <f>'F-N° Seg Contrat'!A13</f>
        <v>Consorcio Nacional</v>
      </c>
      <c r="B13" s="9">
        <f>'G-Prima Tot x Tip V'!B13/'F-N° Seg Contrat'!B13*1000</f>
        <v>9667.473405361923</v>
      </c>
      <c r="C13" s="9">
        <f>'G-Prima Tot x Tip V'!C13/'F-N° Seg Contrat'!C13*1000</f>
        <v>10990.013017655194</v>
      </c>
      <c r="D13" s="9">
        <f>'G-Prima Tot x Tip V'!D13/'F-N° Seg Contrat'!D13*1000</f>
        <v>17908.450704225354</v>
      </c>
      <c r="E13" s="9" t="e">
        <f>'G-Prima Tot x Tip V'!E13/'F-N° Seg Contrat'!E13*1000</f>
        <v>#DIV/0!</v>
      </c>
      <c r="F13" s="9">
        <f>'G-Prima Tot x Tip V'!F13/'F-N° Seg Contrat'!F13*1000</f>
        <v>38260.86956521739</v>
      </c>
      <c r="G13" s="9">
        <f>'G-Prima Tot x Tip V'!G13/'F-N° Seg Contrat'!G13*1000</f>
        <v>15013.027852650494</v>
      </c>
      <c r="H13" s="9">
        <f>'G-Prima Tot x Tip V'!H13/'F-N° Seg Contrat'!H13*1000</f>
        <v>9214.779372674111</v>
      </c>
      <c r="I13" s="13">
        <f>'G-Prima Tot x Tip V'!I13/'F-N° Seg Contrat'!I13*1000</f>
        <v>10209.06194335031</v>
      </c>
    </row>
    <row r="14" spans="1:9" ht="12.75">
      <c r="A14" s="116" t="str">
        <f>'F-N° Seg Contrat'!A14</f>
        <v>HDI</v>
      </c>
      <c r="B14" s="9">
        <f>'G-Prima Tot x Tip V'!B14/'F-N° Seg Contrat'!B14*1000</f>
        <v>5717.391304347826</v>
      </c>
      <c r="C14" s="9">
        <f>'G-Prima Tot x Tip V'!C14/'F-N° Seg Contrat'!C14*1000</f>
        <v>8090.909090909092</v>
      </c>
      <c r="D14" s="9" t="e">
        <f>'G-Prima Tot x Tip V'!D14/'F-N° Seg Contrat'!D14*1000</f>
        <v>#DIV/0!</v>
      </c>
      <c r="E14" s="9" t="e">
        <f>'G-Prima Tot x Tip V'!E14/'F-N° Seg Contrat'!E14*1000</f>
        <v>#DIV/0!</v>
      </c>
      <c r="F14" s="9" t="e">
        <f>'G-Prima Tot x Tip V'!F14/'F-N° Seg Contrat'!F14*1000</f>
        <v>#DIV/0!</v>
      </c>
      <c r="G14" s="9" t="e">
        <f>'G-Prima Tot x Tip V'!G14/'F-N° Seg Contrat'!G14*1000</f>
        <v>#DIV/0!</v>
      </c>
      <c r="H14" s="9" t="e">
        <f>'G-Prima Tot x Tip V'!H14/'F-N° Seg Contrat'!H14*1000</f>
        <v>#DIV/0!</v>
      </c>
      <c r="I14" s="13">
        <f>'G-Prima Tot x Tip V'!I14/'F-N° Seg Contrat'!I14*1000</f>
        <v>6257.1059431524545</v>
      </c>
    </row>
    <row r="15" spans="1:9" ht="12.75">
      <c r="A15" s="116" t="str">
        <f>'F-N° Seg Contrat'!A15</f>
        <v>ING Vida</v>
      </c>
      <c r="B15" s="9" t="e">
        <f>'G-Prima Tot x Tip V'!B15/'F-N° Seg Contrat'!B15*1000</f>
        <v>#DIV/0!</v>
      </c>
      <c r="C15" s="9" t="e">
        <f>'G-Prima Tot x Tip V'!C15/'F-N° Seg Contrat'!C15*1000</f>
        <v>#DIV/0!</v>
      </c>
      <c r="D15" s="9" t="e">
        <f>'G-Prima Tot x Tip V'!D15/'F-N° Seg Contrat'!D15*1000</f>
        <v>#DIV/0!</v>
      </c>
      <c r="E15" s="9" t="e">
        <f>'G-Prima Tot x Tip V'!E15/'F-N° Seg Contrat'!E15*1000</f>
        <v>#DIV/0!</v>
      </c>
      <c r="F15" s="9" t="e">
        <f>'G-Prima Tot x Tip V'!F15/'F-N° Seg Contrat'!F15*1000</f>
        <v>#DIV/0!</v>
      </c>
      <c r="G15" s="9" t="e">
        <f>'G-Prima Tot x Tip V'!G15/'F-N° Seg Contrat'!G15*1000</f>
        <v>#DIV/0!</v>
      </c>
      <c r="H15" s="9" t="e">
        <f>'G-Prima Tot x Tip V'!H15/'F-N° Seg Contrat'!H15*1000</f>
        <v>#DIV/0!</v>
      </c>
      <c r="I15" s="13" t="e">
        <f>'G-Prima Tot x Tip V'!I15/'F-N° Seg Contrat'!I15*1000</f>
        <v>#DIV/0!</v>
      </c>
    </row>
    <row r="16" spans="1:9" ht="12.75">
      <c r="A16" s="116" t="str">
        <f>'F-N° Seg Contrat'!A16</f>
        <v>Interamericana Vida</v>
      </c>
      <c r="B16" s="9" t="e">
        <f>'G-Prima Tot x Tip V'!B16/'F-N° Seg Contrat'!B16*1000</f>
        <v>#DIV/0!</v>
      </c>
      <c r="C16" s="9" t="e">
        <f>'G-Prima Tot x Tip V'!C16/'F-N° Seg Contrat'!C16*1000</f>
        <v>#DIV/0!</v>
      </c>
      <c r="D16" s="9" t="e">
        <f>'G-Prima Tot x Tip V'!D16/'F-N° Seg Contrat'!D16*1000</f>
        <v>#DIV/0!</v>
      </c>
      <c r="E16" s="9" t="e">
        <f>'G-Prima Tot x Tip V'!E16/'F-N° Seg Contrat'!E16*1000</f>
        <v>#DIV/0!</v>
      </c>
      <c r="F16" s="9" t="e">
        <f>'G-Prima Tot x Tip V'!F16/'F-N° Seg Contrat'!F16*1000</f>
        <v>#DIV/0!</v>
      </c>
      <c r="G16" s="9" t="e">
        <f>'G-Prima Tot x Tip V'!G16/'F-N° Seg Contrat'!G16*1000</f>
        <v>#DIV/0!</v>
      </c>
      <c r="H16" s="9" t="e">
        <f>'G-Prima Tot x Tip V'!H16/'F-N° Seg Contrat'!H16*1000</f>
        <v>#DIV/0!</v>
      </c>
      <c r="I16" s="13" t="e">
        <f>'G-Prima Tot x Tip V'!I16/'F-N° Seg Contrat'!I16*1000</f>
        <v>#DIV/0!</v>
      </c>
    </row>
    <row r="17" spans="1:9" ht="12.75">
      <c r="A17" s="116" t="str">
        <f>'F-N° Seg Contrat'!A17</f>
        <v>Liberty</v>
      </c>
      <c r="B17" s="9">
        <f>'G-Prima Tot x Tip V'!B17/'F-N° Seg Contrat'!B17*1000</f>
        <v>9004.520935011558</v>
      </c>
      <c r="C17" s="9">
        <f>'G-Prima Tot x Tip V'!C17/'F-N° Seg Contrat'!C17*1000</f>
        <v>10695.719844357976</v>
      </c>
      <c r="D17" s="9">
        <f>'G-Prima Tot x Tip V'!D17/'F-N° Seg Contrat'!D17*1000</f>
        <v>16676.77586766137</v>
      </c>
      <c r="E17" s="9">
        <f>'G-Prima Tot x Tip V'!E17/'F-N° Seg Contrat'!E17*1000</f>
        <v>18937.853107344632</v>
      </c>
      <c r="F17" s="9">
        <f>'G-Prima Tot x Tip V'!F17/'F-N° Seg Contrat'!F17*1000</f>
        <v>33348.83720930232</v>
      </c>
      <c r="G17" s="9">
        <f>'G-Prima Tot x Tip V'!G17/'F-N° Seg Contrat'!G17*1000</f>
        <v>18214.915503306394</v>
      </c>
      <c r="H17" s="9">
        <f>'G-Prima Tot x Tip V'!H17/'F-N° Seg Contrat'!H17*1000</f>
        <v>8000</v>
      </c>
      <c r="I17" s="13">
        <f>'G-Prima Tot x Tip V'!I17/'F-N° Seg Contrat'!I17*1000</f>
        <v>10639.012958367797</v>
      </c>
    </row>
    <row r="18" spans="1:9" ht="12.75">
      <c r="A18" s="116" t="str">
        <f>'F-N° Seg Contrat'!A18</f>
        <v>Mapfre</v>
      </c>
      <c r="B18" s="9">
        <f>'G-Prima Tot x Tip V'!B18/'F-N° Seg Contrat'!B18*1000</f>
        <v>9046.430016496</v>
      </c>
      <c r="C18" s="9">
        <f>'G-Prima Tot x Tip V'!C18/'F-N° Seg Contrat'!C18*1000</f>
        <v>11908.70167216956</v>
      </c>
      <c r="D18" s="9">
        <f>'G-Prima Tot x Tip V'!D18/'F-N° Seg Contrat'!D18*1000</f>
        <v>24440.157587284335</v>
      </c>
      <c r="E18" s="9">
        <f>'G-Prima Tot x Tip V'!E18/'F-N° Seg Contrat'!E18*1000</f>
        <v>59131.804493861484</v>
      </c>
      <c r="F18" s="9">
        <f>'G-Prima Tot x Tip V'!F18/'F-N° Seg Contrat'!F18*1000</f>
        <v>30376.5021733572</v>
      </c>
      <c r="G18" s="9">
        <f>'G-Prima Tot x Tip V'!G18/'F-N° Seg Contrat'!G18*1000</f>
        <v>18043.44827586207</v>
      </c>
      <c r="H18" s="9">
        <f>'G-Prima Tot x Tip V'!H18/'F-N° Seg Contrat'!H18*1000</f>
        <v>6566.151701707516</v>
      </c>
      <c r="I18" s="13">
        <f>'G-Prima Tot x Tip V'!I18/'F-N° Seg Contrat'!I18*1000</f>
        <v>12082.416349624427</v>
      </c>
    </row>
    <row r="19" spans="1:9" ht="12.75">
      <c r="A19" s="116" t="str">
        <f>'F-N° Seg Contrat'!A19</f>
        <v>Penta Security</v>
      </c>
      <c r="B19" s="9">
        <f>'G-Prima Tot x Tip V'!B19/'F-N° Seg Contrat'!B19*1000</f>
        <v>9189.215844574102</v>
      </c>
      <c r="C19" s="9">
        <f>'G-Prima Tot x Tip V'!C19/'F-N° Seg Contrat'!C19*1000</f>
        <v>10811.34778612748</v>
      </c>
      <c r="D19" s="9">
        <f>'G-Prima Tot x Tip V'!D19/'F-N° Seg Contrat'!D19*1000</f>
        <v>17281.765429373365</v>
      </c>
      <c r="E19" s="9">
        <f>'G-Prima Tot x Tip V'!E19/'F-N° Seg Contrat'!E19*1000</f>
        <v>123675.4710536802</v>
      </c>
      <c r="F19" s="9">
        <f>'G-Prima Tot x Tip V'!F19/'F-N° Seg Contrat'!F19*1000</f>
        <v>31145.315648085965</v>
      </c>
      <c r="G19" s="9">
        <f>'G-Prima Tot x Tip V'!G19/'F-N° Seg Contrat'!G19*1000</f>
        <v>17483.637646643732</v>
      </c>
      <c r="H19" s="9">
        <f>'G-Prima Tot x Tip V'!H19/'F-N° Seg Contrat'!H19*1000</f>
        <v>12511.796588554122</v>
      </c>
      <c r="I19" s="13">
        <f>'G-Prima Tot x Tip V'!I19/'F-N° Seg Contrat'!I19*1000</f>
        <v>15681.50991976827</v>
      </c>
    </row>
    <row r="20" spans="1:9" ht="12.75">
      <c r="A20" s="116" t="str">
        <f>'F-N° Seg Contrat'!A20</f>
        <v>Renta Nacional</v>
      </c>
      <c r="B20" s="9">
        <f>'G-Prima Tot x Tip V'!B20/'F-N° Seg Contrat'!B20*1000</f>
        <v>8270.268520224936</v>
      </c>
      <c r="C20" s="9">
        <f>'G-Prima Tot x Tip V'!C20/'F-N° Seg Contrat'!C20*1000</f>
        <v>10236.844541315673</v>
      </c>
      <c r="D20" s="9">
        <f>'G-Prima Tot x Tip V'!D20/'F-N° Seg Contrat'!D20*1000</f>
        <v>20503.9155256909</v>
      </c>
      <c r="E20" s="9">
        <f>'G-Prima Tot x Tip V'!E20/'F-N° Seg Contrat'!E20*1000</f>
        <v>53411.417933602235</v>
      </c>
      <c r="F20" s="9">
        <f>'G-Prima Tot x Tip V'!F20/'F-N° Seg Contrat'!F20*1000</f>
        <v>11200</v>
      </c>
      <c r="G20" s="9">
        <f>'G-Prima Tot x Tip V'!G20/'F-N° Seg Contrat'!G20*1000</f>
        <v>15182.508112634774</v>
      </c>
      <c r="H20" s="9">
        <f>'G-Prima Tot x Tip V'!H20/'F-N° Seg Contrat'!H20*1000</f>
        <v>9128.747538113648</v>
      </c>
      <c r="I20" s="13">
        <f>'G-Prima Tot x Tip V'!I20/'F-N° Seg Contrat'!I20*1000</f>
        <v>10228.077448181706</v>
      </c>
    </row>
    <row r="21" spans="1:9" ht="12.75">
      <c r="A21" s="116" t="str">
        <f>'F-N° Seg Contrat'!A21</f>
        <v>RSA</v>
      </c>
      <c r="B21" s="9">
        <f>'G-Prima Tot x Tip V'!B21/'F-N° Seg Contrat'!B21*1000</f>
        <v>9514.255218900546</v>
      </c>
      <c r="C21" s="9">
        <f>'G-Prima Tot x Tip V'!C21/'F-N° Seg Contrat'!C21*1000</f>
        <v>11300.681736634375</v>
      </c>
      <c r="D21" s="9">
        <f>'G-Prima Tot x Tip V'!D21/'F-N° Seg Contrat'!D21*1000</f>
        <v>21245.74953070528</v>
      </c>
      <c r="E21" s="9">
        <f>'G-Prima Tot x Tip V'!E21/'F-N° Seg Contrat'!E21*1000</f>
        <v>84496.02502280724</v>
      </c>
      <c r="F21" s="9">
        <f>'G-Prima Tot x Tip V'!F21/'F-N° Seg Contrat'!F21*1000</f>
        <v>33469.62962962963</v>
      </c>
      <c r="G21" s="9">
        <f>'G-Prima Tot x Tip V'!G21/'F-N° Seg Contrat'!G21*1000</f>
        <v>18524.0726124704</v>
      </c>
      <c r="H21" s="216">
        <f>'G-Prima Tot x Tip V'!H21/'F-N° Seg Contrat'!H21*1000</f>
        <v>6764.159348351788</v>
      </c>
      <c r="I21" s="217">
        <f>'G-Prima Tot x Tip V'!I21/'F-N° Seg Contrat'!I21*1000</f>
        <v>15069.021813849044</v>
      </c>
    </row>
    <row r="22" spans="1:9" ht="12.75">
      <c r="A22" s="87"/>
      <c r="B22" s="108"/>
      <c r="C22" s="109"/>
      <c r="D22" s="109"/>
      <c r="E22" s="109"/>
      <c r="F22" s="109"/>
      <c r="G22" s="110"/>
      <c r="H22" s="215"/>
      <c r="I22" s="111"/>
    </row>
    <row r="23" spans="1:9" ht="12.75">
      <c r="A23" s="92" t="s">
        <v>15</v>
      </c>
      <c r="B23" s="12">
        <f>'G-Prima Tot x Tip V'!B23/'F-N° Seg Contrat'!B23*1000</f>
        <v>9685.90053390277</v>
      </c>
      <c r="C23" s="12">
        <f>'G-Prima Tot x Tip V'!C23/'F-N° Seg Contrat'!C23*1000</f>
        <v>11118.1392386043</v>
      </c>
      <c r="D23" s="12">
        <f>'G-Prima Tot x Tip V'!D23/'F-N° Seg Contrat'!D23*1000</f>
        <v>19053.294019537767</v>
      </c>
      <c r="E23" s="12">
        <f>'G-Prima Tot x Tip V'!E23/'F-N° Seg Contrat'!E23*1000</f>
        <v>75308.81018841591</v>
      </c>
      <c r="F23" s="12">
        <f>'G-Prima Tot x Tip V'!F23/'F-N° Seg Contrat'!F23*1000</f>
        <v>31121.389230868917</v>
      </c>
      <c r="G23" s="12">
        <f>'G-Prima Tot x Tip V'!G23/'F-N° Seg Contrat'!G23*1000</f>
        <v>16803.4248158458</v>
      </c>
      <c r="H23" s="12">
        <f>'G-Prima Tot x Tip V'!H23/'F-N° Seg Contrat'!H23*1000</f>
        <v>14597.044192150399</v>
      </c>
      <c r="I23" s="14">
        <f>'G-Prima Tot x Tip V'!I23/'F-N° Seg Contrat'!I23*1000</f>
        <v>12773.760953700621</v>
      </c>
    </row>
    <row r="24" spans="1:9" ht="12.75">
      <c r="A24" s="112"/>
      <c r="B24" s="98"/>
      <c r="C24" s="98"/>
      <c r="D24" s="98"/>
      <c r="E24" s="98"/>
      <c r="F24" s="98"/>
      <c r="G24" s="98"/>
      <c r="H24" s="98"/>
      <c r="I24" s="113"/>
    </row>
    <row r="25" spans="1:9" ht="12.75">
      <c r="A25" s="100"/>
      <c r="B25" s="74"/>
      <c r="C25" s="74"/>
      <c r="D25" s="74"/>
      <c r="E25" s="74"/>
      <c r="F25" s="74"/>
      <c r="G25" s="74"/>
      <c r="H25" s="74"/>
      <c r="I25" s="72"/>
    </row>
    <row r="26" spans="1:9" ht="12.75">
      <c r="A26" s="100"/>
      <c r="B26" s="74"/>
      <c r="C26" s="74"/>
      <c r="D26" s="74"/>
      <c r="E26" s="74"/>
      <c r="F26" s="74"/>
      <c r="G26" s="74"/>
      <c r="H26" s="74"/>
      <c r="I26" s="72"/>
    </row>
    <row r="27" spans="1:9" ht="12.75">
      <c r="A27" s="100"/>
      <c r="B27" s="74"/>
      <c r="C27" s="74"/>
      <c r="D27" s="74"/>
      <c r="E27" s="74"/>
      <c r="F27" s="74"/>
      <c r="G27" s="74"/>
      <c r="H27" s="74"/>
      <c r="I27" s="72"/>
    </row>
    <row r="28" spans="1:9" ht="12.75">
      <c r="A28" s="100"/>
      <c r="B28" s="74"/>
      <c r="C28" s="74"/>
      <c r="D28" s="74"/>
      <c r="E28" s="74"/>
      <c r="F28" s="74"/>
      <c r="G28" s="74"/>
      <c r="H28" s="74"/>
      <c r="I28" s="72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2006-05-24T13:37:34Z</cp:lastPrinted>
  <dcterms:created xsi:type="dcterms:W3CDTF">1998-11-26T15:05:36Z</dcterms:created>
  <dcterms:modified xsi:type="dcterms:W3CDTF">2009-07-30T20:03:09Z</dcterms:modified>
  <cp:category/>
  <cp:version/>
  <cp:contentType/>
  <cp:contentStatus/>
</cp:coreProperties>
</file>