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'MODALIDADES'!$A$1:$J$1037</definedName>
    <definedName name="_xlnm.Print_Area" localSheetId="2">'N° CONTRATOS Y SALDO AC.'!$A$1:$K$1038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<sst xmlns="http://schemas.openxmlformats.org/spreadsheetml/2006/main" count="756" uniqueCount="171">
  <si>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</si>
  <si>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</si>
  <si>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</si>
  <si>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</si>
  <si>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</si>
  <si>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</si>
  <si>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</si>
  <si>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</si>
  <si>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</si>
  <si>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</si>
  <si>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</si>
  <si>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</si>
  <si>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</si>
  <si>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</si>
  <si>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</si>
  <si>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</si>
  <si>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</si>
  <si>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</si>
  <si>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</si>
  <si>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</si>
  <si>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</si>
  <si>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</si>
  <si>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</si>
  <si>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</si>
  <si>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</si>
  <si>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</si>
  <si>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</si>
  <si>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</si>
  <si>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</si>
  <si>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</si>
  <si>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</si>
  <si>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</si>
  <si>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</si>
  <si>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</si>
  <si>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</si>
  <si>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</si>
  <si>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</si>
  <si>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</si>
  <si>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</si>
  <si>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</si>
  <si>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</si>
  <si>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</si>
  <si>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</si>
  <si>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</si>
  <si>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</si>
  <si>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</si>
  <si>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</si>
  <si>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</si>
  <si>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</si>
  <si>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</si>
  <si>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</si>
  <si>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</si>
  <si>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</si>
  <si>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</si>
  <si>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</si>
  <si>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</si>
  <si>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</si>
  <si>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</si>
  <si>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</si>
  <si>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</si>
  <si>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</si>
  <si>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</si>
  <si>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</si>
  <si>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</si>
  <si>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</si>
  <si>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</si>
  <si>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</si>
  <si>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</si>
  <si>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</si>
  <si>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</si>
  <si>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</si>
  <si>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</si>
  <si>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</si>
  <si>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</si>
  <si>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</si>
  <si>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</si>
  <si>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</si>
  <si>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</si>
  <si>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</si>
  <si>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</si>
  <si>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</si>
  <si>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</si>
  <si>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</si>
  <si>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</si>
  <si>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</si>
  <si>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</si>
  <si>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</si>
  <si>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</si>
  <si>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</si>
  <si>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</si>
  <si>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</si>
  <si>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</si>
  <si>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</si>
  <si>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</si>
  <si>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</si>
  <si>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</si>
  <si>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</si>
  <si>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</si>
  <si>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</si>
  <si>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</si>
  <si>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</si>
  <si>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</si>
  <si>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</si>
  <si>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</si>
  <si>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</si>
  <si>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</si>
  <si>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</si>
  <si>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</si>
  <si>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</si>
  <si>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</si>
  <si>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</si>
  <si>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</si>
  <si>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</si>
  <si>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</si>
  <si>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</si>
  <si>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</si>
  <si>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</si>
  <si>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</si>
  <si>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</si>
  <si>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</si>
  <si>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</si>
  <si>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</si>
  <si>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</si>
  <si>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</si>
  <si>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</si>
  <si>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</si>
  <si>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</si>
  <si>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</si>
  <si>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</si>
  <si>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</si>
  <si>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</si>
  <si>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</si>
  <si>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</si>
  <si>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</si>
  <si>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</si>
  <si>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</si>
  <si>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</si>
  <si>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</si>
  <si>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</si>
  <si>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</si>
  <si>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</si>
  <si>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</si>
  <si>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</si>
  <si>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</si>
  <si>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</si>
  <si>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</si>
  <si>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</si>
  <si>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</si>
  <si>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</si>
  <si>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</si>
  <si>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</si>
  <si>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</si>
  <si>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</si>
  <si>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</si>
  <si>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</si>
  <si>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2017</t>
  </si>
  <si>
    <t>1.1 Antecedentes del APV en la banca a Septiembre 2017</t>
  </si>
  <si>
    <t>1.2 Evolución del APV en la banca a Septiembre 2017</t>
  </si>
  <si>
    <t>1.3 Modalidades de ahorro previsional en la banca a Septiembre 2017</t>
  </si>
  <si>
    <t>1.4 Saldos promedio por instrumento en la banca a Septiembre 2017</t>
  </si>
  <si>
    <t>1.5 Representación de cada género en el número de cuentas de APV en la banca a Septiembre 2017</t>
  </si>
  <si>
    <t>1.6 Participación de la banca en cuentas de APV a Septiembre 2017</t>
  </si>
  <si>
    <t>A Septiembre 2017</t>
  </si>
  <si>
    <t>1.3 Modalidades de ahorro previsional en la banca a Septiembre 2017 *</t>
  </si>
  <si>
    <t>1.4 Saldos promedio por instrumento en la banca a Septiembre 2017*</t>
  </si>
  <si>
    <t>1.6 Participación de la banca en cuentas de APV - Septiembre 2017</t>
  </si>
  <si>
    <t>* La información corresponde al promedio entre Julio y Septiembre 2017</t>
  </si>
  <si>
    <t>TOTAL JULIO</t>
  </si>
  <si>
    <t>TOTAL AGOSTO</t>
  </si>
  <si>
    <t>TOTAL SEPTIEMBRE</t>
  </si>
  <si>
    <t>Publicado: 11-12-2017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</si>
</sst>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17" fontId="43" fillId="0" borderId="0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MODALIDADES!$C$1417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MODALIDADES!$D$1417:$E$1417</c:f>
              <c:numCache>
                <c:ptCount val="2"/>
                <c:pt idx="0">
                  <c:v>0.053419711129991505</c:v>
                </c:pt>
                <c:pt idx="1">
                  <c:v>0.10160278556153254</c:v>
                </c:pt>
              </c:numCache>
            </c:numRef>
          </c:val>
        </c:ser>
        <c:ser>
          <c:idx val="1"/>
          <c:order val="1"/>
          <c:tx>
            <c:strRef>
              <c:f>MODALIDADES!$C$1418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MODALIDADES!$D$1418:$E$1418</c:f>
              <c:numCache>
                <c:ptCount val="2"/>
                <c:pt idx="0">
                  <c:v>0.9465802888700086</c:v>
                </c:pt>
                <c:pt idx="1">
                  <c:v>0.8983972144384677</c:v>
                </c:pt>
              </c:numCache>
            </c:numRef>
          </c:val>
        </c:ser>
        <c:overlap val="100"/>
        <c:axId val="16229839"/>
        <c:axId val="39548544"/>
      </c:barChart>
      <c:catAx>
        <c:axId val="1622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544"/>
        <c:crosses val="autoZero"/>
        <c:auto val="1"/>
        <c:lblOffset val="100"/>
        <c:tickLblSkip val="1"/>
        <c:noMultiLvlLbl val="0"/>
      </c:catAx>
      <c:valAx>
        <c:axId val="39548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9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MODALIDADES!$M$1229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MODALIDADES!$M$1237:$M$1405</c:f>
              <c:numCache>
                <c:ptCount val="16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</c:numCache>
            </c:numRef>
          </c:val>
          <c:smooth val="0"/>
        </c:ser>
        <c:marker val="1"/>
        <c:axId val="49315457"/>
        <c:axId val="35129042"/>
      </c:lineChart>
      <c:lineChart>
        <c:grouping val="standard"/>
        <c:varyColors val="0"/>
        <c:ser>
          <c:idx val="2"/>
          <c:order val="1"/>
          <c:tx>
            <c:strRef>
              <c:f>MODALIDADES!$N$1229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MODALIDADES!$N$1237:$N$1405</c:f>
              <c:numCache>
                <c:ptCount val="16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</c:numCache>
            </c:numRef>
          </c:val>
          <c:smooth val="1"/>
        </c:ser>
        <c:marker val="1"/>
        <c:axId val="26880115"/>
        <c:axId val="29805668"/>
      </c:lineChart>
      <c:dateAx>
        <c:axId val="4931545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129042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3512904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9315457"/>
        <c:crossesAt val="1"/>
        <c:crossBetween val="between"/>
        <c:dispUnits/>
      </c:valAx>
      <c:dateAx>
        <c:axId val="26880115"/>
        <c:scaling>
          <c:orientation val="minMax"/>
        </c:scaling>
        <c:axPos val="b"/>
        <c:delete val="1"/>
        <c:majorTickMark val="out"/>
        <c:minorTickMark val="none"/>
        <c:tickLblPos val="nextTo"/>
        <c:crossAx val="2980566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980566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688011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MODALIDADES!$L$1795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MODALIDADES!$K$1796:$K$1797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MODALIDADES!$L$1796:$L$1797</c:f>
              <c:numCache>
                <c:ptCount val="2"/>
                <c:pt idx="0">
                  <c:v>419.69899860019376</c:v>
                </c:pt>
                <c:pt idx="1">
                  <c:v>231.6279069767442</c:v>
                </c:pt>
              </c:numCache>
            </c:numRef>
          </c:val>
        </c:ser>
        <c:overlap val="100"/>
        <c:axId val="65448869"/>
        <c:axId val="66866998"/>
      </c:barChart>
      <c:catAx>
        <c:axId val="6544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998"/>
        <c:crosses val="autoZero"/>
        <c:auto val="1"/>
        <c:lblOffset val="100"/>
        <c:tickLblSkip val="1"/>
        <c:noMultiLvlLbl val="0"/>
      </c:catAx>
      <c:valAx>
        <c:axId val="6686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8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MODALIDADES!$D$1809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MODALIDADES!$E$1809:$F$1809</c:f>
              <c:numCache>
                <c:ptCount val="2"/>
                <c:pt idx="0">
                  <c:v>0.6946107784431138</c:v>
                </c:pt>
                <c:pt idx="1">
                  <c:v>0.6911417985853823</c:v>
                </c:pt>
              </c:numCache>
            </c:numRef>
          </c:val>
        </c:ser>
        <c:ser>
          <c:idx val="1"/>
          <c:order val="1"/>
          <c:tx>
            <c:strRef>
              <c:f>MODALIDADES!$D$1810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MODALIDADES!$E$1810:$F$1810</c:f>
              <c:numCache>
                <c:ptCount val="2"/>
                <c:pt idx="0">
                  <c:v>0.30538922155688625</c:v>
                </c:pt>
                <c:pt idx="1">
                  <c:v>0.30885820141461773</c:v>
                </c:pt>
              </c:numCache>
            </c:numRef>
          </c:val>
        </c:ser>
        <c:overlap val="100"/>
        <c:axId val="47517719"/>
        <c:axId val="23729992"/>
      </c:barChart>
      <c:catAx>
        <c:axId val="475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29992"/>
        <c:crosses val="autoZero"/>
        <c:auto val="1"/>
        <c:lblOffset val="100"/>
        <c:tickLblSkip val="1"/>
        <c:noMultiLvlLbl val="0"/>
      </c:catAx>
      <c:valAx>
        <c:axId val="2372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7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MODALIDADES!$E$1825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MODALIDADES!$D$1826:$D$1828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MODALIDADES!$E$1826:$E$1828</c:f>
              <c:numCache>
                <c:ptCount val="3"/>
                <c:pt idx="0">
                  <c:v>0.0012283504771936312</c:v>
                </c:pt>
                <c:pt idx="1">
                  <c:v>0.20815724738358107</c:v>
                </c:pt>
                <c:pt idx="2">
                  <c:v>0.7906144021392253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MODALIDADES!$E$1815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MODALIDADES!$D$1816:$D$1818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MODALIDADES!$E$1816:$E$1818</c:f>
              <c:numCache>
                <c:ptCount val="3"/>
                <c:pt idx="0">
                  <c:v>0.011798469387755101</c:v>
                </c:pt>
                <c:pt idx="1">
                  <c:v>0.013392857142857142</c:v>
                </c:pt>
                <c:pt idx="2">
                  <c:v>0.9748086734693877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3093</v>
      </c>
      <c r="E11" s="400">
        <v>1284.4045</v>
      </c>
      <c r="F11" s="221">
        <f>+E11/$E$14</f>
        <v>0.991265870019136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11.317</v>
      </c>
      <c r="F12" s="221">
        <f>+E12/$E$14</f>
        <v>0.008734129980863942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3136</v>
      </c>
      <c r="E14" s="225">
        <f>SUM(E11:E13)</f>
        <v>1295.7215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Julio y Septiembre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+D222+D409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+D232+D419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+D242+D429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71"/>
      <c r="C193" s="30"/>
      <c r="D193" s="30"/>
      <c r="E193" s="30"/>
      <c r="F193" s="30"/>
      <c r="G193" s="30"/>
      <c r="H193" s="30"/>
      <c r="I193" s="30"/>
      <c r="J193" s="30"/>
      <c r="K193" s="30"/>
      <c r="L193" s="265"/>
      <c r="M193" s="258"/>
      <c r="N193" s="258"/>
      <c r="O193" s="259"/>
    </row>
    <row r="194" spans="2:15" ht="12.75">
      <c r="B194" s="271"/>
      <c r="C194" s="30"/>
      <c r="D194" s="30"/>
      <c r="E194" s="30"/>
      <c r="F194" s="290"/>
      <c r="G194" s="290"/>
      <c r="H194" s="30"/>
      <c r="I194" s="30"/>
      <c r="J194" s="30"/>
      <c r="K194" s="30"/>
      <c r="L194" s="265"/>
      <c r="M194" s="258"/>
      <c r="N194" s="258"/>
      <c r="O194" s="259"/>
    </row>
    <row r="195" spans="4:11" s="73" customFormat="1" ht="12">
      <c r="D195" s="289"/>
      <c r="E195" s="289"/>
      <c r="F195" s="289"/>
      <c r="G195" s="289"/>
      <c r="H195" s="289"/>
      <c r="I195" s="289"/>
      <c r="J195" s="289"/>
      <c r="K195" s="289"/>
    </row>
    <row r="196" spans="3:21" s="15" customFormat="1" ht="12.75">
      <c r="C196" s="12"/>
      <c r="D196" s="12"/>
      <c r="E196" s="32"/>
      <c r="F196" s="12"/>
      <c r="G196" s="12"/>
      <c r="H196" s="12"/>
      <c r="I196" s="12"/>
      <c r="J196" s="12"/>
      <c r="K196" s="12"/>
      <c r="L196" s="260"/>
      <c r="M196" s="266"/>
      <c r="N196" s="266"/>
      <c r="O196" s="260"/>
      <c r="P196" s="260"/>
      <c r="Q196" s="260"/>
      <c r="R196" s="260"/>
      <c r="S196" s="260"/>
      <c r="T196" s="255"/>
      <c r="U196" s="255"/>
    </row>
    <row r="197" spans="2:21" s="19" customFormat="1" ht="12.75">
      <c r="B197" s="17" t="s">
        <v>144</v>
      </c>
      <c r="C197" s="18"/>
      <c r="D197" s="18" t="s">
        <v>56</v>
      </c>
      <c r="E197" s="18"/>
      <c r="F197" s="18" t="s">
        <v>57</v>
      </c>
      <c r="G197" s="18"/>
      <c r="H197" s="18" t="s">
        <v>58</v>
      </c>
      <c r="I197" s="18"/>
      <c r="J197" s="18" t="s">
        <v>59</v>
      </c>
      <c r="K197" s="18"/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24" customFormat="1" ht="12.75">
      <c r="B198" s="21"/>
      <c r="C198" s="22"/>
      <c r="D198" s="22" t="s">
        <v>28</v>
      </c>
      <c r="E198" s="23" t="s">
        <v>0</v>
      </c>
      <c r="F198" s="22" t="s">
        <v>28</v>
      </c>
      <c r="G198" s="22" t="s">
        <v>0</v>
      </c>
      <c r="H198" s="22" t="s">
        <v>28</v>
      </c>
      <c r="I198" s="22" t="s">
        <v>0</v>
      </c>
      <c r="J198" s="22" t="s">
        <v>28</v>
      </c>
      <c r="K198" s="22" t="s">
        <v>0</v>
      </c>
      <c r="L198" s="260"/>
      <c r="M198" s="260"/>
      <c r="N198" s="260"/>
      <c r="O198" s="260"/>
      <c r="P198" s="260"/>
      <c r="Q198" s="260"/>
      <c r="R198" s="260"/>
      <c r="S198" s="260"/>
      <c r="T198" s="255"/>
      <c r="U198" s="255"/>
    </row>
    <row r="199" spans="2:21" s="5" customFormat="1" ht="12.75" hidden="1">
      <c r="B199" s="257">
        <v>37469</v>
      </c>
      <c r="C199" s="7"/>
      <c r="D199" s="7">
        <v>0</v>
      </c>
      <c r="E199" s="7">
        <v>0</v>
      </c>
      <c r="F199" s="7">
        <v>20</v>
      </c>
      <c r="G199" s="7">
        <v>7.968524000000001</v>
      </c>
      <c r="H199" s="7">
        <v>58</v>
      </c>
      <c r="I199" s="7">
        <v>81.85139</v>
      </c>
      <c r="J199" s="7">
        <v>1573</v>
      </c>
      <c r="K199" s="7">
        <v>382.67949000000004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37500</v>
      </c>
      <c r="C200" s="26"/>
      <c r="D200" s="26">
        <v>0</v>
      </c>
      <c r="E200" s="26">
        <v>0</v>
      </c>
      <c r="F200" s="26">
        <v>22</v>
      </c>
      <c r="G200" s="26">
        <v>10.691711</v>
      </c>
      <c r="H200" s="26">
        <v>60</v>
      </c>
      <c r="I200" s="26">
        <v>93.359581</v>
      </c>
      <c r="J200" s="26">
        <v>1764</v>
      </c>
      <c r="K200" s="26">
        <v>479.05743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37530</v>
      </c>
      <c r="C201" s="26"/>
      <c r="D201" s="26">
        <v>0</v>
      </c>
      <c r="E201" s="26">
        <v>0</v>
      </c>
      <c r="F201" s="26">
        <v>22</v>
      </c>
      <c r="G201" s="26">
        <v>13.96466</v>
      </c>
      <c r="H201" s="26">
        <v>60</v>
      </c>
      <c r="I201" s="26">
        <v>111.105862</v>
      </c>
      <c r="J201" s="26">
        <v>1991</v>
      </c>
      <c r="K201" s="26">
        <v>537.105591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37561</v>
      </c>
      <c r="C202" s="26"/>
      <c r="D202" s="26">
        <v>0</v>
      </c>
      <c r="E202" s="26">
        <v>0</v>
      </c>
      <c r="F202" s="26">
        <v>23</v>
      </c>
      <c r="G202" s="26">
        <v>17.384025</v>
      </c>
      <c r="H202" s="26">
        <v>60</v>
      </c>
      <c r="I202" s="26">
        <v>120.067158</v>
      </c>
      <c r="J202" s="26">
        <v>2211</v>
      </c>
      <c r="K202" s="26">
        <v>589.843335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37591</v>
      </c>
      <c r="C203" s="26"/>
      <c r="D203" s="26">
        <v>0</v>
      </c>
      <c r="E203" s="26">
        <v>0</v>
      </c>
      <c r="F203" s="26">
        <v>22</v>
      </c>
      <c r="G203" s="26">
        <v>20.293157</v>
      </c>
      <c r="H203" s="26">
        <v>61</v>
      </c>
      <c r="I203" s="26">
        <v>149.384526</v>
      </c>
      <c r="J203" s="26">
        <v>2395</v>
      </c>
      <c r="K203" s="26">
        <v>667.311311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37622</v>
      </c>
      <c r="C204" s="26"/>
      <c r="D204" s="26">
        <v>0</v>
      </c>
      <c r="E204" s="26">
        <v>0</v>
      </c>
      <c r="F204" s="26">
        <v>22</v>
      </c>
      <c r="G204" s="26">
        <v>23.848731000000004</v>
      </c>
      <c r="H204" s="26">
        <v>60</v>
      </c>
      <c r="I204" s="26">
        <v>161.755005</v>
      </c>
      <c r="J204" s="26">
        <v>2456</v>
      </c>
      <c r="K204" s="26">
        <v>726.108673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37653</v>
      </c>
      <c r="C205" s="26"/>
      <c r="D205" s="26">
        <v>0</v>
      </c>
      <c r="E205" s="26">
        <v>0</v>
      </c>
      <c r="F205" s="26">
        <v>23</v>
      </c>
      <c r="G205" s="26">
        <v>27.081618</v>
      </c>
      <c r="H205" s="26">
        <v>60</v>
      </c>
      <c r="I205" s="26">
        <v>168.203083</v>
      </c>
      <c r="J205" s="26">
        <v>2538</v>
      </c>
      <c r="K205" s="26">
        <v>781.823485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37681</v>
      </c>
      <c r="C206" s="26"/>
      <c r="D206" s="26">
        <v>0</v>
      </c>
      <c r="E206" s="26">
        <v>0</v>
      </c>
      <c r="F206" s="26">
        <v>23</v>
      </c>
      <c r="G206" s="26">
        <v>31.029508000000003</v>
      </c>
      <c r="H206" s="26">
        <v>60</v>
      </c>
      <c r="I206" s="26">
        <v>179.83348900000004</v>
      </c>
      <c r="J206" s="26">
        <v>2700</v>
      </c>
      <c r="K206" s="26">
        <v>840.563909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37712</v>
      </c>
      <c r="C207" s="26"/>
      <c r="D207" s="26">
        <v>0</v>
      </c>
      <c r="E207" s="26">
        <v>0</v>
      </c>
      <c r="F207" s="26">
        <v>24</v>
      </c>
      <c r="G207" s="26">
        <v>35.503341</v>
      </c>
      <c r="H207" s="26">
        <v>60</v>
      </c>
      <c r="I207" s="26">
        <v>182.827523</v>
      </c>
      <c r="J207" s="26">
        <v>2862</v>
      </c>
      <c r="K207" s="26">
        <v>965.63017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37742</v>
      </c>
      <c r="C208" s="26"/>
      <c r="D208" s="26">
        <v>0</v>
      </c>
      <c r="E208" s="26">
        <v>0</v>
      </c>
      <c r="F208" s="26">
        <v>24</v>
      </c>
      <c r="G208" s="26">
        <v>40.16436100000001</v>
      </c>
      <c r="H208" s="26">
        <v>60</v>
      </c>
      <c r="I208" s="26">
        <v>193.759496</v>
      </c>
      <c r="J208" s="26">
        <v>2964</v>
      </c>
      <c r="K208" s="26">
        <v>1019.44769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37773</v>
      </c>
      <c r="C209" s="26"/>
      <c r="D209" s="26">
        <v>0</v>
      </c>
      <c r="E209" s="26">
        <v>0</v>
      </c>
      <c r="F209" s="26">
        <v>24</v>
      </c>
      <c r="G209" s="26">
        <v>44.276769</v>
      </c>
      <c r="H209" s="26">
        <v>60</v>
      </c>
      <c r="I209" s="26">
        <v>195.001938</v>
      </c>
      <c r="J209" s="26">
        <v>3081</v>
      </c>
      <c r="K209" s="26">
        <v>1102.294718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37803</v>
      </c>
      <c r="C210" s="26"/>
      <c r="D210" s="26">
        <v>0</v>
      </c>
      <c r="E210" s="26">
        <v>0</v>
      </c>
      <c r="F210" s="26">
        <v>24</v>
      </c>
      <c r="G210" s="26">
        <v>48.311917</v>
      </c>
      <c r="H210" s="26">
        <v>61</v>
      </c>
      <c r="I210" s="26">
        <v>202.037154</v>
      </c>
      <c r="J210" s="26">
        <v>3200</v>
      </c>
      <c r="K210" s="26">
        <v>1145.458095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37834</v>
      </c>
      <c r="C211" s="26"/>
      <c r="D211" s="26">
        <v>0</v>
      </c>
      <c r="E211" s="26">
        <v>0</v>
      </c>
      <c r="F211" s="26">
        <v>24</v>
      </c>
      <c r="G211" s="26">
        <v>52.234545000000004</v>
      </c>
      <c r="H211" s="26">
        <v>61</v>
      </c>
      <c r="I211" s="26">
        <v>207.112977</v>
      </c>
      <c r="J211" s="26">
        <v>3322</v>
      </c>
      <c r="K211" s="26">
        <v>1195.47954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37865</v>
      </c>
      <c r="C212" s="26"/>
      <c r="D212" s="26">
        <v>0</v>
      </c>
      <c r="E212" s="26">
        <v>0</v>
      </c>
      <c r="F212" s="26">
        <v>24</v>
      </c>
      <c r="G212" s="26">
        <v>55.721899</v>
      </c>
      <c r="H212" s="26">
        <v>59</v>
      </c>
      <c r="I212" s="26">
        <v>186.11282900000003</v>
      </c>
      <c r="J212" s="26">
        <v>3441</v>
      </c>
      <c r="K212" s="26">
        <v>1196.0860300000002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37895</v>
      </c>
      <c r="C213" s="26"/>
      <c r="D213" s="26">
        <v>0</v>
      </c>
      <c r="E213" s="26">
        <v>0</v>
      </c>
      <c r="F213" s="26">
        <v>24</v>
      </c>
      <c r="G213" s="26">
        <v>49.650238</v>
      </c>
      <c r="H213" s="26">
        <v>59</v>
      </c>
      <c r="I213" s="26">
        <v>178.77262600000003</v>
      </c>
      <c r="J213" s="26">
        <v>3484</v>
      </c>
      <c r="K213" s="26">
        <v>1253.78426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37926</v>
      </c>
      <c r="C214" s="26"/>
      <c r="D214" s="26">
        <v>0</v>
      </c>
      <c r="E214" s="26">
        <v>0</v>
      </c>
      <c r="F214" s="26">
        <v>22</v>
      </c>
      <c r="G214" s="26">
        <v>52.654832</v>
      </c>
      <c r="H214" s="26">
        <v>59</v>
      </c>
      <c r="I214" s="26">
        <v>195.195147</v>
      </c>
      <c r="J214" s="26">
        <v>3584</v>
      </c>
      <c r="K214" s="26">
        <v>1198.1519290000003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37956</v>
      </c>
      <c r="C215" s="26"/>
      <c r="D215" s="26">
        <v>0</v>
      </c>
      <c r="E215" s="26">
        <v>0</v>
      </c>
      <c r="F215" s="26">
        <v>22</v>
      </c>
      <c r="G215" s="26">
        <v>38.859809000000006</v>
      </c>
      <c r="H215" s="26">
        <v>58</v>
      </c>
      <c r="I215" s="26">
        <v>210.608208</v>
      </c>
      <c r="J215" s="26">
        <v>3682</v>
      </c>
      <c r="K215" s="26">
        <v>1195.8337060000003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37987</v>
      </c>
      <c r="C216" s="26"/>
      <c r="D216" s="26">
        <v>0</v>
      </c>
      <c r="E216" s="26">
        <v>0</v>
      </c>
      <c r="F216" s="26">
        <v>22</v>
      </c>
      <c r="G216" s="26">
        <v>41.37376300000001</v>
      </c>
      <c r="H216" s="26">
        <v>55</v>
      </c>
      <c r="I216" s="26">
        <v>221.60643200000004</v>
      </c>
      <c r="J216" s="26">
        <v>3675</v>
      </c>
      <c r="K216" s="26">
        <v>1153.865205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38018</v>
      </c>
      <c r="C217" s="26"/>
      <c r="D217" s="26">
        <v>0</v>
      </c>
      <c r="E217" s="26">
        <v>0</v>
      </c>
      <c r="F217" s="26">
        <v>22</v>
      </c>
      <c r="G217" s="26">
        <v>43.844643</v>
      </c>
      <c r="H217" s="26">
        <v>55</v>
      </c>
      <c r="I217" s="26">
        <v>218.27636000000004</v>
      </c>
      <c r="J217" s="26">
        <v>3677</v>
      </c>
      <c r="K217" s="26">
        <v>1160.876389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38047</v>
      </c>
      <c r="C218" s="26"/>
      <c r="D218" s="26">
        <v>0</v>
      </c>
      <c r="E218" s="26">
        <v>0</v>
      </c>
      <c r="F218" s="26">
        <v>22</v>
      </c>
      <c r="G218" s="26">
        <v>46.63652</v>
      </c>
      <c r="H218" s="26">
        <v>54</v>
      </c>
      <c r="I218" s="26">
        <v>215.41285000000002</v>
      </c>
      <c r="J218" s="26">
        <v>3704</v>
      </c>
      <c r="K218" s="26">
        <v>1182.611022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38078</v>
      </c>
      <c r="C219" s="26"/>
      <c r="D219" s="26">
        <v>0</v>
      </c>
      <c r="E219" s="26">
        <v>0</v>
      </c>
      <c r="F219" s="26">
        <v>22</v>
      </c>
      <c r="G219" s="26">
        <v>49.246899</v>
      </c>
      <c r="H219" s="26">
        <v>51</v>
      </c>
      <c r="I219" s="26">
        <v>191.41941200000002</v>
      </c>
      <c r="J219" s="26">
        <v>3526</v>
      </c>
      <c r="K219" s="26">
        <v>1073.39447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38108</v>
      </c>
      <c r="C220" s="26"/>
      <c r="D220" s="26">
        <v>0</v>
      </c>
      <c r="E220" s="26">
        <v>0</v>
      </c>
      <c r="F220" s="26">
        <v>22</v>
      </c>
      <c r="G220" s="26">
        <v>39.477846</v>
      </c>
      <c r="H220" s="26">
        <v>52</v>
      </c>
      <c r="I220" s="26">
        <v>195.099578</v>
      </c>
      <c r="J220" s="26">
        <v>3514</v>
      </c>
      <c r="K220" s="26">
        <v>1084.369886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38139</v>
      </c>
      <c r="C221" s="26"/>
      <c r="D221" s="26">
        <v>0</v>
      </c>
      <c r="E221" s="26">
        <v>0</v>
      </c>
      <c r="F221" s="26">
        <v>22</v>
      </c>
      <c r="G221" s="26">
        <v>40.791268</v>
      </c>
      <c r="H221" s="26">
        <v>50</v>
      </c>
      <c r="I221" s="26">
        <v>199.38768800000003</v>
      </c>
      <c r="J221" s="26">
        <v>3530</v>
      </c>
      <c r="K221" s="26">
        <v>1096.683662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14" ht="12.75" hidden="1">
      <c r="B222" s="257">
        <v>38169</v>
      </c>
      <c r="C222" s="29"/>
      <c r="D222" s="26">
        <v>0</v>
      </c>
      <c r="E222" s="26">
        <v>0</v>
      </c>
      <c r="F222" s="26">
        <v>21</v>
      </c>
      <c r="G222" s="26">
        <v>37.627981</v>
      </c>
      <c r="H222" s="26">
        <v>50</v>
      </c>
      <c r="I222" s="26">
        <v>199.387688</v>
      </c>
      <c r="J222" s="26">
        <v>3496</v>
      </c>
      <c r="K222" s="26">
        <v>1122.435681</v>
      </c>
      <c r="M222" s="258"/>
      <c r="N222" s="258"/>
    </row>
    <row r="223" spans="2:14" ht="12.75" hidden="1">
      <c r="B223" s="257">
        <v>38200</v>
      </c>
      <c r="C223" s="29"/>
      <c r="D223" s="26">
        <v>0</v>
      </c>
      <c r="E223" s="26">
        <v>0</v>
      </c>
      <c r="F223" s="26">
        <v>21</v>
      </c>
      <c r="G223" s="26">
        <v>60.851597</v>
      </c>
      <c r="H223" s="26">
        <v>50</v>
      </c>
      <c r="I223" s="26">
        <v>172.729442</v>
      </c>
      <c r="J223" s="26">
        <v>3458</v>
      </c>
      <c r="K223" s="26">
        <v>1102.161617</v>
      </c>
      <c r="M223" s="258"/>
      <c r="N223" s="258"/>
    </row>
    <row r="224" spans="2:14" ht="12.75" hidden="1">
      <c r="B224" s="257">
        <v>38231</v>
      </c>
      <c r="C224" s="29"/>
      <c r="D224" s="26">
        <v>0</v>
      </c>
      <c r="E224" s="26">
        <v>0</v>
      </c>
      <c r="F224" s="26">
        <v>0</v>
      </c>
      <c r="G224" s="26">
        <v>0</v>
      </c>
      <c r="H224" s="26">
        <v>50</v>
      </c>
      <c r="I224" s="26">
        <v>173.240725</v>
      </c>
      <c r="J224" s="26">
        <v>3424</v>
      </c>
      <c r="K224" s="26">
        <v>1093.705596</v>
      </c>
      <c r="M224" s="258"/>
      <c r="N224" s="258"/>
    </row>
    <row r="225" spans="1:12" ht="12.75" hidden="1">
      <c r="A225" s="5"/>
      <c r="B225" s="257">
        <v>38261</v>
      </c>
      <c r="C225" s="29"/>
      <c r="D225" s="26">
        <v>0</v>
      </c>
      <c r="E225" s="26">
        <v>0</v>
      </c>
      <c r="F225" s="26">
        <v>22</v>
      </c>
      <c r="G225" s="26">
        <v>64.299546</v>
      </c>
      <c r="H225" s="26">
        <v>49</v>
      </c>
      <c r="I225" s="26">
        <v>174.631713</v>
      </c>
      <c r="J225" s="26">
        <v>3387</v>
      </c>
      <c r="K225" s="26">
        <v>1121.081505</v>
      </c>
      <c r="L225" s="259"/>
    </row>
    <row r="226" spans="1:12" ht="12.75" hidden="1">
      <c r="A226" s="5"/>
      <c r="B226" s="257">
        <v>38292</v>
      </c>
      <c r="C226" s="29"/>
      <c r="D226" s="26">
        <v>0</v>
      </c>
      <c r="E226" s="26">
        <v>0</v>
      </c>
      <c r="F226" s="26">
        <v>22</v>
      </c>
      <c r="G226" s="26">
        <v>65.993561</v>
      </c>
      <c r="H226" s="26">
        <v>49</v>
      </c>
      <c r="I226" s="26">
        <v>178.149127</v>
      </c>
      <c r="J226" s="26">
        <v>3338</v>
      </c>
      <c r="K226" s="26">
        <v>1129.320913</v>
      </c>
      <c r="L226" s="259"/>
    </row>
    <row r="227" spans="1:12" ht="12.75" hidden="1">
      <c r="A227" s="5"/>
      <c r="B227" s="257">
        <v>38322</v>
      </c>
      <c r="C227" s="29"/>
      <c r="D227" s="26">
        <v>0</v>
      </c>
      <c r="E227" s="26">
        <v>0</v>
      </c>
      <c r="F227" s="26">
        <v>22</v>
      </c>
      <c r="G227" s="26">
        <v>67.645081</v>
      </c>
      <c r="H227" s="26">
        <v>49</v>
      </c>
      <c r="I227" s="26">
        <v>181.623493</v>
      </c>
      <c r="J227" s="26">
        <v>3293</v>
      </c>
      <c r="K227" s="26">
        <v>1153.908316</v>
      </c>
      <c r="L227" s="259"/>
    </row>
    <row r="228" spans="1:12" ht="12.75" hidden="1">
      <c r="A228" s="5"/>
      <c r="B228" s="257">
        <v>38353</v>
      </c>
      <c r="C228" s="29"/>
      <c r="D228" s="26">
        <v>0</v>
      </c>
      <c r="E228" s="26">
        <v>0</v>
      </c>
      <c r="F228" s="26">
        <v>22</v>
      </c>
      <c r="G228" s="26">
        <v>69.301544</v>
      </c>
      <c r="H228" s="26">
        <v>49</v>
      </c>
      <c r="I228" s="26">
        <v>186.113057</v>
      </c>
      <c r="J228" s="26">
        <v>3264</v>
      </c>
      <c r="K228" s="26">
        <v>1130.100214</v>
      </c>
      <c r="L228" s="259"/>
    </row>
    <row r="229" spans="1:12" ht="12.75" hidden="1">
      <c r="A229" s="5"/>
      <c r="B229" s="257">
        <v>38384</v>
      </c>
      <c r="C229" s="29"/>
      <c r="D229" s="26">
        <v>0</v>
      </c>
      <c r="E229" s="26">
        <v>0</v>
      </c>
      <c r="F229" s="26">
        <v>22</v>
      </c>
      <c r="G229" s="26">
        <v>71.116501</v>
      </c>
      <c r="H229" s="26">
        <v>49</v>
      </c>
      <c r="I229" s="26">
        <v>187.187745</v>
      </c>
      <c r="J229" s="26">
        <v>3231</v>
      </c>
      <c r="K229" s="26">
        <v>1134.222474</v>
      </c>
      <c r="L229" s="259"/>
    </row>
    <row r="230" spans="1:12" ht="12.75" hidden="1">
      <c r="A230" s="5"/>
      <c r="B230" s="257">
        <v>38412</v>
      </c>
      <c r="C230" s="29"/>
      <c r="D230" s="26">
        <v>0</v>
      </c>
      <c r="E230" s="26">
        <v>0</v>
      </c>
      <c r="F230" s="26">
        <v>22</v>
      </c>
      <c r="G230" s="26">
        <v>72.810904</v>
      </c>
      <c r="H230" s="26">
        <v>49</v>
      </c>
      <c r="I230" s="26">
        <v>187.177122</v>
      </c>
      <c r="J230" s="26">
        <v>3193</v>
      </c>
      <c r="K230" s="26">
        <v>1145.059513</v>
      </c>
      <c r="L230" s="259"/>
    </row>
    <row r="231" spans="1:12" ht="12.75" hidden="1">
      <c r="A231" s="5"/>
      <c r="B231" s="257">
        <v>38443</v>
      </c>
      <c r="C231" s="29"/>
      <c r="D231" s="26">
        <v>0</v>
      </c>
      <c r="E231" s="26">
        <v>0</v>
      </c>
      <c r="F231" s="26">
        <v>22</v>
      </c>
      <c r="G231" s="26">
        <v>73.744796</v>
      </c>
      <c r="H231" s="26">
        <v>47</v>
      </c>
      <c r="I231" s="26">
        <v>158.09925</v>
      </c>
      <c r="J231" s="26">
        <v>3162</v>
      </c>
      <c r="K231" s="26">
        <v>1177.130708</v>
      </c>
      <c r="L231" s="259"/>
    </row>
    <row r="232" spans="1:12" ht="12.75" hidden="1">
      <c r="A232" s="5"/>
      <c r="B232" s="257">
        <v>38473</v>
      </c>
      <c r="C232" s="29"/>
      <c r="D232" s="26">
        <v>0</v>
      </c>
      <c r="E232" s="26">
        <v>0</v>
      </c>
      <c r="F232" s="26">
        <v>22</v>
      </c>
      <c r="G232" s="26">
        <v>76.548763</v>
      </c>
      <c r="H232" s="26">
        <v>47</v>
      </c>
      <c r="I232" s="26">
        <v>165.110166</v>
      </c>
      <c r="J232" s="26">
        <v>3135</v>
      </c>
      <c r="K232" s="26">
        <v>1165.619994</v>
      </c>
      <c r="L232" s="259"/>
    </row>
    <row r="233" spans="1:12" ht="12.75" hidden="1">
      <c r="A233" s="5"/>
      <c r="B233" s="257">
        <v>38504</v>
      </c>
      <c r="C233" s="29"/>
      <c r="D233" s="26">
        <v>0</v>
      </c>
      <c r="E233" s="26">
        <v>0</v>
      </c>
      <c r="F233" s="26">
        <v>22</v>
      </c>
      <c r="G233" s="26">
        <v>76.821448</v>
      </c>
      <c r="H233" s="26">
        <v>47</v>
      </c>
      <c r="I233" s="26">
        <v>170.557756</v>
      </c>
      <c r="J233" s="26">
        <v>3109</v>
      </c>
      <c r="K233" s="26">
        <v>1165.645148</v>
      </c>
      <c r="L233" s="259"/>
    </row>
    <row r="234" spans="1:12" ht="12.75" hidden="1">
      <c r="A234" s="5"/>
      <c r="B234" s="257">
        <v>38534</v>
      </c>
      <c r="C234" s="29"/>
      <c r="D234" s="26">
        <v>0</v>
      </c>
      <c r="E234" s="26">
        <v>0</v>
      </c>
      <c r="F234" s="26">
        <v>22</v>
      </c>
      <c r="G234" s="26">
        <v>77.153309</v>
      </c>
      <c r="H234" s="26">
        <v>47</v>
      </c>
      <c r="I234" s="26">
        <v>175.05122</v>
      </c>
      <c r="J234" s="26">
        <v>3089</v>
      </c>
      <c r="K234" s="26">
        <v>1157.615597</v>
      </c>
      <c r="L234" s="259"/>
    </row>
    <row r="235" spans="1:12" ht="12.75" hidden="1">
      <c r="A235" s="5"/>
      <c r="B235" s="257">
        <v>38565</v>
      </c>
      <c r="C235" s="29"/>
      <c r="D235" s="26">
        <v>0</v>
      </c>
      <c r="E235" s="26">
        <v>0</v>
      </c>
      <c r="F235" s="26">
        <v>22</v>
      </c>
      <c r="G235" s="26">
        <v>77.427852</v>
      </c>
      <c r="H235" s="26">
        <v>47</v>
      </c>
      <c r="I235" s="26">
        <v>179.656637</v>
      </c>
      <c r="J235" s="26">
        <v>3071</v>
      </c>
      <c r="K235" s="26">
        <v>1121.39052</v>
      </c>
      <c r="L235" s="259"/>
    </row>
    <row r="236" spans="1:12" ht="12.75" hidden="1">
      <c r="A236" s="5"/>
      <c r="B236" s="257">
        <v>38596</v>
      </c>
      <c r="C236" s="29"/>
      <c r="D236" s="26">
        <v>0</v>
      </c>
      <c r="E236" s="26">
        <v>0</v>
      </c>
      <c r="F236" s="26">
        <v>22</v>
      </c>
      <c r="G236" s="26">
        <v>78.837725</v>
      </c>
      <c r="H236" s="26">
        <v>47</v>
      </c>
      <c r="I236" s="26">
        <v>160.434713</v>
      </c>
      <c r="J236" s="26">
        <v>3049</v>
      </c>
      <c r="K236" s="26">
        <v>1084.534594</v>
      </c>
      <c r="L236" s="259"/>
    </row>
    <row r="237" spans="1:14" ht="12.75" customHeight="1" hidden="1">
      <c r="A237" s="5"/>
      <c r="B237" s="257">
        <v>38626</v>
      </c>
      <c r="C237" s="29"/>
      <c r="D237" s="26">
        <v>0</v>
      </c>
      <c r="E237" s="26">
        <v>0</v>
      </c>
      <c r="F237" s="26">
        <v>22</v>
      </c>
      <c r="G237" s="26">
        <v>79.17463</v>
      </c>
      <c r="H237" s="26">
        <v>47</v>
      </c>
      <c r="I237" s="26">
        <v>163.452551</v>
      </c>
      <c r="J237" s="26">
        <v>3027</v>
      </c>
      <c r="K237" s="26">
        <v>1082.538037</v>
      </c>
      <c r="M237" s="258"/>
      <c r="N237" s="258"/>
    </row>
    <row r="238" spans="1:14" ht="12.75" hidden="1">
      <c r="A238" s="5"/>
      <c r="B238" s="257">
        <v>38657</v>
      </c>
      <c r="C238" s="29"/>
      <c r="D238" s="26">
        <v>0</v>
      </c>
      <c r="E238" s="26">
        <v>0</v>
      </c>
      <c r="F238" s="26">
        <v>22</v>
      </c>
      <c r="G238" s="26">
        <v>26.075195</v>
      </c>
      <c r="H238" s="26">
        <v>47</v>
      </c>
      <c r="I238" s="26">
        <v>166.425833</v>
      </c>
      <c r="J238" s="26">
        <v>3009</v>
      </c>
      <c r="K238" s="26">
        <v>1095.774318</v>
      </c>
      <c r="M238" s="258"/>
      <c r="N238" s="258"/>
    </row>
    <row r="239" spans="1:14" ht="12.75" hidden="1">
      <c r="A239" s="5"/>
      <c r="B239" s="257">
        <v>38687</v>
      </c>
      <c r="C239" s="29"/>
      <c r="D239" s="26">
        <v>0</v>
      </c>
      <c r="E239" s="26">
        <v>0</v>
      </c>
      <c r="F239" s="26">
        <v>22</v>
      </c>
      <c r="G239" s="26">
        <v>26.35581</v>
      </c>
      <c r="H239" s="26">
        <v>47</v>
      </c>
      <c r="I239" s="26">
        <v>188.927662</v>
      </c>
      <c r="J239" s="26">
        <v>2989</v>
      </c>
      <c r="K239" s="26">
        <v>1084.349805</v>
      </c>
      <c r="M239" s="258"/>
      <c r="N239" s="258"/>
    </row>
    <row r="240" spans="1:14" ht="12.75" hidden="1">
      <c r="A240" s="5"/>
      <c r="B240" s="257">
        <v>38718</v>
      </c>
      <c r="C240" s="29"/>
      <c r="D240" s="26">
        <v>0</v>
      </c>
      <c r="E240" s="26">
        <v>0</v>
      </c>
      <c r="F240" s="26">
        <v>22</v>
      </c>
      <c r="G240" s="26">
        <v>26.671445</v>
      </c>
      <c r="H240" s="26">
        <v>47</v>
      </c>
      <c r="I240" s="26">
        <v>191.529897</v>
      </c>
      <c r="J240" s="26">
        <v>2966</v>
      </c>
      <c r="K240" s="26">
        <v>1082.137358</v>
      </c>
      <c r="M240" s="258"/>
      <c r="N240" s="258"/>
    </row>
    <row r="241" spans="1:14" ht="12.75" hidden="1">
      <c r="A241" s="5"/>
      <c r="B241" s="257">
        <v>38749</v>
      </c>
      <c r="C241" s="29"/>
      <c r="D241" s="26">
        <v>0</v>
      </c>
      <c r="E241" s="26">
        <v>0</v>
      </c>
      <c r="F241" s="26">
        <v>22</v>
      </c>
      <c r="G241" s="26">
        <v>26.778292</v>
      </c>
      <c r="H241" s="26">
        <v>47</v>
      </c>
      <c r="I241" s="26">
        <v>194.001326</v>
      </c>
      <c r="J241" s="26">
        <v>2935</v>
      </c>
      <c r="K241" s="26">
        <v>1065.288448</v>
      </c>
      <c r="M241" s="258"/>
      <c r="N241" s="258"/>
    </row>
    <row r="242" spans="1:14" ht="12.75" hidden="1">
      <c r="A242" s="5"/>
      <c r="B242" s="257">
        <v>38777</v>
      </c>
      <c r="C242" s="29"/>
      <c r="D242" s="26">
        <v>0</v>
      </c>
      <c r="E242" s="26">
        <v>0</v>
      </c>
      <c r="F242" s="26">
        <v>22</v>
      </c>
      <c r="G242" s="26">
        <v>26.56354</v>
      </c>
      <c r="H242" s="26">
        <v>47</v>
      </c>
      <c r="I242" s="26">
        <v>196.895089</v>
      </c>
      <c r="J242" s="26">
        <v>2919</v>
      </c>
      <c r="K242" s="26">
        <v>1079.31163</v>
      </c>
      <c r="M242" s="258"/>
      <c r="N242" s="258"/>
    </row>
    <row r="243" spans="1:14" ht="12.75" hidden="1">
      <c r="A243" s="5"/>
      <c r="B243" s="257">
        <v>38808</v>
      </c>
      <c r="C243" s="29"/>
      <c r="D243" s="26">
        <v>0</v>
      </c>
      <c r="E243" s="26">
        <v>0</v>
      </c>
      <c r="F243" s="26">
        <v>22</v>
      </c>
      <c r="G243" s="26">
        <v>27.057458</v>
      </c>
      <c r="H243" s="26">
        <v>47</v>
      </c>
      <c r="I243" s="26">
        <v>201.648509</v>
      </c>
      <c r="J243" s="26">
        <v>2900</v>
      </c>
      <c r="K243" s="26">
        <v>1094.969123</v>
      </c>
      <c r="M243" s="258"/>
      <c r="N243" s="258"/>
    </row>
    <row r="244" spans="1:14" ht="12.75" hidden="1">
      <c r="A244" s="5"/>
      <c r="B244" s="257">
        <v>38838</v>
      </c>
      <c r="C244" s="29"/>
      <c r="D244" s="26">
        <v>0</v>
      </c>
      <c r="E244" s="26">
        <v>0</v>
      </c>
      <c r="F244" s="26">
        <v>22</v>
      </c>
      <c r="G244" s="26">
        <v>30.016181</v>
      </c>
      <c r="H244" s="26">
        <v>47</v>
      </c>
      <c r="I244" s="26">
        <v>169.042996</v>
      </c>
      <c r="J244" s="26">
        <v>2870</v>
      </c>
      <c r="K244" s="26">
        <v>1095.158326</v>
      </c>
      <c r="M244" s="258"/>
      <c r="N244" s="258"/>
    </row>
    <row r="245" spans="1:14" ht="12.75" hidden="1">
      <c r="A245" s="5"/>
      <c r="B245" s="257">
        <v>38869</v>
      </c>
      <c r="C245" s="29"/>
      <c r="D245" s="26">
        <v>0</v>
      </c>
      <c r="E245" s="26">
        <v>0</v>
      </c>
      <c r="F245" s="26">
        <v>22</v>
      </c>
      <c r="G245" s="26">
        <v>30.271758</v>
      </c>
      <c r="H245" s="26">
        <v>47</v>
      </c>
      <c r="I245" s="26">
        <v>173.230257</v>
      </c>
      <c r="J245" s="26">
        <v>2856</v>
      </c>
      <c r="K245" s="26">
        <v>1081.330699</v>
      </c>
      <c r="M245" s="258"/>
      <c r="N245" s="258"/>
    </row>
    <row r="246" spans="1:14" ht="12.75" hidden="1">
      <c r="A246" s="5"/>
      <c r="B246" s="257">
        <v>38899</v>
      </c>
      <c r="C246" s="29"/>
      <c r="D246" s="26">
        <v>0</v>
      </c>
      <c r="E246" s="26">
        <v>0</v>
      </c>
      <c r="F246" s="26">
        <v>22</v>
      </c>
      <c r="G246" s="26">
        <v>28.189158</v>
      </c>
      <c r="H246" s="26">
        <v>47</v>
      </c>
      <c r="I246" s="26">
        <v>176.701221</v>
      </c>
      <c r="J246" s="26">
        <v>2834</v>
      </c>
      <c r="K246" s="26">
        <v>1074.400603</v>
      </c>
      <c r="M246" s="258"/>
      <c r="N246" s="258"/>
    </row>
    <row r="247" spans="1:14" ht="12.75" hidden="1">
      <c r="A247" s="5"/>
      <c r="B247" s="257">
        <v>38930</v>
      </c>
      <c r="C247" s="29"/>
      <c r="D247" s="26">
        <v>0</v>
      </c>
      <c r="E247" s="26">
        <v>0</v>
      </c>
      <c r="F247" s="26">
        <v>22</v>
      </c>
      <c r="G247" s="26">
        <v>28.299167</v>
      </c>
      <c r="H247" s="26">
        <v>47</v>
      </c>
      <c r="I247" s="26">
        <v>178.784895</v>
      </c>
      <c r="J247" s="26">
        <v>2812</v>
      </c>
      <c r="K247" s="26">
        <v>1070.247394</v>
      </c>
      <c r="M247" s="258"/>
      <c r="N247" s="258"/>
    </row>
    <row r="248" spans="1:14" ht="12.75" hidden="1">
      <c r="A248" s="5"/>
      <c r="B248" s="257">
        <v>38961</v>
      </c>
      <c r="C248" s="29"/>
      <c r="D248" s="26">
        <v>0</v>
      </c>
      <c r="E248" s="26">
        <v>0</v>
      </c>
      <c r="F248" s="26">
        <v>22</v>
      </c>
      <c r="G248" s="26">
        <v>30.065141</v>
      </c>
      <c r="H248" s="26">
        <v>47</v>
      </c>
      <c r="I248" s="26">
        <v>183.247024</v>
      </c>
      <c r="J248" s="26">
        <v>2796</v>
      </c>
      <c r="K248" s="26">
        <v>1049.794585</v>
      </c>
      <c r="M248" s="258"/>
      <c r="N248" s="258"/>
    </row>
    <row r="249" spans="1:14" ht="12.75" hidden="1">
      <c r="A249" s="5"/>
      <c r="B249" s="257">
        <v>38991</v>
      </c>
      <c r="C249" s="29"/>
      <c r="D249" s="26">
        <v>0</v>
      </c>
      <c r="E249" s="26">
        <v>0</v>
      </c>
      <c r="F249" s="26">
        <v>22</v>
      </c>
      <c r="G249" s="26">
        <v>30.285955</v>
      </c>
      <c r="H249" s="26">
        <v>46</v>
      </c>
      <c r="I249" s="26">
        <v>176.604798</v>
      </c>
      <c r="J249" s="26">
        <v>2778</v>
      </c>
      <c r="K249" s="26">
        <v>1045.872163</v>
      </c>
      <c r="M249" s="258"/>
      <c r="N249" s="258"/>
    </row>
    <row r="250" spans="1:14" ht="12.75" hidden="1">
      <c r="A250" s="5"/>
      <c r="B250" s="257">
        <v>39022</v>
      </c>
      <c r="C250" s="29"/>
      <c r="D250" s="26">
        <v>0</v>
      </c>
      <c r="E250" s="26">
        <v>0</v>
      </c>
      <c r="F250" s="26">
        <v>22</v>
      </c>
      <c r="G250" s="26">
        <v>30.543786</v>
      </c>
      <c r="H250" s="26">
        <v>46</v>
      </c>
      <c r="I250" s="26">
        <v>178.37222</v>
      </c>
      <c r="J250" s="26">
        <v>2760</v>
      </c>
      <c r="K250" s="26">
        <v>1004.490161</v>
      </c>
      <c r="M250" s="258"/>
      <c r="N250" s="258"/>
    </row>
    <row r="251" spans="1:14" ht="12.75" hidden="1">
      <c r="A251" s="5"/>
      <c r="B251" s="257">
        <v>39052</v>
      </c>
      <c r="C251" s="29"/>
      <c r="D251" s="26">
        <v>0</v>
      </c>
      <c r="E251" s="26">
        <v>0</v>
      </c>
      <c r="F251" s="26">
        <v>14</v>
      </c>
      <c r="G251" s="26">
        <v>30.782713</v>
      </c>
      <c r="H251" s="26">
        <v>47</v>
      </c>
      <c r="I251" s="26">
        <v>189.562029</v>
      </c>
      <c r="J251" s="26">
        <v>2750</v>
      </c>
      <c r="K251" s="26">
        <v>963.095973</v>
      </c>
      <c r="M251" s="258"/>
      <c r="N251" s="258"/>
    </row>
    <row r="252" spans="1:14" ht="12.75" hidden="1">
      <c r="A252" s="5"/>
      <c r="B252" s="257">
        <v>39083</v>
      </c>
      <c r="C252" s="29"/>
      <c r="D252" s="26">
        <v>0</v>
      </c>
      <c r="E252" s="26">
        <v>0</v>
      </c>
      <c r="F252" s="26">
        <v>14</v>
      </c>
      <c r="G252" s="26">
        <v>31.021086</v>
      </c>
      <c r="H252" s="26">
        <v>47</v>
      </c>
      <c r="I252" s="26">
        <v>191.255586</v>
      </c>
      <c r="J252" s="26">
        <v>2741</v>
      </c>
      <c r="K252" s="26">
        <v>951.060165</v>
      </c>
      <c r="M252" s="258"/>
      <c r="N252" s="258"/>
    </row>
    <row r="253" spans="1:14" ht="12.75" hidden="1">
      <c r="A253" s="5"/>
      <c r="B253" s="257">
        <v>39114</v>
      </c>
      <c r="C253" s="29"/>
      <c r="D253" s="26">
        <v>0</v>
      </c>
      <c r="E253" s="26">
        <v>0</v>
      </c>
      <c r="F253" s="26">
        <v>14</v>
      </c>
      <c r="G253" s="26">
        <v>31.031382</v>
      </c>
      <c r="H253" s="26">
        <v>47</v>
      </c>
      <c r="I253" s="26">
        <v>192.588162</v>
      </c>
      <c r="J253" s="26">
        <v>2734</v>
      </c>
      <c r="K253" s="26">
        <v>947.407485</v>
      </c>
      <c r="M253" s="258"/>
      <c r="N253" s="258"/>
    </row>
    <row r="254" spans="1:14" ht="12.75" hidden="1">
      <c r="A254" s="5"/>
      <c r="B254" s="257">
        <v>39142</v>
      </c>
      <c r="C254" s="29"/>
      <c r="D254" s="26">
        <v>0</v>
      </c>
      <c r="E254" s="26">
        <v>0</v>
      </c>
      <c r="F254" s="26">
        <v>15</v>
      </c>
      <c r="G254" s="26">
        <v>31.31343</v>
      </c>
      <c r="H254" s="26">
        <v>46</v>
      </c>
      <c r="I254" s="26">
        <v>194.648654</v>
      </c>
      <c r="J254" s="26">
        <v>2705</v>
      </c>
      <c r="K254" s="26">
        <v>941.641878</v>
      </c>
      <c r="M254" s="258"/>
      <c r="N254" s="258"/>
    </row>
    <row r="255" spans="1:14" ht="12.75" hidden="1">
      <c r="A255" s="5"/>
      <c r="B255" s="257">
        <v>39173</v>
      </c>
      <c r="C255" s="29"/>
      <c r="D255" s="26">
        <v>0</v>
      </c>
      <c r="E255" s="26">
        <v>0</v>
      </c>
      <c r="F255" s="26">
        <v>15</v>
      </c>
      <c r="G255" s="26">
        <v>31.67864</v>
      </c>
      <c r="H255" s="26">
        <v>46</v>
      </c>
      <c r="I255" s="26">
        <v>201.72181</v>
      </c>
      <c r="J255" s="26">
        <v>2697</v>
      </c>
      <c r="K255" s="26">
        <v>944.454399</v>
      </c>
      <c r="M255" s="258"/>
      <c r="N255" s="258"/>
    </row>
    <row r="256" spans="1:14" ht="12.75" hidden="1">
      <c r="A256" s="5"/>
      <c r="B256" s="257">
        <v>39203</v>
      </c>
      <c r="C256" s="29"/>
      <c r="D256" s="26">
        <v>0</v>
      </c>
      <c r="E256" s="26">
        <v>0</v>
      </c>
      <c r="F256" s="26">
        <v>15</v>
      </c>
      <c r="G256" s="26">
        <v>32.12275</v>
      </c>
      <c r="H256" s="26">
        <v>46</v>
      </c>
      <c r="I256" s="26">
        <v>203.250662</v>
      </c>
      <c r="J256" s="26">
        <v>2691</v>
      </c>
      <c r="K256" s="26">
        <v>939.950332</v>
      </c>
      <c r="M256" s="258"/>
      <c r="N256" s="258"/>
    </row>
    <row r="257" spans="1:14" ht="12.75" hidden="1">
      <c r="A257" s="5"/>
      <c r="B257" s="257">
        <v>39234</v>
      </c>
      <c r="C257" s="29"/>
      <c r="D257" s="26">
        <v>0</v>
      </c>
      <c r="E257" s="26">
        <v>0</v>
      </c>
      <c r="F257" s="26">
        <v>15</v>
      </c>
      <c r="G257" s="26">
        <v>32.363746</v>
      </c>
      <c r="H257" s="26">
        <v>46</v>
      </c>
      <c r="I257" s="26">
        <v>206.632175</v>
      </c>
      <c r="J257" s="26">
        <v>2678</v>
      </c>
      <c r="K257" s="26">
        <v>933.562811</v>
      </c>
      <c r="M257" s="258"/>
      <c r="N257" s="258"/>
    </row>
    <row r="258" spans="1:14" ht="12.75" hidden="1">
      <c r="A258" s="5"/>
      <c r="B258" s="257">
        <v>39264</v>
      </c>
      <c r="C258" s="29"/>
      <c r="D258" s="26">
        <v>0</v>
      </c>
      <c r="E258" s="26">
        <v>0</v>
      </c>
      <c r="F258" s="26">
        <v>15</v>
      </c>
      <c r="G258" s="26">
        <v>32.610203</v>
      </c>
      <c r="H258" s="26">
        <v>46</v>
      </c>
      <c r="I258" s="26">
        <v>211.089202</v>
      </c>
      <c r="J258" s="26">
        <v>2671</v>
      </c>
      <c r="K258" s="26">
        <v>909.195532</v>
      </c>
      <c r="M258" s="258"/>
      <c r="N258" s="258"/>
    </row>
    <row r="259" spans="1:14" ht="12.75" hidden="1">
      <c r="A259" s="5"/>
      <c r="B259" s="257">
        <v>39295</v>
      </c>
      <c r="C259" s="29"/>
      <c r="D259" s="26">
        <v>0</v>
      </c>
      <c r="E259" s="26">
        <v>0</v>
      </c>
      <c r="F259" s="26">
        <v>15</v>
      </c>
      <c r="G259" s="26">
        <v>32.8543</v>
      </c>
      <c r="H259" s="26">
        <v>46</v>
      </c>
      <c r="I259" s="26">
        <v>211.309711</v>
      </c>
      <c r="J259" s="26">
        <v>2667</v>
      </c>
      <c r="K259" s="26">
        <v>908.64833</v>
      </c>
      <c r="M259" s="258"/>
      <c r="N259" s="258"/>
    </row>
    <row r="260" spans="2:14" ht="12.75" hidden="1">
      <c r="B260" s="257">
        <v>39326</v>
      </c>
      <c r="C260" s="29"/>
      <c r="D260" s="26">
        <v>0</v>
      </c>
      <c r="E260" s="26">
        <v>0</v>
      </c>
      <c r="F260" s="26">
        <v>15</v>
      </c>
      <c r="G260" s="26">
        <v>35.053951</v>
      </c>
      <c r="H260" s="26">
        <v>46</v>
      </c>
      <c r="I260" s="26">
        <v>214.703547</v>
      </c>
      <c r="J260" s="26">
        <v>2657</v>
      </c>
      <c r="K260" s="26">
        <v>907.620852</v>
      </c>
      <c r="M260" s="258"/>
      <c r="N260" s="258"/>
    </row>
    <row r="261" spans="2:14" ht="12.75" hidden="1">
      <c r="B261" s="257">
        <v>39356</v>
      </c>
      <c r="C261" s="29"/>
      <c r="D261" s="26">
        <v>0</v>
      </c>
      <c r="E261" s="26">
        <v>0</v>
      </c>
      <c r="F261" s="26">
        <v>15</v>
      </c>
      <c r="G261" s="26">
        <v>35.303277</v>
      </c>
      <c r="H261" s="26">
        <v>46</v>
      </c>
      <c r="I261" s="26">
        <v>216.31569</v>
      </c>
      <c r="J261" s="26">
        <v>2648</v>
      </c>
      <c r="K261" s="26">
        <v>911.361598</v>
      </c>
      <c r="M261" s="258"/>
      <c r="N261" s="258"/>
    </row>
    <row r="262" spans="2:14" ht="12.75" hidden="1">
      <c r="B262" s="257">
        <v>39387</v>
      </c>
      <c r="C262" s="29"/>
      <c r="D262" s="26">
        <v>0</v>
      </c>
      <c r="E262" s="26">
        <v>0</v>
      </c>
      <c r="F262" s="26">
        <v>15</v>
      </c>
      <c r="G262" s="26">
        <v>35.793777</v>
      </c>
      <c r="H262" s="26">
        <v>46</v>
      </c>
      <c r="I262" s="26">
        <v>215.820966</v>
      </c>
      <c r="J262" s="26">
        <v>2633</v>
      </c>
      <c r="K262" s="26">
        <v>902.091847</v>
      </c>
      <c r="M262" s="258"/>
      <c r="N262" s="258"/>
    </row>
    <row r="263" spans="2:14" ht="12.75" hidden="1">
      <c r="B263" s="257">
        <v>39417</v>
      </c>
      <c r="C263" s="29"/>
      <c r="D263" s="26">
        <v>0</v>
      </c>
      <c r="E263" s="26">
        <v>0</v>
      </c>
      <c r="F263" s="26">
        <v>15</v>
      </c>
      <c r="G263" s="26">
        <v>36.047205</v>
      </c>
      <c r="H263" s="26">
        <v>46</v>
      </c>
      <c r="I263" s="26">
        <v>229.9626</v>
      </c>
      <c r="J263" s="26">
        <v>2624</v>
      </c>
      <c r="K263" s="26">
        <v>902.119029</v>
      </c>
      <c r="M263" s="258"/>
      <c r="N263" s="258"/>
    </row>
    <row r="264" spans="2:14" ht="12.75">
      <c r="B264" s="257">
        <v>39448</v>
      </c>
      <c r="C264" s="29"/>
      <c r="D264" s="26">
        <v>0</v>
      </c>
      <c r="E264" s="26">
        <v>0</v>
      </c>
      <c r="F264" s="26">
        <v>15</v>
      </c>
      <c r="G264" s="26">
        <v>36.3023</v>
      </c>
      <c r="H264" s="26">
        <v>46</v>
      </c>
      <c r="I264" s="26">
        <v>231.635403</v>
      </c>
      <c r="J264" s="26">
        <v>2611</v>
      </c>
      <c r="K264" s="26">
        <v>889.744721</v>
      </c>
      <c r="M264" s="258"/>
      <c r="N264" s="258"/>
    </row>
    <row r="265" spans="2:14" ht="12.75">
      <c r="B265" s="257">
        <v>39479</v>
      </c>
      <c r="C265" s="29"/>
      <c r="D265" s="26">
        <v>0</v>
      </c>
      <c r="E265" s="26">
        <v>0</v>
      </c>
      <c r="F265" s="26">
        <v>15</v>
      </c>
      <c r="G265" s="26">
        <v>36.579256</v>
      </c>
      <c r="H265" s="26">
        <v>46</v>
      </c>
      <c r="I265" s="26">
        <v>233.182359</v>
      </c>
      <c r="J265" s="26">
        <v>2603</v>
      </c>
      <c r="K265" s="26">
        <v>898.92422</v>
      </c>
      <c r="L265" s="265"/>
      <c r="M265" s="258"/>
      <c r="N265" s="258"/>
    </row>
    <row r="266" spans="2:14" ht="12.75">
      <c r="B266" s="257">
        <v>39508</v>
      </c>
      <c r="C266" s="29"/>
      <c r="D266" s="26">
        <v>0</v>
      </c>
      <c r="E266" s="26">
        <v>0</v>
      </c>
      <c r="F266" s="26">
        <v>15</v>
      </c>
      <c r="G266" s="26">
        <v>36.598037</v>
      </c>
      <c r="H266" s="26">
        <v>46</v>
      </c>
      <c r="I266" s="26">
        <v>233.960935</v>
      </c>
      <c r="J266" s="26">
        <v>2598</v>
      </c>
      <c r="K266" s="26">
        <v>908.754006</v>
      </c>
      <c r="L266" s="265"/>
      <c r="M266" s="258"/>
      <c r="N266" s="258"/>
    </row>
    <row r="267" spans="2:14" ht="12.75">
      <c r="B267" s="257">
        <v>39539</v>
      </c>
      <c r="C267" s="29"/>
      <c r="D267" s="26">
        <v>0</v>
      </c>
      <c r="E267" s="26">
        <v>0</v>
      </c>
      <c r="F267" s="26">
        <v>15</v>
      </c>
      <c r="G267" s="26">
        <v>37.389881</v>
      </c>
      <c r="H267" s="26">
        <v>46</v>
      </c>
      <c r="I267" s="26">
        <v>240.388051</v>
      </c>
      <c r="J267" s="26">
        <v>2593</v>
      </c>
      <c r="K267" s="26">
        <v>933.747765</v>
      </c>
      <c r="L267" s="265"/>
      <c r="M267" s="258"/>
      <c r="N267" s="258"/>
    </row>
    <row r="268" spans="2:14" ht="12.75">
      <c r="B268" s="257">
        <v>39569</v>
      </c>
      <c r="C268" s="29"/>
      <c r="D268" s="26">
        <v>0</v>
      </c>
      <c r="E268" s="26">
        <v>0</v>
      </c>
      <c r="F268" s="26">
        <v>15</v>
      </c>
      <c r="G268" s="26">
        <v>38.128273</v>
      </c>
      <c r="H268" s="26">
        <v>45</v>
      </c>
      <c r="I268" s="26">
        <v>244.811973</v>
      </c>
      <c r="J268" s="26">
        <v>2588</v>
      </c>
      <c r="K268" s="26">
        <v>950.146603</v>
      </c>
      <c r="L268" s="265"/>
      <c r="M268" s="258"/>
      <c r="N268" s="258"/>
    </row>
    <row r="269" spans="2:14" ht="12.75">
      <c r="B269" s="257">
        <v>39600</v>
      </c>
      <c r="C269" s="29"/>
      <c r="D269" s="26">
        <v>0</v>
      </c>
      <c r="E269" s="26">
        <v>0</v>
      </c>
      <c r="F269" s="26">
        <v>15</v>
      </c>
      <c r="G269" s="26">
        <v>38.498472</v>
      </c>
      <c r="H269" s="26">
        <v>45</v>
      </c>
      <c r="I269" s="26">
        <v>251.918227</v>
      </c>
      <c r="J269" s="26">
        <v>2581</v>
      </c>
      <c r="K269" s="26">
        <v>885.718123</v>
      </c>
      <c r="L269" s="265"/>
      <c r="M269" s="258"/>
      <c r="N269" s="258"/>
    </row>
    <row r="270" spans="2:14" ht="12.75">
      <c r="B270" s="257">
        <v>39630</v>
      </c>
      <c r="C270" s="29"/>
      <c r="D270" s="26">
        <v>0</v>
      </c>
      <c r="E270" s="29">
        <v>0</v>
      </c>
      <c r="F270" s="29">
        <v>15</v>
      </c>
      <c r="G270" s="29">
        <v>38.880472</v>
      </c>
      <c r="H270" s="29">
        <v>45</v>
      </c>
      <c r="I270" s="29">
        <v>265.556445</v>
      </c>
      <c r="J270" s="29">
        <v>2572</v>
      </c>
      <c r="K270" s="29">
        <v>890.442015</v>
      </c>
      <c r="L270" s="265"/>
      <c r="M270" s="258"/>
      <c r="N270" s="258"/>
    </row>
    <row r="271" spans="2:14" ht="12.75">
      <c r="B271" s="257">
        <v>39661</v>
      </c>
      <c r="C271" s="29"/>
      <c r="D271" s="26">
        <v>0</v>
      </c>
      <c r="E271" s="29">
        <v>0</v>
      </c>
      <c r="F271" s="29">
        <v>15</v>
      </c>
      <c r="G271" s="29">
        <v>39.258841</v>
      </c>
      <c r="H271" s="29">
        <v>45</v>
      </c>
      <c r="I271" s="29">
        <v>258.448162</v>
      </c>
      <c r="J271" s="29">
        <v>2565</v>
      </c>
      <c r="K271" s="29">
        <v>901.181106</v>
      </c>
      <c r="L271" s="265"/>
      <c r="M271" s="258"/>
      <c r="N271" s="258"/>
    </row>
    <row r="272" spans="2:14" ht="12.75">
      <c r="B272" s="257">
        <v>39692</v>
      </c>
      <c r="C272" s="29"/>
      <c r="D272" s="26">
        <v>0</v>
      </c>
      <c r="E272" s="29">
        <v>0</v>
      </c>
      <c r="F272" s="29">
        <v>15</v>
      </c>
      <c r="G272" s="29">
        <v>43.449893</v>
      </c>
      <c r="H272" s="29">
        <v>45</v>
      </c>
      <c r="I272" s="29">
        <v>266.11928</v>
      </c>
      <c r="J272" s="29">
        <v>2561</v>
      </c>
      <c r="K272" s="29">
        <v>893.421334</v>
      </c>
      <c r="L272" s="265"/>
      <c r="M272" s="258"/>
      <c r="N272" s="258"/>
    </row>
    <row r="273" spans="2:14" ht="12.75">
      <c r="B273" s="257">
        <v>39722</v>
      </c>
      <c r="C273" s="29"/>
      <c r="D273" s="26">
        <v>0</v>
      </c>
      <c r="E273" s="29">
        <v>0</v>
      </c>
      <c r="F273" s="29">
        <v>15</v>
      </c>
      <c r="G273" s="29">
        <v>43.120059</v>
      </c>
      <c r="H273" s="29">
        <v>45</v>
      </c>
      <c r="I273" s="29">
        <v>267.795298</v>
      </c>
      <c r="J273" s="29">
        <v>2553</v>
      </c>
      <c r="K273" s="29">
        <v>910.710787</v>
      </c>
      <c r="L273" s="265"/>
      <c r="M273" s="258"/>
      <c r="N273" s="258"/>
    </row>
    <row r="274" spans="2:14" ht="12.75">
      <c r="B274" s="257">
        <v>39753</v>
      </c>
      <c r="C274" s="29"/>
      <c r="D274" s="26">
        <v>0</v>
      </c>
      <c r="E274" s="29">
        <v>0</v>
      </c>
      <c r="F274" s="29">
        <v>15</v>
      </c>
      <c r="G274" s="29">
        <v>43.668622</v>
      </c>
      <c r="H274" s="29">
        <v>45</v>
      </c>
      <c r="I274" s="29">
        <v>269.37548</v>
      </c>
      <c r="J274" s="29">
        <v>2549</v>
      </c>
      <c r="K274" s="29">
        <v>915.519992</v>
      </c>
      <c r="L274" s="265"/>
      <c r="M274" s="258"/>
      <c r="N274" s="258"/>
    </row>
    <row r="275" spans="2:14" ht="12.75">
      <c r="B275" s="257">
        <v>39783</v>
      </c>
      <c r="C275" s="29"/>
      <c r="D275" s="26">
        <v>0</v>
      </c>
      <c r="E275" s="29">
        <v>0</v>
      </c>
      <c r="F275" s="29">
        <v>14</v>
      </c>
      <c r="G275" s="272">
        <v>21.229704</v>
      </c>
      <c r="H275" s="29">
        <v>45</v>
      </c>
      <c r="I275" s="272">
        <v>271</v>
      </c>
      <c r="J275" s="29">
        <v>2533</v>
      </c>
      <c r="K275" s="29">
        <v>933.876311</v>
      </c>
      <c r="L275" s="265"/>
      <c r="M275" s="258"/>
      <c r="N275" s="258"/>
    </row>
    <row r="276" spans="2:14" ht="12.75">
      <c r="B276" s="257">
        <v>39814</v>
      </c>
      <c r="C276" s="29"/>
      <c r="D276" s="26">
        <v>0</v>
      </c>
      <c r="E276" s="29">
        <v>0</v>
      </c>
      <c r="F276" s="29">
        <v>12</v>
      </c>
      <c r="G276" s="29">
        <v>18.358693</v>
      </c>
      <c r="H276" s="29">
        <v>45</v>
      </c>
      <c r="I276" s="29">
        <v>272.24838</v>
      </c>
      <c r="J276" s="29">
        <v>2532</v>
      </c>
      <c r="K276" s="29">
        <v>941.88374</v>
      </c>
      <c r="L276" s="265"/>
      <c r="M276" s="258"/>
      <c r="N276" s="258"/>
    </row>
    <row r="277" spans="2:14" ht="12.75">
      <c r="B277" s="257">
        <v>39845</v>
      </c>
      <c r="C277" s="29"/>
      <c r="D277" s="26">
        <v>0</v>
      </c>
      <c r="E277" s="29">
        <v>0</v>
      </c>
      <c r="F277" s="29">
        <v>11</v>
      </c>
      <c r="G277" s="29">
        <v>16.844251</v>
      </c>
      <c r="H277" s="29">
        <v>45</v>
      </c>
      <c r="I277" s="29">
        <v>273.467964</v>
      </c>
      <c r="J277" s="29">
        <v>2527</v>
      </c>
      <c r="K277" s="29">
        <v>934.293934</v>
      </c>
      <c r="L277" s="265"/>
      <c r="M277" s="258"/>
      <c r="N277" s="258"/>
    </row>
    <row r="278" spans="2:14" ht="12.75">
      <c r="B278" s="257">
        <v>39873</v>
      </c>
      <c r="C278" s="29"/>
      <c r="D278" s="26">
        <v>0</v>
      </c>
      <c r="E278" s="29">
        <v>0</v>
      </c>
      <c r="F278" s="29">
        <v>12</v>
      </c>
      <c r="G278" s="29">
        <v>17.259984</v>
      </c>
      <c r="H278" s="29">
        <v>45</v>
      </c>
      <c r="I278" s="29">
        <v>266.493922</v>
      </c>
      <c r="J278" s="29">
        <v>2525</v>
      </c>
      <c r="K278" s="29">
        <v>953.531888</v>
      </c>
      <c r="L278" s="265"/>
      <c r="M278" s="258"/>
      <c r="N278" s="258"/>
    </row>
    <row r="279" spans="2:14" ht="12.75">
      <c r="B279" s="257">
        <v>39904</v>
      </c>
      <c r="C279" s="29"/>
      <c r="D279" s="26">
        <v>0</v>
      </c>
      <c r="E279" s="26">
        <v>0</v>
      </c>
      <c r="F279" s="26">
        <v>12</v>
      </c>
      <c r="G279" s="26">
        <v>17.625654</v>
      </c>
      <c r="H279" s="26">
        <v>45</v>
      </c>
      <c r="I279" s="26">
        <v>271.373584</v>
      </c>
      <c r="J279" s="26">
        <v>2515</v>
      </c>
      <c r="K279" s="26">
        <v>971.561314</v>
      </c>
      <c r="L279" s="265"/>
      <c r="M279" s="258"/>
      <c r="N279" s="258"/>
    </row>
    <row r="280" spans="2:14" ht="12.75">
      <c r="B280" s="257">
        <v>39934</v>
      </c>
      <c r="C280" s="29"/>
      <c r="D280" s="26">
        <v>0</v>
      </c>
      <c r="E280" s="26">
        <v>0</v>
      </c>
      <c r="F280" s="26">
        <v>12</v>
      </c>
      <c r="G280" s="26">
        <v>17.772326</v>
      </c>
      <c r="H280" s="26">
        <v>45</v>
      </c>
      <c r="I280" s="26">
        <v>273.469148</v>
      </c>
      <c r="J280" s="26">
        <v>2511</v>
      </c>
      <c r="K280" s="26">
        <v>993.894941</v>
      </c>
      <c r="L280" s="265"/>
      <c r="M280" s="258"/>
      <c r="N280" s="258"/>
    </row>
    <row r="281" spans="2:14" ht="12.75">
      <c r="B281" s="257">
        <v>39965</v>
      </c>
      <c r="C281" s="29"/>
      <c r="D281" s="26">
        <v>0</v>
      </c>
      <c r="E281" s="26">
        <v>0</v>
      </c>
      <c r="F281" s="26">
        <v>12</v>
      </c>
      <c r="G281" s="26">
        <v>16.974345</v>
      </c>
      <c r="H281" s="26">
        <v>45</v>
      </c>
      <c r="I281" s="26">
        <v>277.467402</v>
      </c>
      <c r="J281" s="26">
        <v>2503</v>
      </c>
      <c r="K281" s="26">
        <v>996.920276</v>
      </c>
      <c r="L281" s="265"/>
      <c r="M281" s="258"/>
      <c r="N281" s="258"/>
    </row>
    <row r="282" spans="2:14" ht="12.75">
      <c r="B282" s="257">
        <v>39995</v>
      </c>
      <c r="C282" s="29"/>
      <c r="D282" s="26">
        <v>0</v>
      </c>
      <c r="E282" s="26">
        <v>0</v>
      </c>
      <c r="F282" s="26">
        <v>11</v>
      </c>
      <c r="G282" s="26">
        <v>16.972919</v>
      </c>
      <c r="H282" s="26">
        <v>45</v>
      </c>
      <c r="I282" s="26">
        <v>283.681555</v>
      </c>
      <c r="J282" s="26">
        <v>2497</v>
      </c>
      <c r="K282" s="26">
        <v>986.026247</v>
      </c>
      <c r="L282" s="265"/>
      <c r="M282" s="258"/>
      <c r="N282" s="258"/>
    </row>
    <row r="283" spans="2:14" ht="12.75">
      <c r="B283" s="257">
        <v>40026</v>
      </c>
      <c r="C283" s="29"/>
      <c r="D283" s="26">
        <v>0</v>
      </c>
      <c r="E283" s="26">
        <v>0</v>
      </c>
      <c r="F283" s="26">
        <v>12</v>
      </c>
      <c r="G283" s="26">
        <v>17.846826</v>
      </c>
      <c r="H283" s="26">
        <v>45</v>
      </c>
      <c r="I283" s="26">
        <v>284.988893</v>
      </c>
      <c r="J283" s="26">
        <v>2482</v>
      </c>
      <c r="K283" s="26">
        <v>977.519641</v>
      </c>
      <c r="L283" s="265"/>
      <c r="M283" s="258"/>
      <c r="N283" s="258"/>
    </row>
    <row r="284" spans="2:14" ht="12.75">
      <c r="B284" s="257">
        <v>40057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45</v>
      </c>
      <c r="I284" s="26">
        <v>286.869117</v>
      </c>
      <c r="J284" s="26">
        <v>2477</v>
      </c>
      <c r="K284" s="26">
        <v>977.033354</v>
      </c>
      <c r="L284" s="265"/>
      <c r="M284" s="258"/>
      <c r="N284" s="258"/>
    </row>
    <row r="285" spans="2:14" ht="12.75">
      <c r="B285" s="257">
        <v>40087</v>
      </c>
      <c r="C285" s="29"/>
      <c r="D285" s="26">
        <v>0</v>
      </c>
      <c r="E285" s="26">
        <v>0</v>
      </c>
      <c r="F285" s="26">
        <v>12</v>
      </c>
      <c r="G285" s="26">
        <v>17.7868</v>
      </c>
      <c r="H285" s="26">
        <v>45</v>
      </c>
      <c r="I285" s="26">
        <v>300.171477</v>
      </c>
      <c r="J285" s="26">
        <v>2472</v>
      </c>
      <c r="K285" s="26">
        <v>976.426929</v>
      </c>
      <c r="L285" s="265"/>
      <c r="M285" s="258"/>
      <c r="N285" s="258"/>
    </row>
    <row r="286" spans="2:14" ht="12.75">
      <c r="B286" s="257">
        <v>40118</v>
      </c>
      <c r="C286" s="29"/>
      <c r="D286" s="26">
        <v>0</v>
      </c>
      <c r="E286" s="26">
        <v>0</v>
      </c>
      <c r="F286" s="26">
        <v>12</v>
      </c>
      <c r="G286" s="26">
        <v>17.7868</v>
      </c>
      <c r="H286" s="26">
        <v>45</v>
      </c>
      <c r="I286" s="26">
        <v>305.650161</v>
      </c>
      <c r="J286" s="26">
        <v>2468</v>
      </c>
      <c r="K286" s="26">
        <v>966.818741</v>
      </c>
      <c r="L286" s="265"/>
      <c r="M286" s="258"/>
      <c r="N286" s="258"/>
    </row>
    <row r="287" spans="2:14" ht="12.75">
      <c r="B287" s="257">
        <v>40148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43</v>
      </c>
      <c r="I287" s="26">
        <v>306.878255</v>
      </c>
      <c r="J287" s="26">
        <v>2462</v>
      </c>
      <c r="K287" s="26">
        <v>967.17713</v>
      </c>
      <c r="L287" s="265"/>
      <c r="M287" s="258"/>
      <c r="N287" s="258"/>
    </row>
    <row r="288" spans="2:14" ht="12.75">
      <c r="B288" s="257">
        <v>40179</v>
      </c>
      <c r="C288" s="29"/>
      <c r="D288" s="26">
        <v>0</v>
      </c>
      <c r="E288" s="26">
        <v>0</v>
      </c>
      <c r="F288" s="26">
        <v>12</v>
      </c>
      <c r="G288" s="26">
        <v>17.793546</v>
      </c>
      <c r="H288" s="26">
        <v>43</v>
      </c>
      <c r="I288" s="26">
        <v>356.314316</v>
      </c>
      <c r="J288" s="26">
        <v>2457</v>
      </c>
      <c r="K288" s="26">
        <v>962.497427</v>
      </c>
      <c r="L288" s="265"/>
      <c r="M288" s="258"/>
      <c r="N288" s="258"/>
    </row>
    <row r="289" spans="2:14" ht="12.75">
      <c r="B289" s="257">
        <v>40210</v>
      </c>
      <c r="C289" s="29"/>
      <c r="D289" s="26">
        <v>0</v>
      </c>
      <c r="E289" s="26">
        <v>0</v>
      </c>
      <c r="F289" s="26">
        <v>4</v>
      </c>
      <c r="G289" s="26">
        <v>0.167732</v>
      </c>
      <c r="H289" s="26">
        <v>43</v>
      </c>
      <c r="I289" s="26">
        <v>286.287552</v>
      </c>
      <c r="J289" s="26">
        <v>2454</v>
      </c>
      <c r="K289" s="26">
        <v>953.576951</v>
      </c>
      <c r="L289" s="265"/>
      <c r="M289" s="258"/>
      <c r="N289" s="258"/>
    </row>
    <row r="290" spans="2:14" ht="12.75">
      <c r="B290" s="257">
        <v>40238</v>
      </c>
      <c r="C290" s="29"/>
      <c r="D290" s="26">
        <v>0</v>
      </c>
      <c r="E290" s="26">
        <v>0</v>
      </c>
      <c r="F290" s="26">
        <v>3</v>
      </c>
      <c r="G290" s="26">
        <v>0.166079</v>
      </c>
      <c r="H290" s="26">
        <v>43</v>
      </c>
      <c r="I290" s="26">
        <v>286.635683</v>
      </c>
      <c r="J290" s="26">
        <v>2449</v>
      </c>
      <c r="K290" s="26">
        <v>962.506398</v>
      </c>
      <c r="L290" s="265"/>
      <c r="M290" s="258"/>
      <c r="N290" s="258"/>
    </row>
    <row r="291" spans="2:14" ht="12.75">
      <c r="B291" s="257">
        <v>40269</v>
      </c>
      <c r="C291" s="29"/>
      <c r="D291" s="26">
        <v>0</v>
      </c>
      <c r="E291" s="26">
        <v>0</v>
      </c>
      <c r="F291" s="26">
        <v>3</v>
      </c>
      <c r="G291" s="26">
        <v>0.019531</v>
      </c>
      <c r="H291" s="26">
        <v>43</v>
      </c>
      <c r="I291" s="26">
        <v>295.975545</v>
      </c>
      <c r="J291" s="26">
        <v>2447</v>
      </c>
      <c r="K291" s="26">
        <v>973.111639</v>
      </c>
      <c r="L291" s="265"/>
      <c r="M291" s="258"/>
      <c r="N291" s="258"/>
    </row>
    <row r="292" spans="2:14" ht="12.75">
      <c r="B292" s="257">
        <v>40299</v>
      </c>
      <c r="C292" s="29"/>
      <c r="D292" s="26">
        <v>0</v>
      </c>
      <c r="E292" s="26">
        <v>0</v>
      </c>
      <c r="F292" s="26">
        <v>3</v>
      </c>
      <c r="G292" s="26">
        <v>0.019742</v>
      </c>
      <c r="H292" s="26">
        <v>43</v>
      </c>
      <c r="I292" s="26">
        <v>299.814544</v>
      </c>
      <c r="J292" s="26">
        <v>2442</v>
      </c>
      <c r="K292" s="26">
        <v>978.604483</v>
      </c>
      <c r="L292" s="265"/>
      <c r="M292" s="258"/>
      <c r="N292" s="258"/>
    </row>
    <row r="293" spans="2:14" ht="12.75">
      <c r="B293" s="257">
        <v>40330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303.042072</v>
      </c>
      <c r="J293" s="26">
        <v>2441</v>
      </c>
      <c r="K293" s="26">
        <v>976.179867</v>
      </c>
      <c r="L293" s="265"/>
      <c r="M293" s="258"/>
      <c r="N293" s="258"/>
    </row>
    <row r="294" spans="2:14" ht="12.75">
      <c r="B294" s="257">
        <v>40360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306.135376</v>
      </c>
      <c r="J294" s="26">
        <v>2438</v>
      </c>
      <c r="K294" s="26">
        <v>970.836351</v>
      </c>
      <c r="L294" s="265"/>
      <c r="M294" s="258"/>
      <c r="N294" s="258"/>
    </row>
    <row r="295" spans="2:14" ht="12.75">
      <c r="B295" s="257">
        <v>40391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305.864612</v>
      </c>
      <c r="J295" s="26">
        <v>2435</v>
      </c>
      <c r="K295" s="26">
        <v>979.300886</v>
      </c>
      <c r="L295" s="265"/>
      <c r="M295" s="258"/>
      <c r="N295" s="258"/>
    </row>
    <row r="296" spans="2:14" ht="12.75">
      <c r="B296" s="257">
        <v>40422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311.212011</v>
      </c>
      <c r="J296" s="26">
        <v>2433</v>
      </c>
      <c r="K296" s="26">
        <v>975.68461</v>
      </c>
      <c r="L296" s="265"/>
      <c r="M296" s="258"/>
      <c r="N296" s="258"/>
    </row>
    <row r="297" spans="2:14" ht="12.75">
      <c r="B297" s="257">
        <v>40452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310.752209</v>
      </c>
      <c r="J297" s="26">
        <v>2432</v>
      </c>
      <c r="K297" s="26">
        <v>977.738885</v>
      </c>
      <c r="L297" s="265"/>
      <c r="M297" s="258"/>
      <c r="N297" s="258"/>
    </row>
    <row r="298" spans="2:14" ht="12.75">
      <c r="B298" s="257">
        <v>40483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312.152505</v>
      </c>
      <c r="J298" s="26">
        <v>2428</v>
      </c>
      <c r="K298" s="26">
        <v>940.152904</v>
      </c>
      <c r="L298" s="265"/>
      <c r="M298" s="258"/>
      <c r="N298" s="258"/>
    </row>
    <row r="299" spans="2:14" ht="12.75">
      <c r="B299" s="257">
        <v>40513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238.415317</v>
      </c>
      <c r="J299" s="26">
        <v>2423</v>
      </c>
      <c r="K299" s="26">
        <v>941.451833</v>
      </c>
      <c r="L299" s="265"/>
      <c r="M299" s="258"/>
      <c r="N299" s="258"/>
    </row>
    <row r="300" spans="2:14" ht="12.75">
      <c r="B300" s="257">
        <v>40544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238.438898</v>
      </c>
      <c r="J300" s="26">
        <v>2420</v>
      </c>
      <c r="K300" s="26">
        <v>942.055478</v>
      </c>
      <c r="L300" s="265"/>
      <c r="M300" s="258"/>
      <c r="N300" s="258"/>
    </row>
    <row r="301" spans="2:14" ht="12.75">
      <c r="B301" s="257">
        <v>40575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239.662749</v>
      </c>
      <c r="J301" s="26">
        <v>2421</v>
      </c>
      <c r="K301" s="26">
        <v>944.568169</v>
      </c>
      <c r="L301" s="265"/>
      <c r="M301" s="258"/>
      <c r="N301" s="258"/>
    </row>
    <row r="302" spans="2:14" ht="12.75">
      <c r="B302" s="257">
        <v>40603</v>
      </c>
      <c r="C302" s="29"/>
      <c r="D302" s="26">
        <v>0</v>
      </c>
      <c r="E302" s="26">
        <v>0</v>
      </c>
      <c r="F302" s="284">
        <v>0</v>
      </c>
      <c r="G302" s="26">
        <v>0</v>
      </c>
      <c r="H302" s="26">
        <v>43</v>
      </c>
      <c r="I302" s="26">
        <v>240.932201</v>
      </c>
      <c r="J302" s="26">
        <v>2414</v>
      </c>
      <c r="K302" s="26">
        <v>958.185234</v>
      </c>
      <c r="L302" s="265"/>
      <c r="M302" s="258"/>
      <c r="N302" s="258"/>
    </row>
    <row r="303" spans="2:14" ht="12.75">
      <c r="B303" s="257">
        <v>40634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43</v>
      </c>
      <c r="I303" s="29">
        <v>233.790547</v>
      </c>
      <c r="J303" s="29">
        <v>2411</v>
      </c>
      <c r="K303" s="29">
        <v>973.264805</v>
      </c>
      <c r="L303" s="265"/>
      <c r="M303" s="258"/>
      <c r="N303" s="258"/>
    </row>
    <row r="304" spans="2:14" ht="12.75">
      <c r="B304" s="257">
        <v>40664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43</v>
      </c>
      <c r="I304" s="29">
        <v>233.899955</v>
      </c>
      <c r="J304" s="29">
        <v>2408</v>
      </c>
      <c r="K304" s="29">
        <v>983.782097</v>
      </c>
      <c r="L304" s="265"/>
      <c r="M304" s="258"/>
      <c r="N304" s="258"/>
    </row>
    <row r="305" spans="2:14" ht="12.75">
      <c r="B305" s="257">
        <v>40695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239.541859</v>
      </c>
      <c r="J305" s="29">
        <v>2401</v>
      </c>
      <c r="K305" s="29">
        <v>987.715198</v>
      </c>
      <c r="L305" s="265"/>
      <c r="M305" s="258"/>
      <c r="N305" s="258"/>
    </row>
    <row r="306" spans="2:15" ht="12.75">
      <c r="B306" s="257">
        <v>40725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243.694834</v>
      </c>
      <c r="J306" s="29">
        <v>2397</v>
      </c>
      <c r="K306" s="29">
        <v>991.734097</v>
      </c>
      <c r="L306" s="265"/>
      <c r="M306" s="258"/>
      <c r="N306" s="258"/>
      <c r="O306" s="259"/>
    </row>
    <row r="307" spans="2:15" ht="12.75">
      <c r="B307" s="257">
        <v>40756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244.970953</v>
      </c>
      <c r="J307" s="29">
        <v>2393</v>
      </c>
      <c r="K307" s="29">
        <v>993.318657</v>
      </c>
      <c r="L307" s="265"/>
      <c r="M307" s="258"/>
      <c r="N307" s="258"/>
      <c r="O307" s="259"/>
    </row>
    <row r="308" spans="2:15" ht="12.75">
      <c r="B308" s="257">
        <v>40787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220.535001</v>
      </c>
      <c r="J308" s="29">
        <v>2391</v>
      </c>
      <c r="K308" s="29">
        <v>991.14293</v>
      </c>
      <c r="L308" s="265"/>
      <c r="M308" s="258"/>
      <c r="N308" s="258"/>
      <c r="O308" s="259"/>
    </row>
    <row r="309" spans="2:15" ht="12.75">
      <c r="B309" s="257">
        <v>40818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223.699121</v>
      </c>
      <c r="J309" s="29">
        <v>2388</v>
      </c>
      <c r="K309" s="29">
        <v>970.293873</v>
      </c>
      <c r="L309" s="265"/>
      <c r="M309" s="258"/>
      <c r="N309" s="258"/>
      <c r="O309" s="259"/>
    </row>
    <row r="310" spans="2:15" ht="12.75">
      <c r="B310" s="257">
        <v>40850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225.094936</v>
      </c>
      <c r="J310" s="29">
        <v>2386</v>
      </c>
      <c r="K310" s="29">
        <v>976.195877</v>
      </c>
      <c r="L310" s="265"/>
      <c r="M310" s="258"/>
      <c r="N310" s="258"/>
      <c r="O310" s="259"/>
    </row>
    <row r="311" spans="2:15" ht="12.75">
      <c r="B311" s="257">
        <v>40881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226.372878</v>
      </c>
      <c r="J311" s="29">
        <v>2383</v>
      </c>
      <c r="K311" s="29">
        <v>991.546037</v>
      </c>
      <c r="L311" s="265"/>
      <c r="M311" s="258"/>
      <c r="N311" s="258"/>
      <c r="O311" s="259"/>
    </row>
    <row r="312" spans="2:15" ht="12.75">
      <c r="B312" s="257">
        <v>40909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227.704946</v>
      </c>
      <c r="J312" s="29">
        <v>2383</v>
      </c>
      <c r="K312" s="29">
        <v>996.719185</v>
      </c>
      <c r="L312" s="265"/>
      <c r="M312" s="258"/>
      <c r="N312" s="258"/>
      <c r="O312" s="259"/>
    </row>
    <row r="313" spans="2:15" ht="12.75">
      <c r="B313" s="257">
        <v>40940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229.042763</v>
      </c>
      <c r="J313" s="29">
        <v>2383</v>
      </c>
      <c r="K313" s="29">
        <v>996.460442</v>
      </c>
      <c r="L313" s="265"/>
      <c r="M313" s="258"/>
      <c r="N313" s="258"/>
      <c r="O313" s="259"/>
    </row>
    <row r="314" spans="2:15" ht="12.75">
      <c r="B314" s="257">
        <v>40969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230.533354</v>
      </c>
      <c r="J314" s="29">
        <v>2383</v>
      </c>
      <c r="K314" s="29">
        <v>1002.33168</v>
      </c>
      <c r="L314" s="265"/>
      <c r="M314" s="258"/>
      <c r="N314" s="258"/>
      <c r="O314" s="259"/>
    </row>
    <row r="315" spans="2:15" ht="12.75">
      <c r="B315" s="257">
        <v>41000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231.928732</v>
      </c>
      <c r="J315" s="29">
        <v>2379</v>
      </c>
      <c r="K315" s="29">
        <v>999.931231</v>
      </c>
      <c r="L315" s="265"/>
      <c r="M315" s="258"/>
      <c r="N315" s="258"/>
      <c r="O315" s="259"/>
    </row>
    <row r="316" spans="2:15" ht="12.75">
      <c r="B316" s="257">
        <v>41030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233.248336</v>
      </c>
      <c r="J316" s="29">
        <v>2376</v>
      </c>
      <c r="K316" s="29">
        <v>1002.383319</v>
      </c>
      <c r="L316" s="265"/>
      <c r="M316" s="258"/>
      <c r="N316" s="258"/>
      <c r="O316" s="259"/>
    </row>
    <row r="317" spans="2:15" ht="12.75">
      <c r="B317" s="257">
        <v>41061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235.157724</v>
      </c>
      <c r="J317" s="29">
        <v>2373</v>
      </c>
      <c r="K317" s="29">
        <v>978.920116</v>
      </c>
      <c r="L317" s="265"/>
      <c r="M317" s="258"/>
      <c r="N317" s="258"/>
      <c r="O317" s="259"/>
    </row>
    <row r="318" spans="2:21" s="309" customFormat="1" ht="12.75">
      <c r="B318" s="257">
        <v>41091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240.561711</v>
      </c>
      <c r="J318" s="29">
        <v>2370</v>
      </c>
      <c r="K318" s="29">
        <v>958.024001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41122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241.874654</v>
      </c>
      <c r="J319" s="29">
        <v>2368</v>
      </c>
      <c r="K319" s="29">
        <v>956.303328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41153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246.576339</v>
      </c>
      <c r="J320" s="29">
        <v>2366</v>
      </c>
      <c r="K320" s="29">
        <v>955.87303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41183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251</v>
      </c>
      <c r="J321" s="29">
        <v>2365</v>
      </c>
      <c r="K321" s="29">
        <v>973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41214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252</v>
      </c>
      <c r="J322" s="29">
        <v>2973</v>
      </c>
      <c r="K322" s="29">
        <v>1001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41244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254</v>
      </c>
      <c r="J323" s="29">
        <v>2970</v>
      </c>
      <c r="K323" s="29">
        <v>1003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41275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255.435632</v>
      </c>
      <c r="J324" s="29">
        <v>2970</v>
      </c>
      <c r="K324" s="29">
        <v>996.689064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41306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256.720854</v>
      </c>
      <c r="J325" s="29">
        <v>2969</v>
      </c>
      <c r="K325" s="29">
        <v>993.412456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41334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262.530457</v>
      </c>
      <c r="J326" s="29">
        <v>2968</v>
      </c>
      <c r="K326" s="29">
        <v>988.364192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41365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263.3722</v>
      </c>
      <c r="J327" s="29">
        <v>2968</v>
      </c>
      <c r="K327" s="29">
        <v>997.9746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41395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264.7014</v>
      </c>
      <c r="J328" s="29">
        <v>2966</v>
      </c>
      <c r="K328" s="29">
        <v>977.7555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41426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265.8293</v>
      </c>
      <c r="J329" s="29">
        <v>2965</v>
      </c>
      <c r="K329" s="29">
        <v>981.0302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41456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268.879</v>
      </c>
      <c r="J330" s="29">
        <v>2962</v>
      </c>
      <c r="K330" s="29">
        <v>969.2138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41487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270.2125</v>
      </c>
      <c r="J331" s="29">
        <v>2960</v>
      </c>
      <c r="K331" s="29">
        <v>978.3923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41518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274.8252</v>
      </c>
      <c r="J332" s="29">
        <v>2959</v>
      </c>
      <c r="K332" s="29">
        <v>978.8161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41548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276.163</v>
      </c>
      <c r="J333" s="29">
        <v>2958</v>
      </c>
      <c r="K333" s="29">
        <v>974.0038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41579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277.5615</v>
      </c>
      <c r="J334" s="29">
        <v>2956</v>
      </c>
      <c r="K334" s="29">
        <v>981.8196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41609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278.8913</v>
      </c>
      <c r="J335" s="29">
        <v>2954</v>
      </c>
      <c r="K335" s="29">
        <v>946.9089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41640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280.2288</v>
      </c>
      <c r="J336" s="29">
        <v>2953</v>
      </c>
      <c r="K336" s="29">
        <v>927.2789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41671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281.5453</v>
      </c>
      <c r="J337" s="29">
        <v>2952</v>
      </c>
      <c r="K337" s="29">
        <v>926.2169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41699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39</v>
      </c>
      <c r="I338" s="29">
        <v>282.6138</v>
      </c>
      <c r="J338" s="29">
        <v>2950</v>
      </c>
      <c r="K338" s="29">
        <v>927.3219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41730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39</v>
      </c>
      <c r="I339" s="29">
        <v>284.0385</v>
      </c>
      <c r="J339" s="29">
        <v>2949</v>
      </c>
      <c r="K339" s="29">
        <v>930.6166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41760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39</v>
      </c>
      <c r="I340" s="29">
        <v>284.235</v>
      </c>
      <c r="J340" s="29">
        <v>2947</v>
      </c>
      <c r="K340" s="29">
        <v>915.5373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41791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284.8399</v>
      </c>
      <c r="J341" s="29">
        <v>2947</v>
      </c>
      <c r="K341" s="29">
        <v>918.537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41821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38</v>
      </c>
      <c r="I342" s="29">
        <v>291.8878</v>
      </c>
      <c r="J342" s="29">
        <v>2947</v>
      </c>
      <c r="K342" s="29">
        <v>911.8149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41852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38</v>
      </c>
      <c r="I343" s="29">
        <v>292.1246</v>
      </c>
      <c r="J343" s="29">
        <v>2946</v>
      </c>
      <c r="K343" s="29">
        <v>917.5021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41883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299.6838</v>
      </c>
      <c r="J344" s="29">
        <v>2945</v>
      </c>
      <c r="K344" s="29">
        <v>921.3558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41913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299.8355</v>
      </c>
      <c r="J345" s="29">
        <v>2942</v>
      </c>
      <c r="K345" s="29">
        <v>927.2238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41944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145.0788</v>
      </c>
      <c r="J346" s="29">
        <v>2941</v>
      </c>
      <c r="K346" s="29">
        <v>931.3083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41974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145.2725</v>
      </c>
      <c r="J347" s="29">
        <v>2939</v>
      </c>
      <c r="K347" s="29">
        <v>932.2582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42005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24</v>
      </c>
      <c r="I348" s="29">
        <v>139.2511</v>
      </c>
      <c r="J348" s="29">
        <v>2939</v>
      </c>
      <c r="K348" s="29">
        <v>906.5649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42036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142.4313</v>
      </c>
      <c r="J349" s="29">
        <v>2939</v>
      </c>
      <c r="K349" s="29">
        <v>908.7766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42064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142.6249</v>
      </c>
      <c r="J350" s="29">
        <v>2939</v>
      </c>
      <c r="K350" s="29">
        <v>921.296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42095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142.893</v>
      </c>
      <c r="J351" s="29">
        <v>2939</v>
      </c>
      <c r="K351" s="29">
        <v>933.7958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42125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143.1702</v>
      </c>
      <c r="J352" s="29">
        <v>2936</v>
      </c>
      <c r="K352" s="29">
        <v>933.6505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42156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143.8116</v>
      </c>
      <c r="J353" s="29">
        <v>2933</v>
      </c>
      <c r="K353" s="29">
        <v>944.114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42186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150.9257</v>
      </c>
      <c r="J354" s="29">
        <v>2931</v>
      </c>
      <c r="K354" s="29">
        <v>952.1779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42217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151.256</v>
      </c>
      <c r="J355" s="29">
        <v>2930</v>
      </c>
      <c r="K355" s="29">
        <v>903.3021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42248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155.4093</v>
      </c>
      <c r="J356" s="29">
        <v>2929</v>
      </c>
      <c r="K356" s="29">
        <v>913.1445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42278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156.6916</v>
      </c>
      <c r="J357" s="29">
        <v>2929</v>
      </c>
      <c r="K357" s="29">
        <v>919.3248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42309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159.9414</v>
      </c>
      <c r="J358" s="29">
        <v>2929</v>
      </c>
      <c r="K358" s="29">
        <v>920.8771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42339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163.1913</v>
      </c>
      <c r="J359" s="29">
        <v>2928</v>
      </c>
      <c r="K359" s="29">
        <v>923.5994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42370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165.4411</v>
      </c>
      <c r="J360" s="29">
        <v>2926</v>
      </c>
      <c r="K360" s="29">
        <v>927.2753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42401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168.491</v>
      </c>
      <c r="J361" s="29">
        <v>2925</v>
      </c>
      <c r="K361" s="29">
        <v>914.6464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42430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169.741</v>
      </c>
      <c r="J362" s="29">
        <v>2924</v>
      </c>
      <c r="K362" s="29">
        <v>918.5362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42461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174.1024</v>
      </c>
      <c r="J363" s="29">
        <v>2923</v>
      </c>
      <c r="K363" s="29">
        <v>906.0995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42491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176.3712</v>
      </c>
      <c r="J364" s="29">
        <v>2921</v>
      </c>
      <c r="K364" s="29">
        <v>909.3286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42522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180.9942</v>
      </c>
      <c r="J365" s="29">
        <v>2918</v>
      </c>
      <c r="K365" s="29">
        <v>919.3749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42552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191.5417</v>
      </c>
      <c r="J366" s="29">
        <v>2915</v>
      </c>
      <c r="K366" s="29">
        <v>905.0467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42583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194.3402</v>
      </c>
      <c r="J367" s="29">
        <v>2915</v>
      </c>
      <c r="K367" s="29">
        <v>910.0279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42614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195.0043</v>
      </c>
      <c r="J368" s="29">
        <v>2915</v>
      </c>
      <c r="K368" s="29">
        <v>914.6133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42644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195.2537</v>
      </c>
      <c r="J369" s="29">
        <v>2913</v>
      </c>
      <c r="K369" s="29">
        <v>905.9716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42675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198.5303</v>
      </c>
      <c r="J370" s="29">
        <v>2912</v>
      </c>
      <c r="K370" s="29">
        <v>907.0868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42705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204.3807</v>
      </c>
      <c r="J371" s="29">
        <v>2910</v>
      </c>
      <c r="K371" s="29">
        <v>912.3329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42736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204.6311</v>
      </c>
      <c r="J372" s="29">
        <v>2910</v>
      </c>
      <c r="K372" s="29">
        <v>915.3652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42767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204.8552</v>
      </c>
      <c r="J373" s="29">
        <v>2910</v>
      </c>
      <c r="K373" s="29">
        <v>917.29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42795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213.3321</v>
      </c>
      <c r="J374" s="29">
        <v>2909</v>
      </c>
      <c r="K374" s="29">
        <v>926.1497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42826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213.8204</v>
      </c>
      <c r="J375" s="29">
        <v>2905</v>
      </c>
      <c r="K375" s="29">
        <v>920.1202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42856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224.1091</v>
      </c>
      <c r="J376" s="29">
        <v>2902</v>
      </c>
      <c r="K376" s="29">
        <v>919.6408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42887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227.6228</v>
      </c>
      <c r="J377" s="29">
        <v>2899</v>
      </c>
      <c r="K377" s="29">
        <v>928.1639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42917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236.1024</v>
      </c>
      <c r="J378" s="29">
        <v>2896</v>
      </c>
      <c r="K378" s="29">
        <v>923.5742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42948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237.7415</v>
      </c>
      <c r="J379" s="29">
        <v>2892</v>
      </c>
      <c r="K379" s="29">
        <v>930.7724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42979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238.3684</v>
      </c>
      <c r="J380" s="29">
        <v>2891</v>
      </c>
      <c r="K380" s="29">
        <v>932.1281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310"/>
      <c r="C381" s="290"/>
      <c r="D381" s="290"/>
      <c r="E381" s="290"/>
      <c r="F381" s="290"/>
      <c r="G381" s="290"/>
      <c r="H381" s="290"/>
      <c r="I381" s="290"/>
      <c r="J381" s="290"/>
      <c r="K381" s="290"/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14" ht="12.75">
      <c r="B382" s="271"/>
      <c r="C382" s="30"/>
      <c r="D382" s="7"/>
      <c r="E382" s="7"/>
      <c r="F382" s="7"/>
      <c r="G382" s="7"/>
      <c r="H382" s="7"/>
      <c r="I382" s="7"/>
      <c r="J382" s="7"/>
      <c r="K382" s="7"/>
      <c r="L382" s="265"/>
      <c r="M382" s="258"/>
      <c r="N382" s="258"/>
    </row>
    <row r="383" spans="3:21" s="15" customFormat="1" ht="12.75">
      <c r="C383" s="12"/>
      <c r="D383" s="12"/>
      <c r="E383" s="32"/>
      <c r="F383" s="12"/>
      <c r="G383" s="12"/>
      <c r="H383" s="12"/>
      <c r="I383" s="12"/>
      <c r="J383" s="12"/>
      <c r="K383" s="12"/>
      <c r="L383" s="266"/>
      <c r="M383" s="261"/>
      <c r="N383" s="261"/>
      <c r="O383" s="260"/>
      <c r="P383" s="260"/>
      <c r="Q383" s="260"/>
      <c r="R383" s="260"/>
      <c r="S383" s="260"/>
      <c r="T383" s="255"/>
      <c r="U383" s="255"/>
    </row>
    <row r="384" spans="2:21" s="19" customFormat="1" ht="12.75">
      <c r="B384" s="17" t="s">
        <v>145</v>
      </c>
      <c r="C384" s="18"/>
      <c r="D384" s="18" t="s">
        <v>56</v>
      </c>
      <c r="E384" s="18"/>
      <c r="F384" s="18" t="s">
        <v>57</v>
      </c>
      <c r="G384" s="18"/>
      <c r="H384" s="18" t="s">
        <v>58</v>
      </c>
      <c r="I384" s="18"/>
      <c r="J384" s="18" t="s">
        <v>59</v>
      </c>
      <c r="K384" s="18"/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24" customFormat="1" ht="12.75">
      <c r="B385" s="21"/>
      <c r="C385" s="22"/>
      <c r="D385" s="22" t="s">
        <v>28</v>
      </c>
      <c r="E385" s="23" t="s">
        <v>0</v>
      </c>
      <c r="F385" s="22" t="s">
        <v>28</v>
      </c>
      <c r="G385" s="22" t="s">
        <v>0</v>
      </c>
      <c r="H385" s="22" t="s">
        <v>28</v>
      </c>
      <c r="I385" s="22" t="s">
        <v>0</v>
      </c>
      <c r="J385" s="22" t="s">
        <v>28</v>
      </c>
      <c r="K385" s="22" t="s">
        <v>0</v>
      </c>
      <c r="L385" s="260"/>
      <c r="M385" s="261"/>
      <c r="N385" s="261"/>
      <c r="O385" s="260"/>
      <c r="P385" s="260"/>
      <c r="Q385" s="260"/>
      <c r="R385" s="260"/>
      <c r="S385" s="260"/>
      <c r="T385" s="255"/>
      <c r="U385" s="255"/>
    </row>
    <row r="386" spans="2:21" s="5" customFormat="1" ht="12.75" hidden="1">
      <c r="B386" s="257">
        <v>37469</v>
      </c>
      <c r="C386" s="7"/>
      <c r="D386" s="7">
        <v>5</v>
      </c>
      <c r="E386" s="7">
        <v>1.7999</v>
      </c>
      <c r="F386" s="7">
        <v>0</v>
      </c>
      <c r="G386" s="7">
        <v>0</v>
      </c>
      <c r="H386" s="7">
        <v>6</v>
      </c>
      <c r="I386" s="7">
        <v>9.583825</v>
      </c>
      <c r="J386" s="7">
        <v>0</v>
      </c>
      <c r="K386" s="7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37500</v>
      </c>
      <c r="C387" s="26"/>
      <c r="D387" s="26">
        <v>17</v>
      </c>
      <c r="E387" s="26">
        <v>13.426674000000002</v>
      </c>
      <c r="F387" s="26">
        <v>0</v>
      </c>
      <c r="G387" s="26">
        <v>0</v>
      </c>
      <c r="H387" s="26">
        <v>6</v>
      </c>
      <c r="I387" s="26">
        <v>10.919831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37530</v>
      </c>
      <c r="C388" s="26"/>
      <c r="D388" s="26">
        <v>31</v>
      </c>
      <c r="E388" s="26">
        <v>36.24218100000001</v>
      </c>
      <c r="F388" s="26">
        <v>0</v>
      </c>
      <c r="G388" s="26">
        <v>0</v>
      </c>
      <c r="H388" s="26">
        <v>6</v>
      </c>
      <c r="I388" s="26">
        <v>11.842583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37561</v>
      </c>
      <c r="C389" s="26"/>
      <c r="D389" s="26">
        <v>39</v>
      </c>
      <c r="E389" s="26">
        <v>46.433049</v>
      </c>
      <c r="F389" s="26">
        <v>0</v>
      </c>
      <c r="G389" s="26">
        <v>0</v>
      </c>
      <c r="H389" s="26">
        <v>6</v>
      </c>
      <c r="I389" s="26">
        <v>12.770992000000001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37591</v>
      </c>
      <c r="C390" s="26"/>
      <c r="D390" s="26">
        <v>48</v>
      </c>
      <c r="E390" s="26">
        <v>75.334461</v>
      </c>
      <c r="F390" s="26">
        <v>0</v>
      </c>
      <c r="G390" s="26">
        <v>0</v>
      </c>
      <c r="H390" s="26">
        <v>6</v>
      </c>
      <c r="I390" s="26">
        <v>15.407025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37622</v>
      </c>
      <c r="C391" s="26"/>
      <c r="D391" s="26">
        <v>53</v>
      </c>
      <c r="E391" s="26">
        <v>103.94905700000001</v>
      </c>
      <c r="F391" s="26">
        <v>0</v>
      </c>
      <c r="G391" s="26">
        <v>0</v>
      </c>
      <c r="H391" s="26">
        <v>6</v>
      </c>
      <c r="I391" s="26">
        <v>17.421433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37653</v>
      </c>
      <c r="C392" s="26"/>
      <c r="D392" s="26">
        <v>53</v>
      </c>
      <c r="E392" s="26">
        <v>124.683009</v>
      </c>
      <c r="F392" s="26">
        <v>0</v>
      </c>
      <c r="G392" s="26">
        <v>0</v>
      </c>
      <c r="H392" s="26">
        <v>6</v>
      </c>
      <c r="I392" s="26">
        <v>18.081112000000005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37681</v>
      </c>
      <c r="C393" s="26"/>
      <c r="D393" s="26">
        <v>60</v>
      </c>
      <c r="E393" s="26">
        <v>133.977325</v>
      </c>
      <c r="F393" s="26">
        <v>0</v>
      </c>
      <c r="G393" s="26">
        <v>0</v>
      </c>
      <c r="H393" s="26">
        <v>6</v>
      </c>
      <c r="I393" s="26">
        <v>19.615864000000002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37712</v>
      </c>
      <c r="C394" s="26"/>
      <c r="D394" s="26">
        <v>67</v>
      </c>
      <c r="E394" s="26">
        <v>146.831815</v>
      </c>
      <c r="F394" s="26">
        <v>0</v>
      </c>
      <c r="G394" s="26">
        <v>0</v>
      </c>
      <c r="H394" s="26">
        <v>7</v>
      </c>
      <c r="I394" s="26">
        <v>20.756744000000005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37742</v>
      </c>
      <c r="C395" s="26"/>
      <c r="D395" s="26">
        <v>68</v>
      </c>
      <c r="E395" s="26">
        <v>152.63130300000003</v>
      </c>
      <c r="F395" s="26">
        <v>0</v>
      </c>
      <c r="G395" s="26">
        <v>0</v>
      </c>
      <c r="H395" s="26">
        <v>9</v>
      </c>
      <c r="I395" s="26">
        <v>23.407011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56" s="5" customFormat="1" ht="12.75" hidden="1">
      <c r="B396" s="257">
        <v>37773</v>
      </c>
      <c r="C396" s="26"/>
      <c r="D396" s="26">
        <v>70</v>
      </c>
      <c r="E396" s="26">
        <v>141.887308</v>
      </c>
      <c r="F396" s="26">
        <v>0</v>
      </c>
      <c r="G396" s="26">
        <v>0</v>
      </c>
      <c r="H396" s="26">
        <v>9</v>
      </c>
      <c r="I396" s="26">
        <v>25.448309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2"/>
      <c r="U396" s="256"/>
      <c r="V396" s="33"/>
      <c r="W396" s="34"/>
      <c r="X396" s="33"/>
      <c r="Y396" s="34"/>
      <c r="Z396" s="33"/>
      <c r="AA396" s="34"/>
      <c r="AB396" s="33"/>
      <c r="AC396" s="34"/>
      <c r="AM396" s="25"/>
      <c r="AN396" s="33"/>
      <c r="AO396" s="33"/>
      <c r="AP396" s="34"/>
      <c r="AQ396" s="33"/>
      <c r="AR396" s="34"/>
      <c r="AS396" s="33"/>
      <c r="AT396" s="34"/>
      <c r="AU396" s="33"/>
      <c r="AV396" s="34"/>
      <c r="BF396" s="25"/>
      <c r="BG396" s="33"/>
      <c r="BH396" s="33"/>
      <c r="BI396" s="34"/>
      <c r="BJ396" s="33"/>
      <c r="BK396" s="34"/>
      <c r="BL396" s="33"/>
      <c r="BM396" s="34"/>
      <c r="BN396" s="33"/>
      <c r="BO396" s="34"/>
      <c r="BY396" s="25"/>
      <c r="BZ396" s="33"/>
      <c r="CA396" s="33"/>
      <c r="CB396" s="34"/>
      <c r="CC396" s="33"/>
      <c r="CD396" s="34"/>
      <c r="CE396" s="33"/>
      <c r="CF396" s="34"/>
      <c r="CG396" s="33"/>
      <c r="CH396" s="34"/>
      <c r="CR396" s="25"/>
      <c r="CS396" s="33"/>
      <c r="CT396" s="33"/>
      <c r="CU396" s="34"/>
      <c r="CV396" s="33"/>
      <c r="CW396" s="34"/>
      <c r="CX396" s="33"/>
      <c r="CY396" s="34"/>
      <c r="CZ396" s="33"/>
      <c r="DA396" s="34"/>
      <c r="DK396" s="25"/>
      <c r="DL396" s="33"/>
      <c r="DM396" s="33"/>
      <c r="DN396" s="34"/>
      <c r="DO396" s="33"/>
      <c r="DP396" s="34"/>
      <c r="DQ396" s="33"/>
      <c r="DR396" s="34"/>
      <c r="DS396" s="33"/>
      <c r="DT396" s="34"/>
      <c r="ED396" s="25"/>
      <c r="EE396" s="33"/>
      <c r="EF396" s="33"/>
      <c r="EG396" s="34"/>
      <c r="EH396" s="33"/>
      <c r="EI396" s="34"/>
      <c r="EJ396" s="33"/>
      <c r="EK396" s="34"/>
      <c r="EL396" s="33"/>
      <c r="EM396" s="34"/>
      <c r="EW396" s="25"/>
      <c r="EX396" s="33"/>
      <c r="EY396" s="33"/>
      <c r="EZ396" s="34"/>
      <c r="FA396" s="33"/>
      <c r="FB396" s="34"/>
      <c r="FC396" s="33"/>
      <c r="FD396" s="34"/>
      <c r="FE396" s="33"/>
      <c r="FF396" s="34"/>
      <c r="FP396" s="25"/>
      <c r="FQ396" s="33"/>
      <c r="FR396" s="33"/>
      <c r="FS396" s="34"/>
      <c r="FT396" s="33"/>
      <c r="FU396" s="34"/>
      <c r="FV396" s="33"/>
      <c r="FW396" s="34"/>
      <c r="FX396" s="33"/>
      <c r="FY396" s="34"/>
      <c r="GI396" s="25"/>
      <c r="GJ396" s="33"/>
      <c r="GK396" s="33"/>
      <c r="GL396" s="34"/>
      <c r="GM396" s="33"/>
      <c r="GN396" s="34"/>
      <c r="GO396" s="33"/>
      <c r="GP396" s="34"/>
      <c r="GQ396" s="33"/>
      <c r="GR396" s="34"/>
      <c r="HB396" s="25"/>
      <c r="HC396" s="33"/>
      <c r="HD396" s="33"/>
      <c r="HE396" s="34"/>
      <c r="HF396" s="33"/>
      <c r="HG396" s="34"/>
      <c r="HH396" s="33"/>
      <c r="HI396" s="34"/>
      <c r="HJ396" s="33"/>
      <c r="HK396" s="34"/>
      <c r="HU396" s="25"/>
      <c r="HV396" s="33"/>
      <c r="HW396" s="33"/>
      <c r="HX396" s="34"/>
      <c r="HY396" s="33"/>
      <c r="HZ396" s="34"/>
      <c r="IA396" s="33"/>
      <c r="IB396" s="34"/>
      <c r="IC396" s="33"/>
      <c r="ID396" s="34"/>
      <c r="IN396" s="25"/>
      <c r="IO396" s="33"/>
      <c r="IP396" s="33"/>
      <c r="IQ396" s="34"/>
      <c r="IR396" s="33"/>
      <c r="IS396" s="34"/>
      <c r="IT396" s="33"/>
      <c r="IU396" s="34"/>
      <c r="IV396" s="33"/>
    </row>
    <row r="397" spans="2:256" s="5" customFormat="1" ht="12.75" hidden="1">
      <c r="B397" s="257">
        <v>37803</v>
      </c>
      <c r="C397" s="26"/>
      <c r="D397" s="26">
        <v>70</v>
      </c>
      <c r="E397" s="26">
        <v>150.938817</v>
      </c>
      <c r="F397" s="26">
        <v>0</v>
      </c>
      <c r="G397" s="26">
        <v>0</v>
      </c>
      <c r="H397" s="26">
        <v>9</v>
      </c>
      <c r="I397" s="26">
        <v>27.933739000000003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2"/>
      <c r="U397" s="256"/>
      <c r="V397" s="33"/>
      <c r="W397" s="34"/>
      <c r="X397" s="33"/>
      <c r="Y397" s="34"/>
      <c r="Z397" s="33"/>
      <c r="AA397" s="34"/>
      <c r="AB397" s="33"/>
      <c r="AC397" s="34"/>
      <c r="AM397" s="25"/>
      <c r="AN397" s="33"/>
      <c r="AO397" s="33"/>
      <c r="AP397" s="34"/>
      <c r="AQ397" s="33"/>
      <c r="AR397" s="34"/>
      <c r="AS397" s="33"/>
      <c r="AT397" s="34"/>
      <c r="AU397" s="33"/>
      <c r="AV397" s="34"/>
      <c r="BF397" s="25"/>
      <c r="BG397" s="33"/>
      <c r="BH397" s="33"/>
      <c r="BI397" s="34"/>
      <c r="BJ397" s="33"/>
      <c r="BK397" s="34"/>
      <c r="BL397" s="33"/>
      <c r="BM397" s="34"/>
      <c r="BN397" s="33"/>
      <c r="BO397" s="34"/>
      <c r="BY397" s="25"/>
      <c r="BZ397" s="33"/>
      <c r="CA397" s="33"/>
      <c r="CB397" s="34"/>
      <c r="CC397" s="33"/>
      <c r="CD397" s="34"/>
      <c r="CE397" s="33"/>
      <c r="CF397" s="34"/>
      <c r="CG397" s="33"/>
      <c r="CH397" s="34"/>
      <c r="CR397" s="25"/>
      <c r="CS397" s="33"/>
      <c r="CT397" s="33"/>
      <c r="CU397" s="34"/>
      <c r="CV397" s="33"/>
      <c r="CW397" s="34"/>
      <c r="CX397" s="33"/>
      <c r="CY397" s="34"/>
      <c r="CZ397" s="33"/>
      <c r="DA397" s="34"/>
      <c r="DK397" s="25"/>
      <c r="DL397" s="33"/>
      <c r="DM397" s="33"/>
      <c r="DN397" s="34"/>
      <c r="DO397" s="33"/>
      <c r="DP397" s="34"/>
      <c r="DQ397" s="33"/>
      <c r="DR397" s="34"/>
      <c r="DS397" s="33"/>
      <c r="DT397" s="34"/>
      <c r="ED397" s="25"/>
      <c r="EE397" s="33"/>
      <c r="EF397" s="33"/>
      <c r="EG397" s="34"/>
      <c r="EH397" s="33"/>
      <c r="EI397" s="34"/>
      <c r="EJ397" s="33"/>
      <c r="EK397" s="34"/>
      <c r="EL397" s="33"/>
      <c r="EM397" s="34"/>
      <c r="EW397" s="25"/>
      <c r="EX397" s="33"/>
      <c r="EY397" s="33"/>
      <c r="EZ397" s="34"/>
      <c r="FA397" s="33"/>
      <c r="FB397" s="34"/>
      <c r="FC397" s="33"/>
      <c r="FD397" s="34"/>
      <c r="FE397" s="33"/>
      <c r="FF397" s="34"/>
      <c r="FP397" s="25"/>
      <c r="FQ397" s="33"/>
      <c r="FR397" s="33"/>
      <c r="FS397" s="34"/>
      <c r="FT397" s="33"/>
      <c r="FU397" s="34"/>
      <c r="FV397" s="33"/>
      <c r="FW397" s="34"/>
      <c r="FX397" s="33"/>
      <c r="FY397" s="34"/>
      <c r="GI397" s="25"/>
      <c r="GJ397" s="33"/>
      <c r="GK397" s="33"/>
      <c r="GL397" s="34"/>
      <c r="GM397" s="33"/>
      <c r="GN397" s="34"/>
      <c r="GO397" s="33"/>
      <c r="GP397" s="34"/>
      <c r="GQ397" s="33"/>
      <c r="GR397" s="34"/>
      <c r="HB397" s="25"/>
      <c r="HC397" s="33"/>
      <c r="HD397" s="33"/>
      <c r="HE397" s="34"/>
      <c r="HF397" s="33"/>
      <c r="HG397" s="34"/>
      <c r="HH397" s="33"/>
      <c r="HI397" s="34"/>
      <c r="HJ397" s="33"/>
      <c r="HK397" s="34"/>
      <c r="HU397" s="25"/>
      <c r="HV397" s="33"/>
      <c r="HW397" s="33"/>
      <c r="HX397" s="34"/>
      <c r="HY397" s="33"/>
      <c r="HZ397" s="34"/>
      <c r="IA397" s="33"/>
      <c r="IB397" s="34"/>
      <c r="IC397" s="33"/>
      <c r="ID397" s="34"/>
      <c r="IN397" s="25"/>
      <c r="IO397" s="33"/>
      <c r="IP397" s="33"/>
      <c r="IQ397" s="34"/>
      <c r="IR397" s="33"/>
      <c r="IS397" s="34"/>
      <c r="IT397" s="33"/>
      <c r="IU397" s="34"/>
      <c r="IV397" s="33"/>
    </row>
    <row r="398" spans="2:256" s="5" customFormat="1" ht="12.75" hidden="1">
      <c r="B398" s="257">
        <v>37834</v>
      </c>
      <c r="C398" s="26"/>
      <c r="D398" s="26">
        <v>70</v>
      </c>
      <c r="E398" s="26">
        <v>158.863325</v>
      </c>
      <c r="F398" s="26">
        <v>0</v>
      </c>
      <c r="G398" s="26">
        <v>0</v>
      </c>
      <c r="H398" s="26">
        <v>9</v>
      </c>
      <c r="I398" s="26">
        <v>30.450138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2"/>
      <c r="U398" s="256"/>
      <c r="V398" s="33"/>
      <c r="W398" s="34"/>
      <c r="X398" s="33"/>
      <c r="Y398" s="34"/>
      <c r="Z398" s="33"/>
      <c r="AA398" s="34"/>
      <c r="AB398" s="33"/>
      <c r="AC398" s="34"/>
      <c r="AM398" s="25"/>
      <c r="AN398" s="33"/>
      <c r="AO398" s="33"/>
      <c r="AP398" s="34"/>
      <c r="AQ398" s="33"/>
      <c r="AR398" s="34"/>
      <c r="AS398" s="33"/>
      <c r="AT398" s="34"/>
      <c r="AU398" s="33"/>
      <c r="AV398" s="34"/>
      <c r="BF398" s="25"/>
      <c r="BG398" s="33"/>
      <c r="BH398" s="33"/>
      <c r="BI398" s="34"/>
      <c r="BJ398" s="33"/>
      <c r="BK398" s="34"/>
      <c r="BL398" s="33"/>
      <c r="BM398" s="34"/>
      <c r="BN398" s="33"/>
      <c r="BO398" s="34"/>
      <c r="BY398" s="25"/>
      <c r="BZ398" s="33"/>
      <c r="CA398" s="33"/>
      <c r="CB398" s="34"/>
      <c r="CC398" s="33"/>
      <c r="CD398" s="34"/>
      <c r="CE398" s="33"/>
      <c r="CF398" s="34"/>
      <c r="CG398" s="33"/>
      <c r="CH398" s="34"/>
      <c r="CR398" s="25"/>
      <c r="CS398" s="33"/>
      <c r="CT398" s="33"/>
      <c r="CU398" s="34"/>
      <c r="CV398" s="33"/>
      <c r="CW398" s="34"/>
      <c r="CX398" s="33"/>
      <c r="CY398" s="34"/>
      <c r="CZ398" s="33"/>
      <c r="DA398" s="34"/>
      <c r="DK398" s="25"/>
      <c r="DL398" s="33"/>
      <c r="DM398" s="33"/>
      <c r="DN398" s="34"/>
      <c r="DO398" s="33"/>
      <c r="DP398" s="34"/>
      <c r="DQ398" s="33"/>
      <c r="DR398" s="34"/>
      <c r="DS398" s="33"/>
      <c r="DT398" s="34"/>
      <c r="ED398" s="25"/>
      <c r="EE398" s="33"/>
      <c r="EF398" s="33"/>
      <c r="EG398" s="34"/>
      <c r="EH398" s="33"/>
      <c r="EI398" s="34"/>
      <c r="EJ398" s="33"/>
      <c r="EK398" s="34"/>
      <c r="EL398" s="33"/>
      <c r="EM398" s="34"/>
      <c r="EW398" s="25"/>
      <c r="EX398" s="33"/>
      <c r="EY398" s="33"/>
      <c r="EZ398" s="34"/>
      <c r="FA398" s="33"/>
      <c r="FB398" s="34"/>
      <c r="FC398" s="33"/>
      <c r="FD398" s="34"/>
      <c r="FE398" s="33"/>
      <c r="FF398" s="34"/>
      <c r="FP398" s="25"/>
      <c r="FQ398" s="33"/>
      <c r="FR398" s="33"/>
      <c r="FS398" s="34"/>
      <c r="FT398" s="33"/>
      <c r="FU398" s="34"/>
      <c r="FV398" s="33"/>
      <c r="FW398" s="34"/>
      <c r="FX398" s="33"/>
      <c r="FY398" s="34"/>
      <c r="GI398" s="25"/>
      <c r="GJ398" s="33"/>
      <c r="GK398" s="33"/>
      <c r="GL398" s="34"/>
      <c r="GM398" s="33"/>
      <c r="GN398" s="34"/>
      <c r="GO398" s="33"/>
      <c r="GP398" s="34"/>
      <c r="GQ398" s="33"/>
      <c r="GR398" s="34"/>
      <c r="HB398" s="25"/>
      <c r="HC398" s="33"/>
      <c r="HD398" s="33"/>
      <c r="HE398" s="34"/>
      <c r="HF398" s="33"/>
      <c r="HG398" s="34"/>
      <c r="HH398" s="33"/>
      <c r="HI398" s="34"/>
      <c r="HJ398" s="33"/>
      <c r="HK398" s="34"/>
      <c r="HU398" s="25"/>
      <c r="HV398" s="33"/>
      <c r="HW398" s="33"/>
      <c r="HX398" s="34"/>
      <c r="HY398" s="33"/>
      <c r="HZ398" s="34"/>
      <c r="IA398" s="33"/>
      <c r="IB398" s="34"/>
      <c r="IC398" s="33"/>
      <c r="ID398" s="34"/>
      <c r="IN398" s="25"/>
      <c r="IO398" s="33"/>
      <c r="IP398" s="33"/>
      <c r="IQ398" s="34"/>
      <c r="IR398" s="33"/>
      <c r="IS398" s="34"/>
      <c r="IT398" s="33"/>
      <c r="IU398" s="34"/>
      <c r="IV398" s="33"/>
    </row>
    <row r="399" spans="2:256" s="5" customFormat="1" ht="12.75" hidden="1">
      <c r="B399" s="257">
        <v>37865</v>
      </c>
      <c r="C399" s="26"/>
      <c r="D399" s="26">
        <v>70</v>
      </c>
      <c r="E399" s="26">
        <v>166.776759</v>
      </c>
      <c r="F399" s="26">
        <v>0</v>
      </c>
      <c r="G399" s="26">
        <v>0</v>
      </c>
      <c r="H399" s="26">
        <v>10</v>
      </c>
      <c r="I399" s="26">
        <v>35.693468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2"/>
      <c r="U399" s="256"/>
      <c r="V399" s="33"/>
      <c r="W399" s="34"/>
      <c r="X399" s="33"/>
      <c r="Y399" s="34"/>
      <c r="Z399" s="33"/>
      <c r="AA399" s="34"/>
      <c r="AB399" s="33"/>
      <c r="AC399" s="34"/>
      <c r="AM399" s="25"/>
      <c r="AN399" s="33"/>
      <c r="AO399" s="33"/>
      <c r="AP399" s="34"/>
      <c r="AQ399" s="33"/>
      <c r="AR399" s="34"/>
      <c r="AS399" s="33"/>
      <c r="AT399" s="34"/>
      <c r="AU399" s="33"/>
      <c r="AV399" s="34"/>
      <c r="BF399" s="25"/>
      <c r="BG399" s="33"/>
      <c r="BH399" s="33"/>
      <c r="BI399" s="34"/>
      <c r="BJ399" s="33"/>
      <c r="BK399" s="34"/>
      <c r="BL399" s="33"/>
      <c r="BM399" s="34"/>
      <c r="BN399" s="33"/>
      <c r="BO399" s="34"/>
      <c r="BY399" s="25"/>
      <c r="BZ399" s="33"/>
      <c r="CA399" s="33"/>
      <c r="CB399" s="34"/>
      <c r="CC399" s="33"/>
      <c r="CD399" s="34"/>
      <c r="CE399" s="33"/>
      <c r="CF399" s="34"/>
      <c r="CG399" s="33"/>
      <c r="CH399" s="34"/>
      <c r="CR399" s="25"/>
      <c r="CS399" s="33"/>
      <c r="CT399" s="33"/>
      <c r="CU399" s="34"/>
      <c r="CV399" s="33"/>
      <c r="CW399" s="34"/>
      <c r="CX399" s="33"/>
      <c r="CY399" s="34"/>
      <c r="CZ399" s="33"/>
      <c r="DA399" s="34"/>
      <c r="DK399" s="25"/>
      <c r="DL399" s="33"/>
      <c r="DM399" s="33"/>
      <c r="DN399" s="34"/>
      <c r="DO399" s="33"/>
      <c r="DP399" s="34"/>
      <c r="DQ399" s="33"/>
      <c r="DR399" s="34"/>
      <c r="DS399" s="33"/>
      <c r="DT399" s="34"/>
      <c r="ED399" s="25"/>
      <c r="EE399" s="33"/>
      <c r="EF399" s="33"/>
      <c r="EG399" s="34"/>
      <c r="EH399" s="33"/>
      <c r="EI399" s="34"/>
      <c r="EJ399" s="33"/>
      <c r="EK399" s="34"/>
      <c r="EL399" s="33"/>
      <c r="EM399" s="34"/>
      <c r="EW399" s="25"/>
      <c r="EX399" s="33"/>
      <c r="EY399" s="33"/>
      <c r="EZ399" s="34"/>
      <c r="FA399" s="33"/>
      <c r="FB399" s="34"/>
      <c r="FC399" s="33"/>
      <c r="FD399" s="34"/>
      <c r="FE399" s="33"/>
      <c r="FF399" s="34"/>
      <c r="FP399" s="25"/>
      <c r="FQ399" s="33"/>
      <c r="FR399" s="33"/>
      <c r="FS399" s="34"/>
      <c r="FT399" s="33"/>
      <c r="FU399" s="34"/>
      <c r="FV399" s="33"/>
      <c r="FW399" s="34"/>
      <c r="FX399" s="33"/>
      <c r="FY399" s="34"/>
      <c r="GI399" s="25"/>
      <c r="GJ399" s="33"/>
      <c r="GK399" s="33"/>
      <c r="GL399" s="34"/>
      <c r="GM399" s="33"/>
      <c r="GN399" s="34"/>
      <c r="GO399" s="33"/>
      <c r="GP399" s="34"/>
      <c r="GQ399" s="33"/>
      <c r="GR399" s="34"/>
      <c r="HB399" s="25"/>
      <c r="HC399" s="33"/>
      <c r="HD399" s="33"/>
      <c r="HE399" s="34"/>
      <c r="HF399" s="33"/>
      <c r="HG399" s="34"/>
      <c r="HH399" s="33"/>
      <c r="HI399" s="34"/>
      <c r="HJ399" s="33"/>
      <c r="HK399" s="34"/>
      <c r="HU399" s="25"/>
      <c r="HV399" s="33"/>
      <c r="HW399" s="33"/>
      <c r="HX399" s="34"/>
      <c r="HY399" s="33"/>
      <c r="HZ399" s="34"/>
      <c r="IA399" s="33"/>
      <c r="IB399" s="34"/>
      <c r="IC399" s="33"/>
      <c r="ID399" s="34"/>
      <c r="IN399" s="25"/>
      <c r="IO399" s="33"/>
      <c r="IP399" s="33"/>
      <c r="IQ399" s="34"/>
      <c r="IR399" s="33"/>
      <c r="IS399" s="34"/>
      <c r="IT399" s="33"/>
      <c r="IU399" s="34"/>
      <c r="IV399" s="33"/>
    </row>
    <row r="400" spans="2:21" s="5" customFormat="1" ht="12.75" hidden="1">
      <c r="B400" s="257">
        <v>37895</v>
      </c>
      <c r="C400" s="26"/>
      <c r="D400" s="26">
        <v>70</v>
      </c>
      <c r="E400" s="26">
        <v>171.23694</v>
      </c>
      <c r="F400" s="26">
        <v>0</v>
      </c>
      <c r="G400" s="26">
        <v>0</v>
      </c>
      <c r="H400" s="26">
        <v>9</v>
      </c>
      <c r="I400" s="26">
        <v>37.933798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37926</v>
      </c>
      <c r="C401" s="26"/>
      <c r="D401" s="26">
        <v>69</v>
      </c>
      <c r="E401" s="26">
        <v>176.77665300000004</v>
      </c>
      <c r="F401" s="26">
        <v>0</v>
      </c>
      <c r="G401" s="26">
        <v>0</v>
      </c>
      <c r="H401" s="26">
        <v>9</v>
      </c>
      <c r="I401" s="26">
        <v>39.06431400000001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37956</v>
      </c>
      <c r="C402" s="26"/>
      <c r="D402" s="26">
        <v>69</v>
      </c>
      <c r="E402" s="26">
        <v>188.451858</v>
      </c>
      <c r="F402" s="26">
        <v>0</v>
      </c>
      <c r="G402" s="26">
        <v>0</v>
      </c>
      <c r="H402" s="26">
        <v>10</v>
      </c>
      <c r="I402" s="26">
        <v>42.452977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37987</v>
      </c>
      <c r="C403" s="26"/>
      <c r="D403" s="26">
        <v>69</v>
      </c>
      <c r="E403" s="26">
        <v>191.50907900000004</v>
      </c>
      <c r="F403" s="26">
        <v>0</v>
      </c>
      <c r="G403" s="26">
        <v>0</v>
      </c>
      <c r="H403" s="26">
        <v>9</v>
      </c>
      <c r="I403" s="26">
        <v>44.69083400000001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38018</v>
      </c>
      <c r="C404" s="26"/>
      <c r="D404" s="26">
        <v>69</v>
      </c>
      <c r="E404" s="26">
        <v>168.002334</v>
      </c>
      <c r="F404" s="26">
        <v>0</v>
      </c>
      <c r="G404" s="26">
        <v>0</v>
      </c>
      <c r="H404" s="26">
        <v>9</v>
      </c>
      <c r="I404" s="26">
        <v>45.97456400000001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38047</v>
      </c>
      <c r="C405" s="26"/>
      <c r="D405" s="26">
        <v>69</v>
      </c>
      <c r="E405" s="26">
        <v>167.817808</v>
      </c>
      <c r="F405" s="26">
        <v>0</v>
      </c>
      <c r="G405" s="26">
        <v>0</v>
      </c>
      <c r="H405" s="26">
        <v>9</v>
      </c>
      <c r="I405" s="26">
        <v>47.45580600000001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38078</v>
      </c>
      <c r="C406" s="26"/>
      <c r="D406" s="26">
        <v>62</v>
      </c>
      <c r="E406" s="26">
        <v>90.726736</v>
      </c>
      <c r="F406" s="26">
        <v>0</v>
      </c>
      <c r="G406" s="26">
        <v>0</v>
      </c>
      <c r="H406" s="26">
        <v>9</v>
      </c>
      <c r="I406" s="26">
        <v>48.910165000000006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38108</v>
      </c>
      <c r="C407" s="26"/>
      <c r="D407" s="26">
        <v>62</v>
      </c>
      <c r="E407" s="26">
        <v>89.232616</v>
      </c>
      <c r="F407" s="26">
        <v>0</v>
      </c>
      <c r="G407" s="26">
        <v>0</v>
      </c>
      <c r="H407" s="26">
        <v>9</v>
      </c>
      <c r="I407" s="26">
        <v>46.747159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38139</v>
      </c>
      <c r="C408" s="26"/>
      <c r="D408" s="26">
        <v>62</v>
      </c>
      <c r="E408" s="26">
        <v>78.724827</v>
      </c>
      <c r="F408" s="26">
        <v>0</v>
      </c>
      <c r="G408" s="26">
        <v>0</v>
      </c>
      <c r="H408" s="26">
        <v>9</v>
      </c>
      <c r="I408" s="26">
        <v>49.284624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38169</v>
      </c>
      <c r="C409" s="26"/>
      <c r="D409" s="26">
        <v>62</v>
      </c>
      <c r="E409" s="26">
        <v>78.819145</v>
      </c>
      <c r="F409" s="26">
        <v>0</v>
      </c>
      <c r="G409" s="26">
        <v>0</v>
      </c>
      <c r="H409" s="26">
        <v>9</v>
      </c>
      <c r="I409" s="26">
        <v>49.284624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38200</v>
      </c>
      <c r="C410" s="26"/>
      <c r="D410" s="26">
        <v>62</v>
      </c>
      <c r="E410" s="26">
        <v>82.179315</v>
      </c>
      <c r="F410" s="26">
        <v>0</v>
      </c>
      <c r="G410" s="26">
        <v>0</v>
      </c>
      <c r="H410" s="26">
        <v>8</v>
      </c>
      <c r="I410" s="26">
        <v>50.825698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38231</v>
      </c>
      <c r="C411" s="26"/>
      <c r="D411" s="26">
        <v>61</v>
      </c>
      <c r="E411" s="26">
        <v>72.972135</v>
      </c>
      <c r="F411" s="26">
        <v>0</v>
      </c>
      <c r="G411" s="26">
        <v>0</v>
      </c>
      <c r="H411" s="26">
        <v>8</v>
      </c>
      <c r="I411" s="26">
        <v>51.372011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38261</v>
      </c>
      <c r="C412" s="26"/>
      <c r="D412" s="26">
        <v>61</v>
      </c>
      <c r="E412" s="26">
        <v>78.143812</v>
      </c>
      <c r="F412" s="26">
        <v>0</v>
      </c>
      <c r="G412" s="26">
        <v>0</v>
      </c>
      <c r="H412" s="26">
        <v>7</v>
      </c>
      <c r="I412" s="26">
        <v>44.237673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38292</v>
      </c>
      <c r="C413" s="26"/>
      <c r="D413" s="26">
        <v>60</v>
      </c>
      <c r="E413" s="26">
        <v>78.786986</v>
      </c>
      <c r="F413" s="26">
        <v>0</v>
      </c>
      <c r="G413" s="26">
        <v>0</v>
      </c>
      <c r="H413" s="26">
        <v>7</v>
      </c>
      <c r="I413" s="26">
        <v>49.064665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38322</v>
      </c>
      <c r="C414" s="26"/>
      <c r="D414" s="26">
        <v>57</v>
      </c>
      <c r="E414" s="26">
        <v>80.12067</v>
      </c>
      <c r="F414" s="26">
        <v>0</v>
      </c>
      <c r="G414" s="26">
        <v>0</v>
      </c>
      <c r="H414" s="26">
        <v>7</v>
      </c>
      <c r="I414" s="26">
        <v>51.089799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38353</v>
      </c>
      <c r="C415" s="26"/>
      <c r="D415" s="26">
        <v>49</v>
      </c>
      <c r="E415" s="26">
        <v>84.721282</v>
      </c>
      <c r="F415" s="26">
        <v>0</v>
      </c>
      <c r="G415" s="26">
        <v>0</v>
      </c>
      <c r="H415" s="26">
        <v>7</v>
      </c>
      <c r="I415" s="26">
        <v>53.464738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38384</v>
      </c>
      <c r="C416" s="26"/>
      <c r="D416" s="26">
        <v>49</v>
      </c>
      <c r="E416" s="26">
        <v>80.400745</v>
      </c>
      <c r="F416" s="26">
        <v>0</v>
      </c>
      <c r="G416" s="26">
        <v>0</v>
      </c>
      <c r="H416" s="26">
        <v>7</v>
      </c>
      <c r="I416" s="26">
        <v>31.292994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38412</v>
      </c>
      <c r="C417" s="26"/>
      <c r="D417" s="26">
        <v>48</v>
      </c>
      <c r="E417" s="26">
        <v>81.966559</v>
      </c>
      <c r="F417" s="26">
        <v>0</v>
      </c>
      <c r="G417" s="26">
        <v>0</v>
      </c>
      <c r="H417" s="26">
        <v>7</v>
      </c>
      <c r="I417" s="26">
        <v>31.592994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38443</v>
      </c>
      <c r="C418" s="26"/>
      <c r="D418" s="26">
        <v>50</v>
      </c>
      <c r="E418" s="26">
        <v>78.871161</v>
      </c>
      <c r="F418" s="26">
        <v>0</v>
      </c>
      <c r="G418" s="26">
        <v>0</v>
      </c>
      <c r="H418" s="26">
        <v>8</v>
      </c>
      <c r="I418" s="26">
        <v>32.960045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38473</v>
      </c>
      <c r="C419" s="26"/>
      <c r="D419" s="26">
        <v>49</v>
      </c>
      <c r="E419" s="26">
        <v>80.136973</v>
      </c>
      <c r="F419" s="26">
        <v>0</v>
      </c>
      <c r="G419" s="26">
        <v>0</v>
      </c>
      <c r="H419" s="26">
        <v>8</v>
      </c>
      <c r="I419" s="26">
        <v>33.234045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38504</v>
      </c>
      <c r="C420" s="26"/>
      <c r="D420" s="26">
        <v>51</v>
      </c>
      <c r="E420" s="26">
        <v>78.854916</v>
      </c>
      <c r="F420" s="26">
        <v>0</v>
      </c>
      <c r="G420" s="26">
        <v>0</v>
      </c>
      <c r="H420" s="26">
        <v>8</v>
      </c>
      <c r="I420" s="26">
        <v>35.340672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1:12" ht="12.75" hidden="1">
      <c r="A421" s="5"/>
      <c r="B421" s="257">
        <v>38534</v>
      </c>
      <c r="C421" s="26"/>
      <c r="D421" s="26">
        <v>48</v>
      </c>
      <c r="E421" s="26">
        <v>80.021722</v>
      </c>
      <c r="F421" s="26">
        <v>0</v>
      </c>
      <c r="G421" s="26">
        <v>0</v>
      </c>
      <c r="H421" s="26">
        <v>8</v>
      </c>
      <c r="I421" s="26">
        <v>35.802231</v>
      </c>
      <c r="J421" s="26">
        <v>0</v>
      </c>
      <c r="K421" s="26">
        <v>0</v>
      </c>
      <c r="L421" s="259"/>
    </row>
    <row r="422" spans="1:12" ht="12.75" hidden="1">
      <c r="A422" s="5"/>
      <c r="B422" s="257">
        <v>38565</v>
      </c>
      <c r="C422" s="26"/>
      <c r="D422" s="26">
        <v>46</v>
      </c>
      <c r="E422" s="26">
        <v>81.104994</v>
      </c>
      <c r="F422" s="26">
        <v>0</v>
      </c>
      <c r="G422" s="26">
        <v>0</v>
      </c>
      <c r="H422" s="26">
        <v>7</v>
      </c>
      <c r="I422" s="26">
        <v>36.475382</v>
      </c>
      <c r="J422" s="26">
        <v>0</v>
      </c>
      <c r="K422" s="26">
        <v>0</v>
      </c>
      <c r="L422" s="259"/>
    </row>
    <row r="423" spans="1:12" ht="12.75" hidden="1">
      <c r="A423" s="5"/>
      <c r="B423" s="257">
        <v>38596</v>
      </c>
      <c r="C423" s="26"/>
      <c r="D423" s="26">
        <v>48</v>
      </c>
      <c r="E423" s="26">
        <v>82.346791</v>
      </c>
      <c r="F423" s="26">
        <v>0</v>
      </c>
      <c r="G423" s="26">
        <v>0</v>
      </c>
      <c r="H423" s="26">
        <v>7</v>
      </c>
      <c r="I423" s="26">
        <v>36.675382</v>
      </c>
      <c r="J423" s="26">
        <v>0</v>
      </c>
      <c r="K423" s="26">
        <v>0</v>
      </c>
      <c r="L423" s="259"/>
    </row>
    <row r="424" spans="2:21" s="5" customFormat="1" ht="12.75" hidden="1">
      <c r="B424" s="257">
        <v>38626</v>
      </c>
      <c r="C424" s="26"/>
      <c r="D424" s="26">
        <v>50</v>
      </c>
      <c r="E424" s="26">
        <v>85.91347</v>
      </c>
      <c r="F424" s="26">
        <v>0</v>
      </c>
      <c r="G424" s="26">
        <v>0</v>
      </c>
      <c r="H424" s="26">
        <v>7</v>
      </c>
      <c r="I424" s="26">
        <v>36.875382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38657</v>
      </c>
      <c r="C425" s="26"/>
      <c r="D425" s="26">
        <v>51</v>
      </c>
      <c r="E425" s="26">
        <v>87.418907</v>
      </c>
      <c r="F425" s="26">
        <v>0</v>
      </c>
      <c r="G425" s="26">
        <v>0</v>
      </c>
      <c r="H425" s="26">
        <v>7</v>
      </c>
      <c r="I425" s="26">
        <v>37.575382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38687</v>
      </c>
      <c r="C426" s="26"/>
      <c r="D426" s="26">
        <v>50</v>
      </c>
      <c r="E426" s="26">
        <v>88.376182</v>
      </c>
      <c r="F426" s="26">
        <v>0</v>
      </c>
      <c r="G426" s="26">
        <v>0</v>
      </c>
      <c r="H426" s="26">
        <v>7</v>
      </c>
      <c r="I426" s="26">
        <v>43.089146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38718</v>
      </c>
      <c r="C427" s="26"/>
      <c r="D427" s="26">
        <v>52</v>
      </c>
      <c r="E427" s="26">
        <v>88.376142</v>
      </c>
      <c r="F427" s="26">
        <v>0</v>
      </c>
      <c r="G427" s="26">
        <v>0</v>
      </c>
      <c r="H427" s="26">
        <v>7</v>
      </c>
      <c r="I427" s="26">
        <v>44.058631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38749</v>
      </c>
      <c r="C428" s="26"/>
      <c r="D428" s="26">
        <v>50</v>
      </c>
      <c r="E428" s="26">
        <v>54.306759</v>
      </c>
      <c r="F428" s="26">
        <v>0</v>
      </c>
      <c r="G428" s="26">
        <v>0</v>
      </c>
      <c r="H428" s="26">
        <v>7</v>
      </c>
      <c r="I428" s="26">
        <v>45.084193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38777</v>
      </c>
      <c r="C429" s="26"/>
      <c r="D429" s="26">
        <v>49</v>
      </c>
      <c r="E429" s="26">
        <v>54.517681</v>
      </c>
      <c r="F429" s="26">
        <v>0</v>
      </c>
      <c r="G429" s="26">
        <v>0</v>
      </c>
      <c r="H429" s="26">
        <v>7</v>
      </c>
      <c r="I429" s="26">
        <v>46.080325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38808</v>
      </c>
      <c r="C430" s="26"/>
      <c r="D430" s="26">
        <v>49</v>
      </c>
      <c r="E430" s="26">
        <v>42.157476</v>
      </c>
      <c r="F430" s="26">
        <v>0</v>
      </c>
      <c r="G430" s="26">
        <v>0</v>
      </c>
      <c r="H430" s="26">
        <v>7</v>
      </c>
      <c r="I430" s="26">
        <v>48.415171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38838</v>
      </c>
      <c r="C431" s="26"/>
      <c r="D431" s="26">
        <v>49</v>
      </c>
      <c r="E431" s="26">
        <v>42.173316</v>
      </c>
      <c r="F431" s="26">
        <v>0</v>
      </c>
      <c r="G431" s="26">
        <v>0</v>
      </c>
      <c r="H431" s="26">
        <v>7</v>
      </c>
      <c r="I431" s="26">
        <v>49.414452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38869</v>
      </c>
      <c r="C432" s="26"/>
      <c r="D432" s="26">
        <v>49</v>
      </c>
      <c r="E432" s="26">
        <v>42.708999</v>
      </c>
      <c r="F432" s="26">
        <v>0</v>
      </c>
      <c r="G432" s="26">
        <v>0</v>
      </c>
      <c r="H432" s="26">
        <v>7</v>
      </c>
      <c r="I432" s="26">
        <v>50.635585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38899</v>
      </c>
      <c r="C433" s="26"/>
      <c r="D433" s="26">
        <v>49</v>
      </c>
      <c r="E433" s="26">
        <v>42.848999</v>
      </c>
      <c r="F433" s="26">
        <v>0</v>
      </c>
      <c r="G433" s="26">
        <v>0</v>
      </c>
      <c r="H433" s="26">
        <v>7</v>
      </c>
      <c r="I433" s="26">
        <v>51.65369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38930</v>
      </c>
      <c r="C434" s="26"/>
      <c r="D434" s="26">
        <v>47</v>
      </c>
      <c r="E434" s="26">
        <v>43.222598</v>
      </c>
      <c r="F434" s="26">
        <v>0</v>
      </c>
      <c r="G434" s="26">
        <v>0</v>
      </c>
      <c r="H434" s="26">
        <v>7</v>
      </c>
      <c r="I434" s="26">
        <v>53.372643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38961</v>
      </c>
      <c r="C435" s="26"/>
      <c r="D435" s="26">
        <v>46</v>
      </c>
      <c r="E435" s="26">
        <v>43.350237</v>
      </c>
      <c r="F435" s="26">
        <v>0</v>
      </c>
      <c r="G435" s="26">
        <v>0</v>
      </c>
      <c r="H435" s="26">
        <v>7</v>
      </c>
      <c r="I435" s="26">
        <v>53.839445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38991</v>
      </c>
      <c r="C436" s="26"/>
      <c r="D436" s="26">
        <v>46</v>
      </c>
      <c r="E436" s="26">
        <v>45.218573</v>
      </c>
      <c r="F436" s="26">
        <v>0</v>
      </c>
      <c r="G436" s="26">
        <v>0</v>
      </c>
      <c r="H436" s="26">
        <v>7</v>
      </c>
      <c r="I436" s="26">
        <v>54.219503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39022</v>
      </c>
      <c r="C437" s="26"/>
      <c r="D437" s="26">
        <v>45</v>
      </c>
      <c r="E437" s="26">
        <v>45.066588</v>
      </c>
      <c r="F437" s="26">
        <v>0</v>
      </c>
      <c r="G437" s="26">
        <v>0</v>
      </c>
      <c r="H437" s="26">
        <v>7</v>
      </c>
      <c r="I437" s="26">
        <v>54.348035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39052</v>
      </c>
      <c r="C438" s="26"/>
      <c r="D438" s="26">
        <v>45</v>
      </c>
      <c r="E438" s="26">
        <v>45.346839</v>
      </c>
      <c r="F438" s="26">
        <v>0</v>
      </c>
      <c r="G438" s="26">
        <v>0</v>
      </c>
      <c r="H438" s="26">
        <v>7</v>
      </c>
      <c r="I438" s="26">
        <v>55.266985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39083</v>
      </c>
      <c r="C439" s="26"/>
      <c r="D439" s="26">
        <v>44</v>
      </c>
      <c r="E439" s="26">
        <v>45.700028</v>
      </c>
      <c r="F439" s="26">
        <v>0</v>
      </c>
      <c r="G439" s="26">
        <v>0</v>
      </c>
      <c r="H439" s="26">
        <v>7</v>
      </c>
      <c r="I439" s="26">
        <v>56.183804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39114</v>
      </c>
      <c r="C440" s="26"/>
      <c r="D440" s="26">
        <v>44</v>
      </c>
      <c r="E440" s="26">
        <v>43.618021</v>
      </c>
      <c r="F440" s="26">
        <v>0</v>
      </c>
      <c r="G440" s="26">
        <v>0</v>
      </c>
      <c r="H440" s="26">
        <v>7</v>
      </c>
      <c r="I440" s="26">
        <v>56.183804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39142</v>
      </c>
      <c r="C441" s="26"/>
      <c r="D441" s="26">
        <v>44</v>
      </c>
      <c r="E441" s="26">
        <v>43.838754</v>
      </c>
      <c r="F441" s="26">
        <v>0</v>
      </c>
      <c r="G441" s="26">
        <v>0</v>
      </c>
      <c r="H441" s="26">
        <v>7</v>
      </c>
      <c r="I441" s="26">
        <v>56.183804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39173</v>
      </c>
      <c r="C442" s="26"/>
      <c r="D442" s="26">
        <v>44</v>
      </c>
      <c r="E442" s="26">
        <v>44.023576</v>
      </c>
      <c r="F442" s="26">
        <v>0</v>
      </c>
      <c r="G442" s="26">
        <v>0</v>
      </c>
      <c r="H442" s="26">
        <v>7</v>
      </c>
      <c r="I442" s="26">
        <v>57.79923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39203</v>
      </c>
      <c r="C443" s="26"/>
      <c r="D443" s="26">
        <v>44</v>
      </c>
      <c r="E443" s="26">
        <v>44.242914</v>
      </c>
      <c r="F443" s="26">
        <v>0</v>
      </c>
      <c r="G443" s="26">
        <v>0</v>
      </c>
      <c r="H443" s="26">
        <v>7</v>
      </c>
      <c r="I443" s="26">
        <v>58.32123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39234</v>
      </c>
      <c r="C444" s="26"/>
      <c r="D444" s="26">
        <v>44</v>
      </c>
      <c r="E444" s="26">
        <v>44.644287</v>
      </c>
      <c r="F444" s="26">
        <v>0</v>
      </c>
      <c r="G444" s="26">
        <v>0</v>
      </c>
      <c r="H444" s="26">
        <v>7</v>
      </c>
      <c r="I444" s="26">
        <v>61.54639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39264</v>
      </c>
      <c r="C445" s="26"/>
      <c r="D445" s="26">
        <v>44</v>
      </c>
      <c r="E445" s="26">
        <v>44.762911</v>
      </c>
      <c r="F445" s="26">
        <v>0</v>
      </c>
      <c r="G445" s="26">
        <v>0</v>
      </c>
      <c r="H445" s="26">
        <v>7</v>
      </c>
      <c r="I445" s="26">
        <v>63.41317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39295</v>
      </c>
      <c r="C446" s="26"/>
      <c r="D446" s="26">
        <v>44</v>
      </c>
      <c r="E446" s="26">
        <v>36.773445</v>
      </c>
      <c r="F446" s="26">
        <v>0</v>
      </c>
      <c r="G446" s="26">
        <v>0</v>
      </c>
      <c r="H446" s="26">
        <v>7</v>
      </c>
      <c r="I446" s="26">
        <v>55.754614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39326</v>
      </c>
      <c r="C447" s="26"/>
      <c r="D447" s="26">
        <v>44</v>
      </c>
      <c r="E447" s="26">
        <v>37.069013</v>
      </c>
      <c r="F447" s="26">
        <v>0</v>
      </c>
      <c r="G447" s="26">
        <v>0</v>
      </c>
      <c r="H447" s="26">
        <v>7</v>
      </c>
      <c r="I447" s="26">
        <v>56.008299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39356</v>
      </c>
      <c r="C448" s="26"/>
      <c r="D448" s="26">
        <v>44</v>
      </c>
      <c r="E448" s="26">
        <v>39.760349</v>
      </c>
      <c r="F448" s="26">
        <v>0</v>
      </c>
      <c r="G448" s="26">
        <v>0</v>
      </c>
      <c r="H448" s="26">
        <v>7</v>
      </c>
      <c r="I448" s="26">
        <v>55.337711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39387</v>
      </c>
      <c r="C449" s="26"/>
      <c r="D449" s="26">
        <v>44</v>
      </c>
      <c r="E449" s="26">
        <v>40.41433</v>
      </c>
      <c r="F449" s="26">
        <v>0</v>
      </c>
      <c r="G449" s="26">
        <v>0</v>
      </c>
      <c r="H449" s="26">
        <v>7</v>
      </c>
      <c r="I449" s="26">
        <v>54.767711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11" ht="12.75" hidden="1">
      <c r="B450" s="257">
        <v>39417</v>
      </c>
      <c r="C450" s="26"/>
      <c r="D450" s="26">
        <v>44</v>
      </c>
      <c r="E450" s="26">
        <v>39.979966</v>
      </c>
      <c r="F450" s="26">
        <v>0</v>
      </c>
      <c r="G450" s="26">
        <v>0</v>
      </c>
      <c r="H450" s="26">
        <v>7</v>
      </c>
      <c r="I450" s="26">
        <v>54.183281</v>
      </c>
      <c r="J450" s="26">
        <v>0</v>
      </c>
      <c r="K450" s="26">
        <v>0</v>
      </c>
    </row>
    <row r="451" spans="2:11" ht="12.75">
      <c r="B451" s="257">
        <v>39448</v>
      </c>
      <c r="C451" s="26"/>
      <c r="D451" s="26">
        <v>44</v>
      </c>
      <c r="E451" s="26">
        <v>40.807158</v>
      </c>
      <c r="F451" s="26">
        <v>0</v>
      </c>
      <c r="G451" s="26">
        <v>0</v>
      </c>
      <c r="H451" s="26">
        <v>7</v>
      </c>
      <c r="I451" s="26">
        <v>53.548585</v>
      </c>
      <c r="J451" s="26">
        <v>0</v>
      </c>
      <c r="K451" s="26">
        <v>0</v>
      </c>
    </row>
    <row r="452" spans="2:11" ht="12.75">
      <c r="B452" s="257">
        <v>39479</v>
      </c>
      <c r="C452" s="26"/>
      <c r="D452" s="26">
        <v>43</v>
      </c>
      <c r="E452" s="26">
        <v>40.14537</v>
      </c>
      <c r="F452" s="26">
        <v>0</v>
      </c>
      <c r="G452" s="26">
        <v>0</v>
      </c>
      <c r="H452" s="26">
        <v>7</v>
      </c>
      <c r="I452" s="26">
        <v>53.548585</v>
      </c>
      <c r="J452" s="26">
        <v>0</v>
      </c>
      <c r="K452" s="26">
        <v>0</v>
      </c>
    </row>
    <row r="453" spans="2:11" ht="12.75">
      <c r="B453" s="257">
        <v>39508</v>
      </c>
      <c r="C453" s="26"/>
      <c r="D453" s="26">
        <v>43</v>
      </c>
      <c r="E453" s="26">
        <v>40.339216</v>
      </c>
      <c r="F453" s="26">
        <v>0</v>
      </c>
      <c r="G453" s="26">
        <v>0</v>
      </c>
      <c r="H453" s="26">
        <v>7</v>
      </c>
      <c r="I453" s="26">
        <v>54.529718</v>
      </c>
      <c r="J453" s="26">
        <v>0</v>
      </c>
      <c r="K453" s="26">
        <v>0</v>
      </c>
    </row>
    <row r="454" spans="2:11" ht="12.75">
      <c r="B454" s="257">
        <v>39539</v>
      </c>
      <c r="C454" s="26"/>
      <c r="D454" s="26">
        <v>43</v>
      </c>
      <c r="E454" s="26">
        <v>43.432833</v>
      </c>
      <c r="F454" s="26">
        <v>0</v>
      </c>
      <c r="G454" s="26">
        <v>0</v>
      </c>
      <c r="H454" s="26">
        <v>7</v>
      </c>
      <c r="I454" s="26">
        <v>59.475887</v>
      </c>
      <c r="J454" s="26">
        <v>0</v>
      </c>
      <c r="K454" s="26">
        <v>0</v>
      </c>
    </row>
    <row r="455" spans="2:11" ht="12.75">
      <c r="B455" s="257">
        <v>39569</v>
      </c>
      <c r="C455" s="26"/>
      <c r="D455" s="26">
        <v>43</v>
      </c>
      <c r="E455" s="26">
        <v>43.731983</v>
      </c>
      <c r="F455" s="26">
        <v>0</v>
      </c>
      <c r="G455" s="26">
        <v>0</v>
      </c>
      <c r="H455" s="26">
        <v>7</v>
      </c>
      <c r="I455" s="26">
        <v>59.475887</v>
      </c>
      <c r="J455" s="26">
        <v>0</v>
      </c>
      <c r="K455" s="26">
        <v>0</v>
      </c>
    </row>
    <row r="456" spans="2:11" ht="12.75">
      <c r="B456" s="257">
        <v>39600</v>
      </c>
      <c r="C456" s="26"/>
      <c r="D456" s="26">
        <v>43</v>
      </c>
      <c r="E456" s="26">
        <v>44.773367</v>
      </c>
      <c r="F456" s="26">
        <v>0</v>
      </c>
      <c r="G456" s="26">
        <v>0</v>
      </c>
      <c r="H456" s="26">
        <v>7</v>
      </c>
      <c r="I456" s="26">
        <v>59.773009</v>
      </c>
      <c r="J456" s="26">
        <v>0</v>
      </c>
      <c r="K456" s="26">
        <v>0</v>
      </c>
    </row>
    <row r="457" spans="2:11" ht="12.75">
      <c r="B457" s="257">
        <v>39630</v>
      </c>
      <c r="C457" s="29"/>
      <c r="D457" s="29">
        <v>43</v>
      </c>
      <c r="E457" s="29">
        <v>45.914037</v>
      </c>
      <c r="F457" s="26">
        <v>0</v>
      </c>
      <c r="G457" s="29">
        <v>0</v>
      </c>
      <c r="H457" s="29">
        <v>7</v>
      </c>
      <c r="I457" s="29">
        <v>69.253188</v>
      </c>
      <c r="J457" s="26">
        <v>0</v>
      </c>
      <c r="K457" s="29">
        <v>0</v>
      </c>
    </row>
    <row r="458" spans="2:11" ht="12.75">
      <c r="B458" s="257">
        <v>39661</v>
      </c>
      <c r="C458" s="29"/>
      <c r="D458" s="29">
        <v>43</v>
      </c>
      <c r="E458" s="29">
        <v>46.955278</v>
      </c>
      <c r="F458" s="26">
        <v>0</v>
      </c>
      <c r="G458" s="29">
        <v>0</v>
      </c>
      <c r="H458" s="29">
        <v>7</v>
      </c>
      <c r="I458" s="29">
        <v>69.404397</v>
      </c>
      <c r="J458" s="26">
        <v>0</v>
      </c>
      <c r="K458" s="29">
        <v>0</v>
      </c>
    </row>
    <row r="459" spans="2:12" ht="12.75">
      <c r="B459" s="257">
        <v>39692</v>
      </c>
      <c r="C459" s="29"/>
      <c r="D459" s="29">
        <v>43</v>
      </c>
      <c r="E459" s="29">
        <v>48.191552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39722</v>
      </c>
      <c r="C460" s="29"/>
      <c r="D460" s="29">
        <v>43</v>
      </c>
      <c r="E460" s="29">
        <v>53.849292</v>
      </c>
      <c r="F460" s="26">
        <v>0</v>
      </c>
      <c r="G460" s="29">
        <v>0</v>
      </c>
      <c r="H460" s="29">
        <v>7</v>
      </c>
      <c r="I460" s="29">
        <v>60.004397</v>
      </c>
      <c r="J460" s="26">
        <v>0</v>
      </c>
      <c r="K460" s="29">
        <v>0</v>
      </c>
      <c r="L460" s="265"/>
    </row>
    <row r="461" spans="2:12" ht="12.75">
      <c r="B461" s="257">
        <v>39753</v>
      </c>
      <c r="C461" s="29"/>
      <c r="D461" s="29">
        <v>43</v>
      </c>
      <c r="E461" s="29">
        <v>55.008602</v>
      </c>
      <c r="F461" s="26">
        <v>0</v>
      </c>
      <c r="G461" s="29">
        <v>0</v>
      </c>
      <c r="H461" s="29">
        <v>7</v>
      </c>
      <c r="I461" s="29">
        <v>60.004397</v>
      </c>
      <c r="J461" s="26">
        <v>0</v>
      </c>
      <c r="K461" s="29">
        <v>0</v>
      </c>
      <c r="L461" s="265"/>
    </row>
    <row r="462" spans="2:12" ht="12.75">
      <c r="B462" s="257">
        <v>39783</v>
      </c>
      <c r="C462" s="29"/>
      <c r="D462" s="29">
        <v>43</v>
      </c>
      <c r="E462" s="29">
        <v>46.158385</v>
      </c>
      <c r="F462" s="26">
        <v>0</v>
      </c>
      <c r="G462" s="29">
        <v>0</v>
      </c>
      <c r="H462" s="29">
        <v>7</v>
      </c>
      <c r="I462" s="29">
        <v>60</v>
      </c>
      <c r="J462" s="26">
        <v>0</v>
      </c>
      <c r="K462" s="29">
        <v>0</v>
      </c>
      <c r="L462" s="265"/>
    </row>
    <row r="463" spans="2:12" ht="12.75">
      <c r="B463" s="257">
        <v>39814</v>
      </c>
      <c r="C463" s="29"/>
      <c r="D463" s="29">
        <v>43</v>
      </c>
      <c r="E463" s="29">
        <v>46.815273</v>
      </c>
      <c r="F463" s="26">
        <v>0</v>
      </c>
      <c r="G463" s="29">
        <v>0</v>
      </c>
      <c r="H463" s="29">
        <v>7</v>
      </c>
      <c r="I463" s="29">
        <v>60.004397</v>
      </c>
      <c r="J463" s="26">
        <v>0</v>
      </c>
      <c r="K463" s="272">
        <v>0</v>
      </c>
      <c r="L463" s="265"/>
    </row>
    <row r="464" spans="2:12" ht="12.75">
      <c r="B464" s="257">
        <v>39845</v>
      </c>
      <c r="C464" s="29"/>
      <c r="D464" s="29">
        <v>43</v>
      </c>
      <c r="E464" s="29">
        <v>47.357639</v>
      </c>
      <c r="F464" s="26">
        <v>0</v>
      </c>
      <c r="G464" s="29">
        <v>0</v>
      </c>
      <c r="H464" s="29">
        <v>7</v>
      </c>
      <c r="I464" s="29">
        <v>60.004397</v>
      </c>
      <c r="J464" s="26">
        <v>0</v>
      </c>
      <c r="K464" s="29">
        <v>0</v>
      </c>
      <c r="L464" s="265"/>
    </row>
    <row r="465" spans="2:12" ht="12.75">
      <c r="B465" s="257">
        <v>39873</v>
      </c>
      <c r="C465" s="29"/>
      <c r="D465" s="29">
        <v>43</v>
      </c>
      <c r="E465" s="29">
        <v>47.500012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39904</v>
      </c>
      <c r="C466" s="26"/>
      <c r="D466" s="29">
        <v>43</v>
      </c>
      <c r="E466" s="29">
        <v>27.945401</v>
      </c>
      <c r="F466" s="26">
        <v>0</v>
      </c>
      <c r="G466" s="29">
        <v>0</v>
      </c>
      <c r="H466" s="29">
        <v>7</v>
      </c>
      <c r="I466" s="29">
        <v>63.329913</v>
      </c>
      <c r="J466" s="26">
        <v>0</v>
      </c>
      <c r="K466" s="29">
        <v>0</v>
      </c>
      <c r="L466" s="265"/>
    </row>
    <row r="467" spans="2:12" ht="12.75">
      <c r="B467" s="257">
        <v>39934</v>
      </c>
      <c r="C467" s="26"/>
      <c r="D467" s="29">
        <v>43</v>
      </c>
      <c r="E467" s="29">
        <v>28.25207</v>
      </c>
      <c r="F467" s="26">
        <v>0</v>
      </c>
      <c r="G467" s="29">
        <v>0</v>
      </c>
      <c r="H467" s="29">
        <v>7</v>
      </c>
      <c r="I467" s="29">
        <v>63.329913</v>
      </c>
      <c r="J467" s="26">
        <v>0</v>
      </c>
      <c r="K467" s="29">
        <v>0</v>
      </c>
      <c r="L467" s="265"/>
    </row>
    <row r="468" spans="2:12" ht="12.75">
      <c r="B468" s="257">
        <v>39965</v>
      </c>
      <c r="C468" s="26"/>
      <c r="D468" s="29">
        <v>43</v>
      </c>
      <c r="E468" s="29">
        <v>28.394683</v>
      </c>
      <c r="F468" s="26">
        <v>0</v>
      </c>
      <c r="G468" s="29">
        <v>0</v>
      </c>
      <c r="H468" s="29">
        <v>7</v>
      </c>
      <c r="I468" s="29">
        <v>63.345346</v>
      </c>
      <c r="J468" s="26">
        <v>0</v>
      </c>
      <c r="K468" s="29">
        <v>0</v>
      </c>
      <c r="L468" s="265"/>
    </row>
    <row r="469" spans="2:12" ht="12.75">
      <c r="B469" s="257">
        <v>39995</v>
      </c>
      <c r="C469" s="26"/>
      <c r="D469" s="29">
        <v>43</v>
      </c>
      <c r="E469" s="29">
        <v>28.436515</v>
      </c>
      <c r="F469" s="26">
        <v>0</v>
      </c>
      <c r="G469" s="29">
        <v>0</v>
      </c>
      <c r="H469" s="29">
        <v>7</v>
      </c>
      <c r="I469" s="29">
        <v>63.282149</v>
      </c>
      <c r="J469" s="26">
        <v>0</v>
      </c>
      <c r="K469" s="29">
        <v>0</v>
      </c>
      <c r="L469" s="265"/>
    </row>
    <row r="470" spans="2:12" ht="12.75">
      <c r="B470" s="257">
        <v>40026</v>
      </c>
      <c r="C470" s="26"/>
      <c r="D470" s="29">
        <v>43</v>
      </c>
      <c r="E470" s="29">
        <v>28.578463</v>
      </c>
      <c r="F470" s="26">
        <v>0</v>
      </c>
      <c r="G470" s="29">
        <v>0</v>
      </c>
      <c r="H470" s="29">
        <v>7</v>
      </c>
      <c r="I470" s="29">
        <v>63.297462</v>
      </c>
      <c r="J470" s="26">
        <v>0</v>
      </c>
      <c r="K470" s="29">
        <v>0</v>
      </c>
      <c r="L470" s="265"/>
    </row>
    <row r="471" spans="2:12" ht="12.75">
      <c r="B471" s="257">
        <v>40057</v>
      </c>
      <c r="C471" s="26"/>
      <c r="D471" s="29">
        <v>43</v>
      </c>
      <c r="E471" s="29">
        <v>28.631591</v>
      </c>
      <c r="F471" s="26">
        <v>0</v>
      </c>
      <c r="G471" s="29">
        <v>0</v>
      </c>
      <c r="H471" s="29">
        <v>7</v>
      </c>
      <c r="I471" s="29">
        <v>63.297462</v>
      </c>
      <c r="J471" s="26">
        <v>0</v>
      </c>
      <c r="K471" s="29">
        <v>0</v>
      </c>
      <c r="L471" s="265"/>
    </row>
    <row r="472" spans="2:12" ht="12.75">
      <c r="B472" s="257">
        <v>40087</v>
      </c>
      <c r="C472" s="26"/>
      <c r="D472" s="29">
        <v>43</v>
      </c>
      <c r="E472" s="29">
        <v>29.209752</v>
      </c>
      <c r="F472" s="26">
        <v>0</v>
      </c>
      <c r="G472" s="29">
        <v>0</v>
      </c>
      <c r="H472" s="29">
        <v>7</v>
      </c>
      <c r="I472" s="29">
        <v>63.297462</v>
      </c>
      <c r="J472" s="26">
        <v>0</v>
      </c>
      <c r="K472" s="29">
        <v>0</v>
      </c>
      <c r="L472" s="265"/>
    </row>
    <row r="473" spans="2:12" ht="12.75">
      <c r="B473" s="257">
        <v>40118</v>
      </c>
      <c r="C473" s="26"/>
      <c r="D473" s="29">
        <v>43</v>
      </c>
      <c r="E473" s="29">
        <v>29.371974</v>
      </c>
      <c r="F473" s="26">
        <v>0</v>
      </c>
      <c r="G473" s="29">
        <v>0</v>
      </c>
      <c r="H473" s="29">
        <v>7</v>
      </c>
      <c r="I473" s="29">
        <v>63.297462</v>
      </c>
      <c r="J473" s="26">
        <v>0</v>
      </c>
      <c r="K473" s="29">
        <v>0</v>
      </c>
      <c r="L473" s="265"/>
    </row>
    <row r="474" spans="2:12" ht="12.75">
      <c r="B474" s="257">
        <v>40148</v>
      </c>
      <c r="C474" s="26"/>
      <c r="D474" s="29">
        <v>43</v>
      </c>
      <c r="E474" s="29">
        <v>8.644807</v>
      </c>
      <c r="F474" s="26">
        <v>0</v>
      </c>
      <c r="G474" s="29">
        <v>0</v>
      </c>
      <c r="H474" s="29">
        <v>7</v>
      </c>
      <c r="I474" s="29">
        <v>63.075661</v>
      </c>
      <c r="J474" s="26">
        <v>0</v>
      </c>
      <c r="K474" s="29">
        <v>0</v>
      </c>
      <c r="L474" s="265"/>
    </row>
    <row r="475" spans="2:12" ht="12.75">
      <c r="B475" s="257">
        <v>40179</v>
      </c>
      <c r="C475" s="26"/>
      <c r="D475" s="29">
        <v>42</v>
      </c>
      <c r="E475" s="29">
        <v>8.736668</v>
      </c>
      <c r="F475" s="26">
        <v>0</v>
      </c>
      <c r="G475" s="29">
        <v>0</v>
      </c>
      <c r="H475" s="29">
        <v>7</v>
      </c>
      <c r="I475" s="29">
        <v>11.773455</v>
      </c>
      <c r="J475" s="26">
        <v>0</v>
      </c>
      <c r="K475" s="29">
        <v>0</v>
      </c>
      <c r="L475" s="265"/>
    </row>
    <row r="476" spans="2:12" ht="12.75">
      <c r="B476" s="257">
        <v>40210</v>
      </c>
      <c r="C476" s="26"/>
      <c r="D476" s="29">
        <v>42</v>
      </c>
      <c r="E476" s="29">
        <v>8.778375</v>
      </c>
      <c r="F476" s="26">
        <v>0</v>
      </c>
      <c r="G476" s="29">
        <v>0</v>
      </c>
      <c r="H476" s="29">
        <v>7</v>
      </c>
      <c r="I476" s="29">
        <v>63.075661</v>
      </c>
      <c r="J476" s="26">
        <v>0</v>
      </c>
      <c r="K476" s="29">
        <v>0</v>
      </c>
      <c r="L476" s="265"/>
    </row>
    <row r="477" spans="2:12" ht="12.75">
      <c r="B477" s="257">
        <v>40238</v>
      </c>
      <c r="C477" s="26"/>
      <c r="D477" s="29">
        <v>42</v>
      </c>
      <c r="E477" s="29">
        <v>9.012424</v>
      </c>
      <c r="F477" s="26">
        <v>0</v>
      </c>
      <c r="G477" s="29">
        <v>0</v>
      </c>
      <c r="H477" s="29">
        <v>7</v>
      </c>
      <c r="I477" s="29">
        <v>62.768124</v>
      </c>
      <c r="J477" s="26">
        <v>0</v>
      </c>
      <c r="K477" s="29">
        <v>0</v>
      </c>
      <c r="L477" s="265"/>
    </row>
    <row r="478" spans="2:12" ht="12.75">
      <c r="B478" s="257">
        <v>40269</v>
      </c>
      <c r="C478" s="26"/>
      <c r="D478" s="29">
        <v>42</v>
      </c>
      <c r="E478" s="29">
        <v>9.062464</v>
      </c>
      <c r="F478" s="26">
        <v>0</v>
      </c>
      <c r="G478" s="29">
        <v>0</v>
      </c>
      <c r="H478" s="29">
        <v>7</v>
      </c>
      <c r="I478" s="29">
        <v>62.420154</v>
      </c>
      <c r="J478" s="26">
        <v>0</v>
      </c>
      <c r="K478" s="29">
        <v>0</v>
      </c>
      <c r="L478" s="265"/>
    </row>
    <row r="479" spans="2:12" ht="12.75">
      <c r="B479" s="257">
        <v>40299</v>
      </c>
      <c r="C479" s="26"/>
      <c r="D479" s="29">
        <v>42</v>
      </c>
      <c r="E479" s="29">
        <v>9.273947</v>
      </c>
      <c r="F479" s="26">
        <v>0</v>
      </c>
      <c r="G479" s="29">
        <v>0</v>
      </c>
      <c r="H479" s="29">
        <v>7</v>
      </c>
      <c r="I479" s="29">
        <v>62.303809</v>
      </c>
      <c r="J479" s="26">
        <v>0</v>
      </c>
      <c r="K479" s="29">
        <v>0</v>
      </c>
      <c r="L479" s="265"/>
    </row>
    <row r="480" spans="2:12" ht="12.75">
      <c r="B480" s="257">
        <v>40330</v>
      </c>
      <c r="C480" s="26"/>
      <c r="D480" s="29">
        <v>42</v>
      </c>
      <c r="E480" s="29">
        <v>9.401667</v>
      </c>
      <c r="F480" s="26">
        <v>0</v>
      </c>
      <c r="G480" s="29">
        <v>0</v>
      </c>
      <c r="H480" s="29">
        <v>7</v>
      </c>
      <c r="I480" s="29">
        <v>62.306447</v>
      </c>
      <c r="J480" s="26">
        <v>0</v>
      </c>
      <c r="K480" s="29">
        <v>0</v>
      </c>
      <c r="L480" s="265"/>
    </row>
    <row r="481" spans="2:12" ht="12.75">
      <c r="B481" s="257">
        <v>40360</v>
      </c>
      <c r="C481" s="26"/>
      <c r="D481" s="29">
        <v>42</v>
      </c>
      <c r="E481" s="29">
        <v>9.544122</v>
      </c>
      <c r="F481" s="26">
        <v>0</v>
      </c>
      <c r="G481" s="29">
        <v>0</v>
      </c>
      <c r="H481" s="29">
        <v>7</v>
      </c>
      <c r="I481" s="29">
        <v>62.314307</v>
      </c>
      <c r="J481" s="26">
        <v>0</v>
      </c>
      <c r="K481" s="29">
        <v>0</v>
      </c>
      <c r="L481" s="265"/>
    </row>
    <row r="482" spans="2:12" ht="12.75">
      <c r="B482" s="257">
        <v>40391</v>
      </c>
      <c r="C482" s="26"/>
      <c r="D482" s="29">
        <v>42</v>
      </c>
      <c r="E482" s="29">
        <v>9.706585</v>
      </c>
      <c r="F482" s="26">
        <v>0</v>
      </c>
      <c r="G482" s="29">
        <v>0</v>
      </c>
      <c r="H482" s="29">
        <v>8</v>
      </c>
      <c r="I482" s="29">
        <v>64.82272</v>
      </c>
      <c r="J482" s="26">
        <v>0</v>
      </c>
      <c r="K482" s="29">
        <v>0</v>
      </c>
      <c r="L482" s="265"/>
    </row>
    <row r="483" spans="2:12" ht="12.75">
      <c r="B483" s="257">
        <v>40422</v>
      </c>
      <c r="C483" s="26"/>
      <c r="D483" s="29">
        <v>42</v>
      </c>
      <c r="E483" s="29">
        <v>9.920051</v>
      </c>
      <c r="F483" s="26">
        <v>0</v>
      </c>
      <c r="G483" s="29">
        <v>0</v>
      </c>
      <c r="H483" s="29">
        <v>8</v>
      </c>
      <c r="I483" s="29">
        <v>64.82272</v>
      </c>
      <c r="J483" s="26">
        <v>0</v>
      </c>
      <c r="K483" s="29">
        <v>0</v>
      </c>
      <c r="L483" s="265"/>
    </row>
    <row r="484" spans="2:12" ht="12.75">
      <c r="B484" s="257">
        <v>40452</v>
      </c>
      <c r="C484" s="26"/>
      <c r="D484" s="29">
        <v>42</v>
      </c>
      <c r="E484" s="29">
        <v>10.14117</v>
      </c>
      <c r="F484" s="26">
        <v>0</v>
      </c>
      <c r="G484" s="29">
        <v>0</v>
      </c>
      <c r="H484" s="29">
        <v>8</v>
      </c>
      <c r="I484" s="29">
        <v>65.07272</v>
      </c>
      <c r="J484" s="26">
        <v>0</v>
      </c>
      <c r="K484" s="29">
        <v>0</v>
      </c>
      <c r="L484" s="265"/>
    </row>
    <row r="485" spans="2:12" ht="12.75">
      <c r="B485" s="257">
        <v>40483</v>
      </c>
      <c r="C485" s="26"/>
      <c r="D485" s="29">
        <v>42</v>
      </c>
      <c r="E485" s="29">
        <v>10.238954</v>
      </c>
      <c r="F485" s="26">
        <v>0</v>
      </c>
      <c r="G485" s="29">
        <v>0</v>
      </c>
      <c r="H485" s="29">
        <v>8</v>
      </c>
      <c r="I485" s="29">
        <v>64.31272</v>
      </c>
      <c r="J485" s="26">
        <v>0</v>
      </c>
      <c r="K485" s="29">
        <v>0</v>
      </c>
      <c r="L485" s="265"/>
    </row>
    <row r="486" spans="2:12" ht="12.75">
      <c r="B486" s="257">
        <v>40513</v>
      </c>
      <c r="C486" s="26"/>
      <c r="D486" s="29">
        <v>42</v>
      </c>
      <c r="E486" s="29">
        <v>4.886767</v>
      </c>
      <c r="F486" s="26">
        <v>0</v>
      </c>
      <c r="G486" s="29">
        <v>0</v>
      </c>
      <c r="H486" s="29">
        <v>7</v>
      </c>
      <c r="I486" s="29">
        <v>55.263894</v>
      </c>
      <c r="J486" s="26">
        <v>0</v>
      </c>
      <c r="K486" s="29">
        <v>0</v>
      </c>
      <c r="L486" s="265"/>
    </row>
    <row r="487" spans="2:12" ht="12.75">
      <c r="B487" s="257">
        <v>40544</v>
      </c>
      <c r="C487" s="26"/>
      <c r="D487" s="29">
        <v>42</v>
      </c>
      <c r="E487" s="29">
        <v>4.930824</v>
      </c>
      <c r="F487" s="26">
        <v>0</v>
      </c>
      <c r="G487" s="29">
        <v>0</v>
      </c>
      <c r="H487" s="29">
        <v>7</v>
      </c>
      <c r="I487" s="29">
        <v>55.263894</v>
      </c>
      <c r="J487" s="26">
        <v>0</v>
      </c>
      <c r="K487" s="29">
        <v>0</v>
      </c>
      <c r="L487" s="265"/>
    </row>
    <row r="488" spans="2:12" ht="12.75">
      <c r="B488" s="257">
        <v>40575</v>
      </c>
      <c r="C488" s="26"/>
      <c r="D488" s="29">
        <v>42</v>
      </c>
      <c r="E488" s="29">
        <v>5.023795</v>
      </c>
      <c r="F488" s="26">
        <v>0</v>
      </c>
      <c r="G488" s="29">
        <v>0</v>
      </c>
      <c r="H488" s="29">
        <v>7</v>
      </c>
      <c r="I488" s="29">
        <v>55.263894</v>
      </c>
      <c r="J488" s="26">
        <v>0</v>
      </c>
      <c r="K488" s="29">
        <v>0</v>
      </c>
      <c r="L488" s="265"/>
    </row>
    <row r="489" spans="2:12" ht="12.75">
      <c r="B489" s="257">
        <v>40603</v>
      </c>
      <c r="C489" s="26"/>
      <c r="D489" s="29">
        <v>42</v>
      </c>
      <c r="E489" s="29">
        <v>5.117123</v>
      </c>
      <c r="F489" s="26">
        <v>0</v>
      </c>
      <c r="G489" s="29">
        <v>0</v>
      </c>
      <c r="H489" s="29">
        <v>7</v>
      </c>
      <c r="I489" s="29">
        <v>55.263894</v>
      </c>
      <c r="J489" s="26">
        <v>0</v>
      </c>
      <c r="K489" s="29">
        <v>0</v>
      </c>
      <c r="L489" s="265"/>
    </row>
    <row r="490" spans="2:12" ht="12.75">
      <c r="B490" s="257">
        <v>40634</v>
      </c>
      <c r="C490" s="29"/>
      <c r="D490" s="29">
        <v>42</v>
      </c>
      <c r="E490" s="29">
        <v>5.210401</v>
      </c>
      <c r="F490" s="272">
        <v>0</v>
      </c>
      <c r="G490" s="29">
        <v>0</v>
      </c>
      <c r="H490" s="29">
        <v>7</v>
      </c>
      <c r="I490" s="29">
        <v>57.22247</v>
      </c>
      <c r="J490" s="29">
        <v>0</v>
      </c>
      <c r="K490" s="29">
        <v>0</v>
      </c>
      <c r="L490" s="265"/>
    </row>
    <row r="491" spans="2:12" ht="12.75">
      <c r="B491" s="257">
        <v>40664</v>
      </c>
      <c r="C491" s="29"/>
      <c r="D491" s="29">
        <v>42</v>
      </c>
      <c r="E491" s="29">
        <v>5.456874</v>
      </c>
      <c r="F491" s="272">
        <v>0</v>
      </c>
      <c r="G491" s="29">
        <v>0</v>
      </c>
      <c r="H491" s="29">
        <v>7</v>
      </c>
      <c r="I491" s="29">
        <v>57.22247</v>
      </c>
      <c r="J491" s="29">
        <v>0</v>
      </c>
      <c r="K491" s="29">
        <v>0</v>
      </c>
      <c r="L491" s="265"/>
    </row>
    <row r="492" spans="2:12" ht="12.75">
      <c r="B492" s="257">
        <v>40695</v>
      </c>
      <c r="C492" s="29"/>
      <c r="D492" s="29">
        <v>42</v>
      </c>
      <c r="E492" s="29">
        <v>5.603244</v>
      </c>
      <c r="F492" s="272">
        <v>0</v>
      </c>
      <c r="G492" s="29">
        <v>0</v>
      </c>
      <c r="H492" s="29">
        <v>7</v>
      </c>
      <c r="I492" s="29">
        <v>57.225</v>
      </c>
      <c r="J492" s="29">
        <v>0</v>
      </c>
      <c r="K492" s="29">
        <v>0</v>
      </c>
      <c r="L492" s="265"/>
    </row>
    <row r="493" spans="2:15" ht="12.75">
      <c r="B493" s="257">
        <v>40725</v>
      </c>
      <c r="C493" s="29"/>
      <c r="D493" s="29">
        <v>42</v>
      </c>
      <c r="E493" s="29">
        <v>5.69707</v>
      </c>
      <c r="F493" s="272">
        <v>0</v>
      </c>
      <c r="G493" s="29">
        <v>0</v>
      </c>
      <c r="H493" s="29">
        <v>7</v>
      </c>
      <c r="I493" s="29">
        <v>57.225561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40756</v>
      </c>
      <c r="C494" s="29"/>
      <c r="D494" s="29">
        <v>42</v>
      </c>
      <c r="E494" s="29">
        <v>5.740991</v>
      </c>
      <c r="F494" s="272">
        <v>0</v>
      </c>
      <c r="G494" s="29">
        <v>0</v>
      </c>
      <c r="H494" s="29">
        <v>7</v>
      </c>
      <c r="I494" s="29">
        <v>57.242439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40787</v>
      </c>
      <c r="C495" s="29"/>
      <c r="D495" s="29">
        <v>42</v>
      </c>
      <c r="E495" s="29">
        <v>5.834187</v>
      </c>
      <c r="F495" s="272">
        <v>0</v>
      </c>
      <c r="G495" s="29">
        <v>0</v>
      </c>
      <c r="H495" s="29">
        <v>7</v>
      </c>
      <c r="I495" s="29">
        <v>57.242439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40818</v>
      </c>
      <c r="C496" s="29"/>
      <c r="D496" s="29">
        <v>42</v>
      </c>
      <c r="E496" s="29">
        <v>6.076225</v>
      </c>
      <c r="F496" s="272">
        <v>0</v>
      </c>
      <c r="G496" s="29">
        <v>0</v>
      </c>
      <c r="H496" s="29">
        <v>7</v>
      </c>
      <c r="I496" s="29">
        <v>57.242439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40850</v>
      </c>
      <c r="C497" s="29"/>
      <c r="D497" s="29">
        <v>42</v>
      </c>
      <c r="E497" s="29">
        <v>6.12767</v>
      </c>
      <c r="F497" s="272">
        <v>0</v>
      </c>
      <c r="G497" s="29">
        <v>0</v>
      </c>
      <c r="H497" s="29">
        <v>7</v>
      </c>
      <c r="I497" s="29">
        <v>57.242439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40881</v>
      </c>
      <c r="C498" s="29"/>
      <c r="D498" s="29">
        <v>42</v>
      </c>
      <c r="E498" s="29">
        <v>6.183578</v>
      </c>
      <c r="F498" s="272">
        <v>0</v>
      </c>
      <c r="G498" s="29">
        <v>0</v>
      </c>
      <c r="H498" s="29">
        <v>7</v>
      </c>
      <c r="I498" s="29">
        <v>58.442439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40909</v>
      </c>
      <c r="C499" s="26"/>
      <c r="D499" s="29">
        <v>42</v>
      </c>
      <c r="E499" s="29">
        <v>5.688895</v>
      </c>
      <c r="F499" s="272">
        <v>0</v>
      </c>
      <c r="G499" s="29">
        <v>0</v>
      </c>
      <c r="H499" s="29">
        <v>7</v>
      </c>
      <c r="I499" s="29">
        <v>58.442439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40940</v>
      </c>
      <c r="C500" s="26"/>
      <c r="D500" s="29">
        <v>42</v>
      </c>
      <c r="E500" s="29">
        <v>5.753791</v>
      </c>
      <c r="F500" s="272">
        <v>0</v>
      </c>
      <c r="G500" s="29">
        <v>0</v>
      </c>
      <c r="H500" s="29">
        <v>7</v>
      </c>
      <c r="I500" s="29">
        <v>58.442439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40969</v>
      </c>
      <c r="C501" s="26"/>
      <c r="D501" s="29">
        <v>42</v>
      </c>
      <c r="E501" s="29">
        <v>5.799058</v>
      </c>
      <c r="F501" s="272">
        <v>0</v>
      </c>
      <c r="G501" s="29">
        <v>0</v>
      </c>
      <c r="H501" s="29">
        <v>7</v>
      </c>
      <c r="I501" s="29">
        <v>61.800699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41000</v>
      </c>
      <c r="C502" s="26"/>
      <c r="D502" s="29">
        <v>42</v>
      </c>
      <c r="E502" s="29">
        <v>5.844302</v>
      </c>
      <c r="F502" s="272">
        <v>0</v>
      </c>
      <c r="G502" s="29">
        <v>0</v>
      </c>
      <c r="H502" s="29">
        <v>7</v>
      </c>
      <c r="I502" s="29">
        <v>65.737042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41030</v>
      </c>
      <c r="C503" s="26"/>
      <c r="D503" s="29">
        <v>42</v>
      </c>
      <c r="E503" s="29">
        <v>5.914831</v>
      </c>
      <c r="F503" s="272">
        <v>0</v>
      </c>
      <c r="G503" s="29">
        <v>0</v>
      </c>
      <c r="H503" s="29">
        <v>7</v>
      </c>
      <c r="I503" s="29">
        <v>66.866603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41061</v>
      </c>
      <c r="C504" s="26"/>
      <c r="D504" s="29">
        <v>42</v>
      </c>
      <c r="E504" s="29">
        <v>5.960847</v>
      </c>
      <c r="F504" s="272">
        <v>0</v>
      </c>
      <c r="G504" s="29">
        <v>0</v>
      </c>
      <c r="H504" s="29">
        <v>7</v>
      </c>
      <c r="I504" s="29">
        <v>68.000565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41091</v>
      </c>
      <c r="C505" s="29"/>
      <c r="D505" s="29">
        <v>42</v>
      </c>
      <c r="E505" s="29">
        <v>6.006097</v>
      </c>
      <c r="F505" s="272">
        <v>0</v>
      </c>
      <c r="G505" s="29">
        <v>0</v>
      </c>
      <c r="H505" s="29">
        <v>6</v>
      </c>
      <c r="I505" s="29">
        <v>69.130493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41122</v>
      </c>
      <c r="C506" s="29"/>
      <c r="D506" s="29">
        <v>42</v>
      </c>
      <c r="E506" s="29">
        <v>6.101216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41153</v>
      </c>
      <c r="C507" s="29"/>
      <c r="D507" s="29">
        <v>42</v>
      </c>
      <c r="E507" s="29">
        <v>6.192916</v>
      </c>
      <c r="F507" s="272">
        <v>0</v>
      </c>
      <c r="G507" s="29">
        <v>0</v>
      </c>
      <c r="H507" s="29">
        <v>6</v>
      </c>
      <c r="I507" s="29">
        <v>69.259209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41183</v>
      </c>
      <c r="C508" s="29"/>
      <c r="D508" s="29">
        <v>42</v>
      </c>
      <c r="E508" s="29">
        <v>5</v>
      </c>
      <c r="F508" s="272">
        <v>0</v>
      </c>
      <c r="G508" s="29">
        <v>0</v>
      </c>
      <c r="H508" s="29">
        <v>6</v>
      </c>
      <c r="I508" s="29">
        <v>69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41214</v>
      </c>
      <c r="C509" s="29"/>
      <c r="D509" s="29">
        <v>42</v>
      </c>
      <c r="E509" s="29">
        <v>5</v>
      </c>
      <c r="F509" s="272">
        <v>0</v>
      </c>
      <c r="G509" s="29">
        <v>0</v>
      </c>
      <c r="H509" s="29">
        <v>6</v>
      </c>
      <c r="I509" s="29">
        <v>69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41244</v>
      </c>
      <c r="C510" s="29"/>
      <c r="D510" s="29">
        <v>42</v>
      </c>
      <c r="E510" s="29">
        <v>5</v>
      </c>
      <c r="F510" s="272">
        <v>0</v>
      </c>
      <c r="G510" s="29">
        <v>0</v>
      </c>
      <c r="H510" s="29">
        <v>6</v>
      </c>
      <c r="I510" s="29">
        <v>69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41275</v>
      </c>
      <c r="C511" s="29"/>
      <c r="D511" s="29">
        <v>42</v>
      </c>
      <c r="E511" s="29">
        <v>5.169515</v>
      </c>
      <c r="F511" s="272">
        <v>0</v>
      </c>
      <c r="G511" s="29">
        <v>0</v>
      </c>
      <c r="H511" s="29">
        <v>6</v>
      </c>
      <c r="I511" s="29">
        <v>69.259209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41306</v>
      </c>
      <c r="C512" s="29"/>
      <c r="D512" s="29">
        <v>42</v>
      </c>
      <c r="E512" s="29">
        <v>5.21513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41334</v>
      </c>
      <c r="C513" s="29"/>
      <c r="D513" s="29">
        <v>42</v>
      </c>
      <c r="E513" s="29">
        <v>5.291021</v>
      </c>
      <c r="F513" s="272">
        <v>0</v>
      </c>
      <c r="G513" s="29">
        <v>0</v>
      </c>
      <c r="H513" s="29">
        <v>6</v>
      </c>
      <c r="I513" s="29">
        <v>70.401133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41365</v>
      </c>
      <c r="C514" s="29"/>
      <c r="D514" s="29">
        <v>42</v>
      </c>
      <c r="E514" s="29">
        <v>5.4368</v>
      </c>
      <c r="F514" s="272">
        <v>0</v>
      </c>
      <c r="G514" s="29">
        <v>0</v>
      </c>
      <c r="H514" s="29">
        <v>6</v>
      </c>
      <c r="I514" s="29">
        <v>72.9002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41395</v>
      </c>
      <c r="C515" s="29"/>
      <c r="D515" s="29">
        <v>42</v>
      </c>
      <c r="E515" s="29">
        <v>5.54</v>
      </c>
      <c r="F515" s="272">
        <v>0</v>
      </c>
      <c r="G515" s="29">
        <v>0</v>
      </c>
      <c r="H515" s="29">
        <v>6</v>
      </c>
      <c r="I515" s="29">
        <v>74.0472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41426</v>
      </c>
      <c r="C516" s="29"/>
      <c r="D516" s="29">
        <v>42</v>
      </c>
      <c r="E516" s="29">
        <v>5.6311</v>
      </c>
      <c r="F516" s="272">
        <v>0</v>
      </c>
      <c r="G516" s="29">
        <v>0</v>
      </c>
      <c r="H516" s="29">
        <v>6</v>
      </c>
      <c r="I516" s="29">
        <v>75.1923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41456</v>
      </c>
      <c r="C517" s="29"/>
      <c r="D517" s="29">
        <v>42</v>
      </c>
      <c r="E517" s="29">
        <v>5.7268</v>
      </c>
      <c r="F517" s="272">
        <v>0</v>
      </c>
      <c r="G517" s="29">
        <v>0</v>
      </c>
      <c r="H517" s="29">
        <v>6</v>
      </c>
      <c r="I517" s="29">
        <v>76.3351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41487</v>
      </c>
      <c r="C518" s="29"/>
      <c r="D518" s="29">
        <v>42</v>
      </c>
      <c r="E518" s="29">
        <v>5.7486</v>
      </c>
      <c r="F518" s="272">
        <v>0</v>
      </c>
      <c r="G518" s="29">
        <v>0</v>
      </c>
      <c r="H518" s="29">
        <v>6</v>
      </c>
      <c r="I518" s="29">
        <v>77.495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41518</v>
      </c>
      <c r="C519" s="29"/>
      <c r="D519" s="29">
        <v>42</v>
      </c>
      <c r="E519" s="29">
        <v>5.9133</v>
      </c>
      <c r="F519" s="272">
        <v>0</v>
      </c>
      <c r="G519" s="29">
        <v>0</v>
      </c>
      <c r="H519" s="29">
        <v>6</v>
      </c>
      <c r="I519" s="29">
        <v>78.6469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41548</v>
      </c>
      <c r="C520" s="29"/>
      <c r="D520" s="29">
        <v>40</v>
      </c>
      <c r="E520" s="29">
        <v>5.8167</v>
      </c>
      <c r="F520" s="272">
        <v>0</v>
      </c>
      <c r="G520" s="29">
        <v>0</v>
      </c>
      <c r="H520" s="29">
        <v>6</v>
      </c>
      <c r="I520" s="29">
        <v>79.8015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41579</v>
      </c>
      <c r="C521" s="29"/>
      <c r="D521" s="29">
        <v>40</v>
      </c>
      <c r="E521" s="29">
        <v>5.9165</v>
      </c>
      <c r="F521" s="272">
        <v>0</v>
      </c>
      <c r="G521" s="29">
        <v>0</v>
      </c>
      <c r="H521" s="29">
        <v>6</v>
      </c>
      <c r="I521" s="29">
        <v>80.9608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41609</v>
      </c>
      <c r="C522" s="29"/>
      <c r="D522" s="29">
        <v>40</v>
      </c>
      <c r="E522" s="29">
        <v>5.9656</v>
      </c>
      <c r="F522" s="272">
        <v>0</v>
      </c>
      <c r="G522" s="29">
        <v>0</v>
      </c>
      <c r="H522" s="29">
        <v>6</v>
      </c>
      <c r="I522" s="29">
        <v>82.1227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41640</v>
      </c>
      <c r="C523" s="29"/>
      <c r="D523" s="29">
        <v>40</v>
      </c>
      <c r="E523" s="29">
        <v>6.0636</v>
      </c>
      <c r="F523" s="272">
        <v>0</v>
      </c>
      <c r="G523" s="29">
        <v>0</v>
      </c>
      <c r="H523" s="29">
        <v>6</v>
      </c>
      <c r="I523" s="29">
        <v>83.2881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41671</v>
      </c>
      <c r="C524" s="29"/>
      <c r="D524" s="29">
        <v>40</v>
      </c>
      <c r="E524" s="29">
        <v>6.1605</v>
      </c>
      <c r="F524" s="272">
        <v>0</v>
      </c>
      <c r="G524" s="29">
        <v>0</v>
      </c>
      <c r="H524" s="29">
        <v>6</v>
      </c>
      <c r="I524" s="29">
        <v>84.4599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41699</v>
      </c>
      <c r="C525" s="29"/>
      <c r="D525" s="29">
        <v>40</v>
      </c>
      <c r="E525" s="29">
        <v>6.2079</v>
      </c>
      <c r="F525" s="272">
        <v>0</v>
      </c>
      <c r="G525" s="29">
        <v>0</v>
      </c>
      <c r="H525" s="29">
        <v>6</v>
      </c>
      <c r="I525" s="29">
        <v>85.6354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41730</v>
      </c>
      <c r="C526" s="29"/>
      <c r="D526" s="29">
        <v>40</v>
      </c>
      <c r="E526" s="29">
        <v>6.2553</v>
      </c>
      <c r="F526" s="272">
        <v>0</v>
      </c>
      <c r="G526" s="29">
        <v>0</v>
      </c>
      <c r="H526" s="29">
        <v>6</v>
      </c>
      <c r="I526" s="29">
        <v>89.7533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41760</v>
      </c>
      <c r="C527" s="29"/>
      <c r="D527" s="29">
        <v>40</v>
      </c>
      <c r="E527" s="29">
        <v>6.3986</v>
      </c>
      <c r="F527" s="272">
        <v>0</v>
      </c>
      <c r="G527" s="29">
        <v>0</v>
      </c>
      <c r="H527" s="29">
        <v>6</v>
      </c>
      <c r="I527" s="29">
        <v>90.942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41791</v>
      </c>
      <c r="C528" s="29"/>
      <c r="D528" s="29">
        <v>40</v>
      </c>
      <c r="E528" s="29">
        <v>6.4476</v>
      </c>
      <c r="F528" s="272">
        <v>0</v>
      </c>
      <c r="G528" s="29">
        <v>0</v>
      </c>
      <c r="H528" s="29">
        <v>6</v>
      </c>
      <c r="I528" s="29">
        <v>92.1409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41821</v>
      </c>
      <c r="C529" s="29"/>
      <c r="D529" s="29">
        <v>40</v>
      </c>
      <c r="E529" s="29">
        <v>6.5438</v>
      </c>
      <c r="F529" s="272">
        <v>0</v>
      </c>
      <c r="G529" s="29">
        <v>0</v>
      </c>
      <c r="H529" s="29">
        <v>6</v>
      </c>
      <c r="I529" s="29">
        <v>93.343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41852</v>
      </c>
      <c r="C530" s="29"/>
      <c r="D530" s="29">
        <v>40</v>
      </c>
      <c r="E530" s="29">
        <v>6.6048</v>
      </c>
      <c r="F530" s="272">
        <v>0</v>
      </c>
      <c r="G530" s="29">
        <v>0</v>
      </c>
      <c r="H530" s="29">
        <v>6</v>
      </c>
      <c r="I530" s="29">
        <v>94.5777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41883</v>
      </c>
      <c r="C531" s="29"/>
      <c r="D531" s="29">
        <v>40</v>
      </c>
      <c r="E531" s="29">
        <v>6.7026</v>
      </c>
      <c r="F531" s="272">
        <v>0</v>
      </c>
      <c r="G531" s="29">
        <v>0</v>
      </c>
      <c r="H531" s="29">
        <v>6</v>
      </c>
      <c r="I531" s="29">
        <v>95.7829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41913</v>
      </c>
      <c r="C532" s="29"/>
      <c r="D532" s="29">
        <v>40</v>
      </c>
      <c r="E532" s="29">
        <v>7.1201</v>
      </c>
      <c r="F532" s="272">
        <v>0</v>
      </c>
      <c r="G532" s="29">
        <v>0</v>
      </c>
      <c r="H532" s="29">
        <v>6</v>
      </c>
      <c r="I532" s="29">
        <v>96.9913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41944</v>
      </c>
      <c r="C533" s="29"/>
      <c r="D533" s="29">
        <v>40</v>
      </c>
      <c r="E533" s="29">
        <v>7.1765</v>
      </c>
      <c r="F533" s="272">
        <v>0</v>
      </c>
      <c r="G533" s="29">
        <v>0</v>
      </c>
      <c r="H533" s="29">
        <v>6</v>
      </c>
      <c r="I533" s="29">
        <v>4.2077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41974</v>
      </c>
      <c r="C534" s="29"/>
      <c r="D534" s="29">
        <v>40</v>
      </c>
      <c r="E534" s="29">
        <v>7.2309</v>
      </c>
      <c r="F534" s="272">
        <v>0</v>
      </c>
      <c r="G534" s="29">
        <v>0</v>
      </c>
      <c r="H534" s="29">
        <v>6</v>
      </c>
      <c r="I534" s="29">
        <v>5.4353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42005</v>
      </c>
      <c r="C535" s="29"/>
      <c r="D535" s="29">
        <v>40</v>
      </c>
      <c r="E535" s="29">
        <v>7.282</v>
      </c>
      <c r="F535" s="272">
        <v>0</v>
      </c>
      <c r="G535" s="29">
        <v>0</v>
      </c>
      <c r="H535" s="29">
        <v>19</v>
      </c>
      <c r="I535" s="29">
        <v>12.534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42036</v>
      </c>
      <c r="C536" s="29"/>
      <c r="D536" s="29">
        <v>40</v>
      </c>
      <c r="E536" s="29">
        <v>7.3311</v>
      </c>
      <c r="F536" s="272">
        <v>0</v>
      </c>
      <c r="G536" s="29">
        <v>0</v>
      </c>
      <c r="H536" s="29">
        <v>6</v>
      </c>
      <c r="I536" s="29">
        <v>7.8946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42064</v>
      </c>
      <c r="C537" s="29"/>
      <c r="D537" s="29">
        <v>40</v>
      </c>
      <c r="E537" s="29">
        <v>7.3806</v>
      </c>
      <c r="F537" s="272">
        <v>0</v>
      </c>
      <c r="G537" s="29">
        <v>0</v>
      </c>
      <c r="H537" s="29">
        <v>6</v>
      </c>
      <c r="I537" s="29">
        <v>9.1218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42095</v>
      </c>
      <c r="C538" s="29"/>
      <c r="D538" s="29">
        <v>39</v>
      </c>
      <c r="E538" s="29">
        <v>7.4297</v>
      </c>
      <c r="F538" s="272">
        <v>0</v>
      </c>
      <c r="G538" s="29">
        <v>0</v>
      </c>
      <c r="H538" s="29">
        <v>6</v>
      </c>
      <c r="I538" s="29">
        <v>13.6647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42125</v>
      </c>
      <c r="C539" s="29"/>
      <c r="D539" s="29">
        <v>39</v>
      </c>
      <c r="E539" s="29">
        <v>7.5389</v>
      </c>
      <c r="F539" s="272">
        <v>0</v>
      </c>
      <c r="G539" s="29">
        <v>0</v>
      </c>
      <c r="H539" s="29">
        <v>6</v>
      </c>
      <c r="I539" s="29">
        <v>14.9024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42156</v>
      </c>
      <c r="C540" s="29"/>
      <c r="D540" s="29">
        <v>39</v>
      </c>
      <c r="E540" s="29">
        <v>7.5898</v>
      </c>
      <c r="F540" s="272">
        <v>0</v>
      </c>
      <c r="G540" s="29">
        <v>0</v>
      </c>
      <c r="H540" s="29">
        <v>6</v>
      </c>
      <c r="I540" s="29">
        <v>16.1499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42186</v>
      </c>
      <c r="C541" s="29"/>
      <c r="D541" s="29">
        <v>39</v>
      </c>
      <c r="E541" s="29">
        <v>7.6398</v>
      </c>
      <c r="F541" s="272">
        <v>0</v>
      </c>
      <c r="G541" s="29">
        <v>0</v>
      </c>
      <c r="H541" s="29">
        <v>6</v>
      </c>
      <c r="I541" s="29">
        <v>17.3998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42217</v>
      </c>
      <c r="C542" s="29"/>
      <c r="D542" s="29">
        <v>39</v>
      </c>
      <c r="E542" s="29">
        <v>7.6901</v>
      </c>
      <c r="F542" s="272">
        <v>0</v>
      </c>
      <c r="G542" s="29">
        <v>0</v>
      </c>
      <c r="H542" s="29">
        <v>6</v>
      </c>
      <c r="I542" s="29">
        <v>17.4295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42248</v>
      </c>
      <c r="C543" s="29"/>
      <c r="D543" s="29">
        <v>39</v>
      </c>
      <c r="E543" s="29">
        <v>7.7951</v>
      </c>
      <c r="F543" s="272">
        <v>0</v>
      </c>
      <c r="G543" s="29">
        <v>0</v>
      </c>
      <c r="H543" s="29">
        <v>6</v>
      </c>
      <c r="I543" s="29">
        <v>17.4295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42278</v>
      </c>
      <c r="C544" s="29"/>
      <c r="D544" s="29">
        <v>39</v>
      </c>
      <c r="E544" s="29">
        <v>8.2225</v>
      </c>
      <c r="F544" s="272">
        <v>0</v>
      </c>
      <c r="G544" s="29">
        <v>0</v>
      </c>
      <c r="H544" s="29">
        <v>6</v>
      </c>
      <c r="I544" s="29">
        <v>17.4295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42309</v>
      </c>
      <c r="C545" s="29"/>
      <c r="D545" s="29">
        <v>39</v>
      </c>
      <c r="E545" s="29">
        <v>8.2802</v>
      </c>
      <c r="F545" s="272">
        <v>0</v>
      </c>
      <c r="G545" s="29">
        <v>0</v>
      </c>
      <c r="H545" s="29">
        <v>6</v>
      </c>
      <c r="I545" s="29">
        <v>17.4295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42339</v>
      </c>
      <c r="C546" s="29"/>
      <c r="D546" s="29">
        <v>39</v>
      </c>
      <c r="E546" s="29">
        <v>8.3359</v>
      </c>
      <c r="F546" s="272">
        <v>0</v>
      </c>
      <c r="G546" s="29">
        <v>0</v>
      </c>
      <c r="H546" s="29">
        <v>6</v>
      </c>
      <c r="I546" s="29">
        <v>17.4295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42370</v>
      </c>
      <c r="C547" s="29"/>
      <c r="D547" s="29">
        <v>39</v>
      </c>
      <c r="E547" s="29">
        <v>8.389</v>
      </c>
      <c r="F547" s="272">
        <v>0</v>
      </c>
      <c r="G547" s="29">
        <v>0</v>
      </c>
      <c r="H547" s="29">
        <v>6</v>
      </c>
      <c r="I547" s="29">
        <v>17.4295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42401</v>
      </c>
      <c r="C548" s="29"/>
      <c r="D548" s="29">
        <v>39</v>
      </c>
      <c r="E548" s="29">
        <v>8.4403</v>
      </c>
      <c r="F548" s="272">
        <v>0</v>
      </c>
      <c r="G548" s="29">
        <v>0</v>
      </c>
      <c r="H548" s="29">
        <v>6</v>
      </c>
      <c r="I548" s="29">
        <v>19.9924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42430</v>
      </c>
      <c r="C549" s="29"/>
      <c r="D549" s="29">
        <v>39</v>
      </c>
      <c r="E549" s="29">
        <v>8.4922</v>
      </c>
      <c r="F549" s="272">
        <v>0</v>
      </c>
      <c r="G549" s="29">
        <v>0</v>
      </c>
      <c r="H549" s="29">
        <v>6</v>
      </c>
      <c r="I549" s="29">
        <v>21.2783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42461</v>
      </c>
      <c r="C550" s="29"/>
      <c r="D550" s="29">
        <v>39</v>
      </c>
      <c r="E550" s="29">
        <v>8.5441</v>
      </c>
      <c r="F550" s="272">
        <v>0</v>
      </c>
      <c r="G550" s="29">
        <v>0</v>
      </c>
      <c r="H550" s="29">
        <v>6</v>
      </c>
      <c r="I550" s="29">
        <v>23.4183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42491</v>
      </c>
      <c r="C551" s="29"/>
      <c r="D551" s="29">
        <v>39</v>
      </c>
      <c r="E551" s="29">
        <v>8.6644</v>
      </c>
      <c r="F551" s="272">
        <v>0</v>
      </c>
      <c r="G551" s="29">
        <v>0</v>
      </c>
      <c r="H551" s="29">
        <v>6</v>
      </c>
      <c r="I551" s="29">
        <v>24.7137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42522</v>
      </c>
      <c r="C552" s="29"/>
      <c r="D552" s="29">
        <v>39</v>
      </c>
      <c r="E552" s="29">
        <v>8.7175</v>
      </c>
      <c r="F552" s="272">
        <v>0</v>
      </c>
      <c r="G552" s="29">
        <v>0</v>
      </c>
      <c r="H552" s="29">
        <v>6</v>
      </c>
      <c r="I552" s="29">
        <v>26.0158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42552</v>
      </c>
      <c r="C553" s="29"/>
      <c r="D553" s="29">
        <v>39</v>
      </c>
      <c r="E553" s="29">
        <v>8.7697</v>
      </c>
      <c r="F553" s="272">
        <v>0</v>
      </c>
      <c r="G553" s="29">
        <v>0</v>
      </c>
      <c r="H553" s="29">
        <v>6</v>
      </c>
      <c r="I553" s="29">
        <v>27.3193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42583</v>
      </c>
      <c r="C554" s="29"/>
      <c r="D554" s="29">
        <v>39</v>
      </c>
      <c r="E554" s="29">
        <v>8.822</v>
      </c>
      <c r="F554" s="272">
        <v>0</v>
      </c>
      <c r="G554" s="29">
        <v>0</v>
      </c>
      <c r="H554" s="29">
        <v>6</v>
      </c>
      <c r="I554" s="29">
        <v>28.6571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42614</v>
      </c>
      <c r="C555" s="29"/>
      <c r="D555" s="29">
        <v>39</v>
      </c>
      <c r="E555" s="29">
        <v>8.9209</v>
      </c>
      <c r="F555" s="272">
        <v>0</v>
      </c>
      <c r="G555" s="29">
        <v>0</v>
      </c>
      <c r="H555" s="29">
        <v>6</v>
      </c>
      <c r="I555" s="29">
        <v>29.9676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42644</v>
      </c>
      <c r="C556" s="29"/>
      <c r="D556" s="29">
        <v>39</v>
      </c>
      <c r="E556" s="29">
        <v>9.3026</v>
      </c>
      <c r="F556" s="272">
        <v>0</v>
      </c>
      <c r="G556" s="29">
        <v>0</v>
      </c>
      <c r="H556" s="29">
        <v>6</v>
      </c>
      <c r="I556" s="29">
        <v>31.2788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42675</v>
      </c>
      <c r="C557" s="29"/>
      <c r="D557" s="29">
        <v>39</v>
      </c>
      <c r="E557" s="29">
        <v>9.3606</v>
      </c>
      <c r="F557" s="272">
        <v>0</v>
      </c>
      <c r="G557" s="29">
        <v>0</v>
      </c>
      <c r="H557" s="29">
        <v>6</v>
      </c>
      <c r="I557" s="29">
        <v>32.5919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42705</v>
      </c>
      <c r="C558" s="29"/>
      <c r="D558" s="29">
        <v>39</v>
      </c>
      <c r="E558" s="29">
        <v>9.417</v>
      </c>
      <c r="F558" s="272">
        <v>0</v>
      </c>
      <c r="G558" s="29">
        <v>0</v>
      </c>
      <c r="H558" s="29">
        <v>6</v>
      </c>
      <c r="I558" s="29">
        <v>33.9075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42736</v>
      </c>
      <c r="C559" s="29"/>
      <c r="D559" s="29">
        <v>39</v>
      </c>
      <c r="E559" s="29">
        <v>8.4545</v>
      </c>
      <c r="F559" s="272">
        <v>0</v>
      </c>
      <c r="G559" s="29">
        <v>0</v>
      </c>
      <c r="H559" s="29">
        <v>6</v>
      </c>
      <c r="I559" s="29">
        <v>35.2249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42767</v>
      </c>
      <c r="C560" s="29"/>
      <c r="D560" s="29">
        <v>38</v>
      </c>
      <c r="E560" s="29">
        <v>8.507</v>
      </c>
      <c r="F560" s="272">
        <v>0</v>
      </c>
      <c r="G560" s="29">
        <v>0</v>
      </c>
      <c r="H560" s="29">
        <v>6</v>
      </c>
      <c r="I560" s="29">
        <v>36.5408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42795</v>
      </c>
      <c r="C561" s="29"/>
      <c r="D561" s="29">
        <v>38</v>
      </c>
      <c r="E561" s="29">
        <v>8.5603</v>
      </c>
      <c r="F561" s="272">
        <v>0</v>
      </c>
      <c r="G561" s="29">
        <v>0</v>
      </c>
      <c r="H561" s="29">
        <v>6</v>
      </c>
      <c r="I561" s="29">
        <v>37.8605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42826</v>
      </c>
      <c r="C562" s="29"/>
      <c r="D562" s="29">
        <v>38</v>
      </c>
      <c r="E562" s="29">
        <v>8.6134</v>
      </c>
      <c r="F562" s="272">
        <v>0</v>
      </c>
      <c r="G562" s="29">
        <v>0</v>
      </c>
      <c r="H562" s="29">
        <v>6</v>
      </c>
      <c r="I562" s="29">
        <v>40.055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42856</v>
      </c>
      <c r="C563" s="29"/>
      <c r="D563" s="29">
        <v>38</v>
      </c>
      <c r="E563" s="29">
        <v>8.6714</v>
      </c>
      <c r="F563" s="272">
        <v>0</v>
      </c>
      <c r="G563" s="29">
        <v>0</v>
      </c>
      <c r="H563" s="29">
        <v>6</v>
      </c>
      <c r="I563" s="29">
        <v>41.383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42887</v>
      </c>
      <c r="C564" s="29"/>
      <c r="D564" s="29">
        <v>37</v>
      </c>
      <c r="E564" s="29">
        <v>1.5589</v>
      </c>
      <c r="F564" s="272">
        <v>0</v>
      </c>
      <c r="G564" s="29">
        <v>0</v>
      </c>
      <c r="H564" s="29">
        <v>6</v>
      </c>
      <c r="I564" s="29">
        <v>5.7162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42917</v>
      </c>
      <c r="C565" s="29"/>
      <c r="D565" s="29">
        <v>37</v>
      </c>
      <c r="E565" s="29">
        <v>1.5589</v>
      </c>
      <c r="F565" s="272">
        <v>0</v>
      </c>
      <c r="G565" s="29">
        <v>0</v>
      </c>
      <c r="H565" s="29">
        <v>6</v>
      </c>
      <c r="I565" s="29">
        <v>7.05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42948</v>
      </c>
      <c r="C566" s="29"/>
      <c r="D566" s="29">
        <v>37</v>
      </c>
      <c r="E566" s="29">
        <v>1.5589</v>
      </c>
      <c r="F566" s="272">
        <v>0</v>
      </c>
      <c r="G566" s="29">
        <v>0</v>
      </c>
      <c r="H566" s="29">
        <v>6</v>
      </c>
      <c r="I566" s="29">
        <v>8.3952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42979</v>
      </c>
      <c r="C567" s="29"/>
      <c r="D567" s="29">
        <v>37</v>
      </c>
      <c r="E567" s="29">
        <v>1.5916</v>
      </c>
      <c r="F567" s="272">
        <v>0</v>
      </c>
      <c r="G567" s="29">
        <v>0</v>
      </c>
      <c r="H567" s="29">
        <v>6</v>
      </c>
      <c r="I567" s="29">
        <v>9.7254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71"/>
      <c r="C568" s="30"/>
      <c r="D568" s="30"/>
      <c r="E568" s="30"/>
      <c r="F568" s="290"/>
      <c r="G568" s="30"/>
      <c r="H568" s="30"/>
      <c r="I568" s="30"/>
      <c r="J568" s="30"/>
      <c r="K568" s="30"/>
      <c r="L568" s="265"/>
      <c r="M568" s="258"/>
      <c r="N568" s="258"/>
      <c r="O568" s="259"/>
    </row>
    <row r="569" spans="2:12" ht="12.75">
      <c r="B569" s="271"/>
      <c r="C569" s="30"/>
      <c r="D569" s="30"/>
      <c r="E569" s="30"/>
      <c r="F569" s="290"/>
      <c r="G569" s="30"/>
      <c r="H569" s="30"/>
      <c r="I569" s="30"/>
      <c r="J569" s="30"/>
      <c r="K569" s="30"/>
      <c r="L569" s="265"/>
    </row>
    <row r="570" spans="2:12" ht="12.75">
      <c r="B570" s="271"/>
      <c r="C570" s="30"/>
      <c r="D570" s="287"/>
      <c r="E570" s="288"/>
      <c r="F570" s="287"/>
      <c r="G570" s="288"/>
      <c r="H570" s="287"/>
      <c r="I570" s="288"/>
      <c r="J570" s="287"/>
      <c r="K570" s="288"/>
      <c r="L570" s="265"/>
    </row>
    <row r="571" spans="3:21" s="5" customFormat="1" ht="12.75">
      <c r="C571" s="6"/>
      <c r="D571" s="6"/>
      <c r="E571" s="7"/>
      <c r="F571" s="6"/>
      <c r="G571" s="6"/>
      <c r="H571" s="6"/>
      <c r="I571" s="6"/>
      <c r="J571" s="6"/>
      <c r="K571" s="6"/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>
      <c r="B572" s="35" t="s">
        <v>53</v>
      </c>
      <c r="C572" s="6"/>
      <c r="D572" s="6"/>
      <c r="E572" s="7"/>
      <c r="F572" s="6"/>
      <c r="G572" s="6"/>
      <c r="H572" s="6"/>
      <c r="I572" s="6"/>
      <c r="J572" s="6"/>
      <c r="K572" s="6"/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3:21" s="15" customFormat="1" ht="12.75">
      <c r="C573" s="12"/>
      <c r="D573" s="12"/>
      <c r="E573" s="32"/>
      <c r="F573" s="12"/>
      <c r="G573" s="12"/>
      <c r="H573" s="12"/>
      <c r="I573" s="12"/>
      <c r="J573" s="12"/>
      <c r="K573" s="12"/>
      <c r="L573" s="260"/>
      <c r="M573" s="261"/>
      <c r="N573" s="261"/>
      <c r="O573" s="260"/>
      <c r="P573" s="260"/>
      <c r="Q573" s="260"/>
      <c r="R573" s="260"/>
      <c r="S573" s="260"/>
      <c r="T573" s="255"/>
      <c r="U573" s="255"/>
    </row>
    <row r="574" spans="2:21" s="19" customFormat="1" ht="12.75">
      <c r="B574" s="17" t="s">
        <v>22</v>
      </c>
      <c r="C574" s="18"/>
      <c r="D574" s="405" t="s">
        <v>134</v>
      </c>
      <c r="E574" s="405"/>
      <c r="F574" s="405" t="s">
        <v>87</v>
      </c>
      <c r="G574" s="405"/>
      <c r="H574" s="405" t="s">
        <v>135</v>
      </c>
      <c r="I574" s="405"/>
      <c r="J574" s="405" t="s">
        <v>89</v>
      </c>
      <c r="K574" s="405"/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24" customFormat="1" ht="12.75">
      <c r="B575" s="21"/>
      <c r="C575" s="22"/>
      <c r="D575" s="22" t="s">
        <v>28</v>
      </c>
      <c r="E575" s="23" t="s">
        <v>0</v>
      </c>
      <c r="F575" s="22" t="s">
        <v>28</v>
      </c>
      <c r="G575" s="22" t="s">
        <v>0</v>
      </c>
      <c r="H575" s="22" t="s">
        <v>28</v>
      </c>
      <c r="I575" s="22" t="s">
        <v>0</v>
      </c>
      <c r="J575" s="22" t="s">
        <v>28</v>
      </c>
      <c r="K575" s="22" t="s">
        <v>0</v>
      </c>
      <c r="L575" s="260"/>
      <c r="M575" s="261"/>
      <c r="N575" s="261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7">
        <v>37469</v>
      </c>
      <c r="C576" s="7"/>
      <c r="D576" s="7">
        <v>0</v>
      </c>
      <c r="E576" s="7">
        <v>0</v>
      </c>
      <c r="F576" s="7">
        <v>0</v>
      </c>
      <c r="G576" s="7">
        <v>0</v>
      </c>
      <c r="H576" s="7">
        <v>3</v>
      </c>
      <c r="I576" s="7">
        <v>6.725185</v>
      </c>
      <c r="J576" s="7">
        <v>63</v>
      </c>
      <c r="K576" s="7">
        <v>137.41706300000004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37500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7.589691000000001</v>
      </c>
      <c r="J577" s="26">
        <v>74</v>
      </c>
      <c r="K577" s="26">
        <v>189.847052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37530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8.497747</v>
      </c>
      <c r="J578" s="26">
        <v>92</v>
      </c>
      <c r="K578" s="26">
        <v>200.161497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37561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9.372985000000002</v>
      </c>
      <c r="J579" s="26">
        <v>104</v>
      </c>
      <c r="K579" s="26">
        <v>202.69889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37591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10.253537</v>
      </c>
      <c r="J580" s="26">
        <v>107</v>
      </c>
      <c r="K580" s="26">
        <v>210.729902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37622</v>
      </c>
      <c r="C581" s="26"/>
      <c r="D581" s="26">
        <v>2</v>
      </c>
      <c r="E581" s="26">
        <v>0.102721</v>
      </c>
      <c r="F581" s="26">
        <v>0</v>
      </c>
      <c r="G581" s="26">
        <v>0</v>
      </c>
      <c r="H581" s="26">
        <v>3</v>
      </c>
      <c r="I581" s="26">
        <v>13.286016</v>
      </c>
      <c r="J581" s="26">
        <v>108</v>
      </c>
      <c r="K581" s="26">
        <v>216.39838000000003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37653</v>
      </c>
      <c r="C582" s="26"/>
      <c r="D582" s="26">
        <v>2</v>
      </c>
      <c r="E582" s="26">
        <v>15.539343000000002</v>
      </c>
      <c r="F582" s="26">
        <v>0</v>
      </c>
      <c r="G582" s="26">
        <v>0</v>
      </c>
      <c r="H582" s="26">
        <v>3</v>
      </c>
      <c r="I582" s="26">
        <v>15.121983</v>
      </c>
      <c r="J582" s="26">
        <v>116</v>
      </c>
      <c r="K582" s="26">
        <v>218.96104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37681</v>
      </c>
      <c r="C583" s="26"/>
      <c r="D583" s="26">
        <v>3</v>
      </c>
      <c r="E583" s="26">
        <v>15.539343000000002</v>
      </c>
      <c r="F583" s="26">
        <v>0</v>
      </c>
      <c r="G583" s="26">
        <v>0</v>
      </c>
      <c r="H583" s="26">
        <v>3</v>
      </c>
      <c r="I583" s="26">
        <v>15.956163</v>
      </c>
      <c r="J583" s="26">
        <v>125</v>
      </c>
      <c r="K583" s="26">
        <v>230.559771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37712</v>
      </c>
      <c r="C584" s="26"/>
      <c r="D584" s="26">
        <v>3</v>
      </c>
      <c r="E584" s="26">
        <v>20.274007</v>
      </c>
      <c r="F584" s="26">
        <v>0</v>
      </c>
      <c r="G584" s="26">
        <v>0</v>
      </c>
      <c r="H584" s="26">
        <v>3</v>
      </c>
      <c r="I584" s="26">
        <v>16.841077</v>
      </c>
      <c r="J584" s="26">
        <v>131</v>
      </c>
      <c r="K584" s="26">
        <v>276.807529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37742</v>
      </c>
      <c r="C585" s="26"/>
      <c r="D585" s="26">
        <v>3</v>
      </c>
      <c r="E585" s="26">
        <v>20.580348</v>
      </c>
      <c r="F585" s="26">
        <v>0</v>
      </c>
      <c r="G585" s="26">
        <v>0</v>
      </c>
      <c r="H585" s="26">
        <v>3</v>
      </c>
      <c r="I585" s="26">
        <v>17.694436</v>
      </c>
      <c r="J585" s="26">
        <v>143</v>
      </c>
      <c r="K585" s="26">
        <v>279.754891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37773</v>
      </c>
      <c r="C586" s="26"/>
      <c r="D586" s="26">
        <v>3</v>
      </c>
      <c r="E586" s="26">
        <v>0.104299</v>
      </c>
      <c r="F586" s="26">
        <v>0</v>
      </c>
      <c r="G586" s="26">
        <v>0</v>
      </c>
      <c r="H586" s="26">
        <v>3</v>
      </c>
      <c r="I586" s="26">
        <v>18.545049</v>
      </c>
      <c r="J586" s="26">
        <v>146</v>
      </c>
      <c r="K586" s="26">
        <v>282.47232700000006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37803</v>
      </c>
      <c r="C587" s="26"/>
      <c r="D587" s="26">
        <v>3</v>
      </c>
      <c r="E587" s="26">
        <v>0.104299</v>
      </c>
      <c r="F587" s="26">
        <v>0</v>
      </c>
      <c r="G587" s="26">
        <v>0</v>
      </c>
      <c r="H587" s="26">
        <v>3</v>
      </c>
      <c r="I587" s="26">
        <v>19.838021</v>
      </c>
      <c r="J587" s="26">
        <v>153</v>
      </c>
      <c r="K587" s="26">
        <v>285.3593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37834</v>
      </c>
      <c r="C588" s="26"/>
      <c r="D588" s="26">
        <v>3</v>
      </c>
      <c r="E588" s="26">
        <v>0.104299</v>
      </c>
      <c r="F588" s="26">
        <v>0</v>
      </c>
      <c r="G588" s="26">
        <v>0</v>
      </c>
      <c r="H588" s="26">
        <v>3</v>
      </c>
      <c r="I588" s="26">
        <v>21.690815</v>
      </c>
      <c r="J588" s="26">
        <v>154</v>
      </c>
      <c r="K588" s="26">
        <v>289.571845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37865</v>
      </c>
      <c r="C589" s="26"/>
      <c r="D589" s="26">
        <v>3</v>
      </c>
      <c r="E589" s="26">
        <v>0.104299</v>
      </c>
      <c r="F589" s="26">
        <v>0</v>
      </c>
      <c r="G589" s="26">
        <v>0</v>
      </c>
      <c r="H589" s="26">
        <v>3</v>
      </c>
      <c r="I589" s="26">
        <v>21.690815</v>
      </c>
      <c r="J589" s="26">
        <v>164</v>
      </c>
      <c r="K589" s="26">
        <v>251.058945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37895</v>
      </c>
      <c r="C590" s="26"/>
      <c r="D590" s="26">
        <v>3</v>
      </c>
      <c r="E590" s="26">
        <v>0.104551</v>
      </c>
      <c r="F590" s="26">
        <v>0</v>
      </c>
      <c r="G590" s="26">
        <v>0</v>
      </c>
      <c r="H590" s="26">
        <v>3</v>
      </c>
      <c r="I590" s="26">
        <v>21.690815</v>
      </c>
      <c r="J590" s="26">
        <v>167</v>
      </c>
      <c r="K590" s="26">
        <v>255.409054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37926</v>
      </c>
      <c r="C591" s="26"/>
      <c r="D591" s="26">
        <v>3</v>
      </c>
      <c r="E591" s="26">
        <v>0.104551</v>
      </c>
      <c r="F591" s="26">
        <v>0</v>
      </c>
      <c r="G591" s="26">
        <v>0</v>
      </c>
      <c r="H591" s="26">
        <v>3</v>
      </c>
      <c r="I591" s="26">
        <v>21.691147</v>
      </c>
      <c r="J591" s="26">
        <v>174</v>
      </c>
      <c r="K591" s="26">
        <v>180.28525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37956</v>
      </c>
      <c r="C592" s="26"/>
      <c r="D592" s="26">
        <v>3</v>
      </c>
      <c r="E592" s="26">
        <v>0.104551</v>
      </c>
      <c r="F592" s="26">
        <v>0</v>
      </c>
      <c r="G592" s="26">
        <v>0</v>
      </c>
      <c r="H592" s="26">
        <v>3</v>
      </c>
      <c r="I592" s="26">
        <v>21.691147</v>
      </c>
      <c r="J592" s="26">
        <v>181</v>
      </c>
      <c r="K592" s="26">
        <v>164.47261000000003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37987</v>
      </c>
      <c r="C593" s="26"/>
      <c r="D593" s="26">
        <v>3</v>
      </c>
      <c r="E593" s="26">
        <v>0.106595</v>
      </c>
      <c r="F593" s="26">
        <v>0</v>
      </c>
      <c r="G593" s="26">
        <v>0</v>
      </c>
      <c r="H593" s="26">
        <v>3</v>
      </c>
      <c r="I593" s="26">
        <v>21.691147</v>
      </c>
      <c r="J593" s="26">
        <v>178</v>
      </c>
      <c r="K593" s="26">
        <v>116.50533500000002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38018</v>
      </c>
      <c r="C594" s="26"/>
      <c r="D594" s="26">
        <v>3</v>
      </c>
      <c r="E594" s="26">
        <v>0.172706</v>
      </c>
      <c r="F594" s="26">
        <v>0</v>
      </c>
      <c r="G594" s="26">
        <v>0</v>
      </c>
      <c r="H594" s="26">
        <v>3</v>
      </c>
      <c r="I594" s="26">
        <v>21.691147</v>
      </c>
      <c r="J594" s="26">
        <v>182</v>
      </c>
      <c r="K594" s="26">
        <v>111.82480200000002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38047</v>
      </c>
      <c r="C595" s="26"/>
      <c r="D595" s="26">
        <v>3</v>
      </c>
      <c r="E595" s="26">
        <v>0.172706</v>
      </c>
      <c r="F595" s="26">
        <v>0</v>
      </c>
      <c r="G595" s="26">
        <v>0</v>
      </c>
      <c r="H595" s="26">
        <v>3</v>
      </c>
      <c r="I595" s="26">
        <v>21.691147</v>
      </c>
      <c r="J595" s="26">
        <v>182</v>
      </c>
      <c r="K595" s="26">
        <v>109.88575600000001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38078</v>
      </c>
      <c r="C596" s="26"/>
      <c r="D596" s="26">
        <v>3</v>
      </c>
      <c r="E596" s="36">
        <v>0.253115</v>
      </c>
      <c r="F596" s="26">
        <v>0</v>
      </c>
      <c r="G596" s="26">
        <v>0</v>
      </c>
      <c r="H596" s="26">
        <v>3</v>
      </c>
      <c r="I596" s="36">
        <v>21.691147</v>
      </c>
      <c r="J596" s="26">
        <v>182</v>
      </c>
      <c r="K596" s="36">
        <v>108.12012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38108</v>
      </c>
      <c r="C597" s="26"/>
      <c r="D597" s="26">
        <v>3</v>
      </c>
      <c r="E597" s="36">
        <v>0.253115</v>
      </c>
      <c r="F597" s="26">
        <v>0</v>
      </c>
      <c r="G597" s="26">
        <v>0</v>
      </c>
      <c r="H597" s="26">
        <v>3</v>
      </c>
      <c r="I597" s="36">
        <v>21.691147</v>
      </c>
      <c r="J597" s="26">
        <v>191</v>
      </c>
      <c r="K597" s="36">
        <v>104.25392000000001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38139</v>
      </c>
      <c r="C598" s="26"/>
      <c r="D598" s="26">
        <v>3</v>
      </c>
      <c r="E598" s="36">
        <v>0.080409</v>
      </c>
      <c r="F598" s="26">
        <v>0</v>
      </c>
      <c r="G598" s="26">
        <v>0</v>
      </c>
      <c r="H598" s="26">
        <v>3</v>
      </c>
      <c r="I598" s="36">
        <v>21.691147</v>
      </c>
      <c r="J598" s="26">
        <v>190</v>
      </c>
      <c r="K598" s="36">
        <v>35.250999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14" ht="12.75" hidden="1">
      <c r="B599" s="257">
        <v>38169</v>
      </c>
      <c r="C599" s="29"/>
      <c r="D599" s="29">
        <f aca="true" t="shared" si="3" ref="D599:K608">+D786+D973</f>
        <v>3</v>
      </c>
      <c r="E599" s="29">
        <f t="shared" si="3"/>
        <v>0.080409</v>
      </c>
      <c r="F599" s="29">
        <f t="shared" si="3"/>
        <v>0</v>
      </c>
      <c r="G599" s="29">
        <f t="shared" si="3"/>
        <v>0</v>
      </c>
      <c r="H599" s="29">
        <f t="shared" si="3"/>
        <v>3</v>
      </c>
      <c r="I599" s="29">
        <f t="shared" si="3"/>
        <v>21.691147</v>
      </c>
      <c r="J599" s="29">
        <f t="shared" si="3"/>
        <v>189</v>
      </c>
      <c r="K599" s="29">
        <f t="shared" si="3"/>
        <v>36.905571</v>
      </c>
      <c r="M599" s="258"/>
      <c r="N599" s="258"/>
    </row>
    <row r="600" spans="2:14" ht="12.75" hidden="1">
      <c r="B600" s="257">
        <v>38200</v>
      </c>
      <c r="C600" s="29"/>
      <c r="D600" s="29">
        <f t="shared" si="3"/>
        <v>3</v>
      </c>
      <c r="E600" s="29">
        <f t="shared" si="3"/>
        <v>0.080409</v>
      </c>
      <c r="F600" s="29">
        <f t="shared" si="3"/>
        <v>0</v>
      </c>
      <c r="G600" s="29">
        <f t="shared" si="3"/>
        <v>0</v>
      </c>
      <c r="H600" s="29">
        <f t="shared" si="3"/>
        <v>3</v>
      </c>
      <c r="I600" s="29">
        <f t="shared" si="3"/>
        <v>24.214236</v>
      </c>
      <c r="J600" s="29">
        <f t="shared" si="3"/>
        <v>186</v>
      </c>
      <c r="K600" s="29">
        <f t="shared" si="3"/>
        <v>35.358473</v>
      </c>
      <c r="M600" s="258"/>
      <c r="N600" s="258"/>
    </row>
    <row r="601" spans="2:11" ht="12.75" hidden="1">
      <c r="B601" s="257">
        <v>38231</v>
      </c>
      <c r="C601" s="29"/>
      <c r="D601" s="29">
        <f t="shared" si="3"/>
        <v>3</v>
      </c>
      <c r="E601" s="29">
        <f t="shared" si="3"/>
        <v>0.080409</v>
      </c>
      <c r="F601" s="29">
        <f t="shared" si="3"/>
        <v>22</v>
      </c>
      <c r="G601" s="29">
        <f t="shared" si="3"/>
        <v>62.843807</v>
      </c>
      <c r="H601" s="29">
        <f t="shared" si="3"/>
        <v>3</v>
      </c>
      <c r="I601" s="29">
        <f t="shared" si="3"/>
        <v>24.214236</v>
      </c>
      <c r="J601" s="29">
        <f t="shared" si="3"/>
        <v>185</v>
      </c>
      <c r="K601" s="29">
        <f t="shared" si="3"/>
        <v>36.131347</v>
      </c>
    </row>
    <row r="602" spans="1:11" ht="12.75" hidden="1">
      <c r="A602" s="5"/>
      <c r="B602" s="257">
        <v>38261</v>
      </c>
      <c r="C602" s="37"/>
      <c r="D602" s="29">
        <f t="shared" si="3"/>
        <v>3</v>
      </c>
      <c r="E602" s="29">
        <f t="shared" si="3"/>
        <v>0.080409</v>
      </c>
      <c r="F602" s="29">
        <f t="shared" si="3"/>
        <v>0.080409</v>
      </c>
      <c r="G602" s="29">
        <f t="shared" si="3"/>
        <v>0</v>
      </c>
      <c r="H602" s="29">
        <f t="shared" si="3"/>
        <v>3.080409</v>
      </c>
      <c r="I602" s="29">
        <f t="shared" si="3"/>
        <v>24.214236</v>
      </c>
      <c r="J602" s="29">
        <f t="shared" si="3"/>
        <v>182.080409</v>
      </c>
      <c r="K602" s="29">
        <f t="shared" si="3"/>
        <v>37.677073</v>
      </c>
    </row>
    <row r="603" spans="1:11" ht="12.75" hidden="1">
      <c r="A603" s="5"/>
      <c r="B603" s="257">
        <v>38292</v>
      </c>
      <c r="C603" s="37"/>
      <c r="D603" s="29">
        <f t="shared" si="3"/>
        <v>3</v>
      </c>
      <c r="E603" s="29">
        <f t="shared" si="3"/>
        <v>0.080409</v>
      </c>
      <c r="F603" s="29">
        <f t="shared" si="3"/>
        <v>0.080409</v>
      </c>
      <c r="G603" s="29">
        <f t="shared" si="3"/>
        <v>0</v>
      </c>
      <c r="H603" s="29">
        <f t="shared" si="3"/>
        <v>3.080409</v>
      </c>
      <c r="I603" s="29">
        <f t="shared" si="3"/>
        <v>24.214236</v>
      </c>
      <c r="J603" s="29">
        <f t="shared" si="3"/>
        <v>182.080409</v>
      </c>
      <c r="K603" s="29">
        <f t="shared" si="3"/>
        <v>34.123986</v>
      </c>
    </row>
    <row r="604" spans="1:11" ht="12.75" hidden="1">
      <c r="A604" s="5"/>
      <c r="B604" s="257">
        <v>38322</v>
      </c>
      <c r="C604" s="37"/>
      <c r="D604" s="29">
        <f t="shared" si="3"/>
        <v>0</v>
      </c>
      <c r="E604" s="29">
        <f t="shared" si="3"/>
        <v>0</v>
      </c>
      <c r="F604" s="29">
        <f t="shared" si="3"/>
        <v>0</v>
      </c>
      <c r="G604" s="29">
        <f t="shared" si="3"/>
        <v>0</v>
      </c>
      <c r="H604" s="29">
        <f t="shared" si="3"/>
        <v>3</v>
      </c>
      <c r="I604" s="29">
        <f t="shared" si="3"/>
        <v>23.875832</v>
      </c>
      <c r="J604" s="29">
        <f t="shared" si="3"/>
        <v>181</v>
      </c>
      <c r="K604" s="29">
        <f t="shared" si="3"/>
        <v>35.013379</v>
      </c>
    </row>
    <row r="605" spans="1:11" ht="12.75" hidden="1">
      <c r="A605" s="5"/>
      <c r="B605" s="257">
        <v>38353</v>
      </c>
      <c r="C605" s="37"/>
      <c r="D605" s="29">
        <f t="shared" si="3"/>
        <v>0</v>
      </c>
      <c r="E605" s="29">
        <f t="shared" si="3"/>
        <v>0</v>
      </c>
      <c r="F605" s="29">
        <f t="shared" si="3"/>
        <v>0</v>
      </c>
      <c r="G605" s="29">
        <f t="shared" si="3"/>
        <v>0</v>
      </c>
      <c r="H605" s="29">
        <f t="shared" si="3"/>
        <v>3</v>
      </c>
      <c r="I605" s="29">
        <f t="shared" si="3"/>
        <v>12.268635</v>
      </c>
      <c r="J605" s="29">
        <f t="shared" si="3"/>
        <v>180</v>
      </c>
      <c r="K605" s="29">
        <f t="shared" si="3"/>
        <v>35.79954</v>
      </c>
    </row>
    <row r="606" spans="1:11" ht="12.75" hidden="1">
      <c r="A606" s="5"/>
      <c r="B606" s="257">
        <v>38384</v>
      </c>
      <c r="C606" s="37"/>
      <c r="D606" s="29">
        <f t="shared" si="3"/>
        <v>0</v>
      </c>
      <c r="E606" s="29">
        <f t="shared" si="3"/>
        <v>0</v>
      </c>
      <c r="F606" s="29">
        <f t="shared" si="3"/>
        <v>0</v>
      </c>
      <c r="G606" s="29">
        <f t="shared" si="3"/>
        <v>0</v>
      </c>
      <c r="H606" s="29">
        <f t="shared" si="3"/>
        <v>2</v>
      </c>
      <c r="I606" s="29">
        <f t="shared" si="3"/>
        <v>12.268635</v>
      </c>
      <c r="J606" s="29">
        <f t="shared" si="3"/>
        <v>177</v>
      </c>
      <c r="K606" s="29">
        <f t="shared" si="3"/>
        <v>36.143379</v>
      </c>
    </row>
    <row r="607" spans="1:11" ht="12.75" hidden="1">
      <c r="A607" s="5"/>
      <c r="B607" s="257">
        <v>38412</v>
      </c>
      <c r="C607" s="29"/>
      <c r="D607" s="29">
        <f t="shared" si="3"/>
        <v>0</v>
      </c>
      <c r="E607" s="29">
        <f t="shared" si="3"/>
        <v>0</v>
      </c>
      <c r="F607" s="29">
        <f t="shared" si="3"/>
        <v>0</v>
      </c>
      <c r="G607" s="29">
        <f t="shared" si="3"/>
        <v>0</v>
      </c>
      <c r="H607" s="29">
        <f t="shared" si="3"/>
        <v>2</v>
      </c>
      <c r="I607" s="29">
        <f t="shared" si="3"/>
        <v>12.268635</v>
      </c>
      <c r="J607" s="29">
        <f t="shared" si="3"/>
        <v>175</v>
      </c>
      <c r="K607" s="29">
        <f t="shared" si="3"/>
        <v>37.737681</v>
      </c>
    </row>
    <row r="608" spans="1:11" ht="12.75" hidden="1">
      <c r="A608" s="5"/>
      <c r="B608" s="257">
        <v>38443</v>
      </c>
      <c r="C608" s="37"/>
      <c r="D608" s="29">
        <f t="shared" si="3"/>
        <v>0</v>
      </c>
      <c r="E608" s="29">
        <f t="shared" si="3"/>
        <v>0</v>
      </c>
      <c r="F608" s="29">
        <f t="shared" si="3"/>
        <v>0</v>
      </c>
      <c r="G608" s="29">
        <f t="shared" si="3"/>
        <v>0</v>
      </c>
      <c r="H608" s="29">
        <f t="shared" si="3"/>
        <v>2</v>
      </c>
      <c r="I608" s="29">
        <f t="shared" si="3"/>
        <v>12.268635</v>
      </c>
      <c r="J608" s="29">
        <f t="shared" si="3"/>
        <v>174</v>
      </c>
      <c r="K608" s="29">
        <f t="shared" si="3"/>
        <v>41.133503</v>
      </c>
    </row>
    <row r="609" spans="1:11" ht="12.75" hidden="1">
      <c r="A609" s="5"/>
      <c r="B609" s="257">
        <v>38473</v>
      </c>
      <c r="C609" s="29"/>
      <c r="D609" s="29">
        <f aca="true" t="shared" si="4" ref="D609:K618">+D796+D983</f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12.268635</v>
      </c>
      <c r="J609" s="29">
        <f t="shared" si="4"/>
        <v>172</v>
      </c>
      <c r="K609" s="29">
        <f t="shared" si="4"/>
        <v>40.748549</v>
      </c>
    </row>
    <row r="610" spans="1:11" ht="12.75" hidden="1">
      <c r="A610" s="5"/>
      <c r="B610" s="257">
        <v>38504</v>
      </c>
      <c r="C610" s="37"/>
      <c r="D610" s="29">
        <f t="shared" si="4"/>
        <v>0</v>
      </c>
      <c r="E610" s="29">
        <f t="shared" si="4"/>
        <v>0</v>
      </c>
      <c r="F610" s="29">
        <f t="shared" si="4"/>
        <v>0</v>
      </c>
      <c r="G610" s="29">
        <f t="shared" si="4"/>
        <v>0</v>
      </c>
      <c r="H610" s="29">
        <f t="shared" si="4"/>
        <v>2</v>
      </c>
      <c r="I610" s="29">
        <f t="shared" si="4"/>
        <v>12.268635</v>
      </c>
      <c r="J610" s="29">
        <f t="shared" si="4"/>
        <v>171</v>
      </c>
      <c r="K610" s="29">
        <f t="shared" si="4"/>
        <v>41.241228</v>
      </c>
    </row>
    <row r="611" spans="1:11" ht="12.75" hidden="1">
      <c r="A611" s="5"/>
      <c r="B611" s="257">
        <v>38534</v>
      </c>
      <c r="C611" s="37"/>
      <c r="D611" s="29">
        <f t="shared" si="4"/>
        <v>0</v>
      </c>
      <c r="E611" s="29">
        <f t="shared" si="4"/>
        <v>0</v>
      </c>
      <c r="F611" s="29">
        <f t="shared" si="4"/>
        <v>0</v>
      </c>
      <c r="G611" s="29">
        <f t="shared" si="4"/>
        <v>0</v>
      </c>
      <c r="H611" s="29">
        <f t="shared" si="4"/>
        <v>2</v>
      </c>
      <c r="I611" s="29">
        <f t="shared" si="4"/>
        <v>12.855714</v>
      </c>
      <c r="J611" s="29">
        <f t="shared" si="4"/>
        <v>170</v>
      </c>
      <c r="K611" s="29">
        <f t="shared" si="4"/>
        <v>39.645994</v>
      </c>
    </row>
    <row r="612" spans="1:11" ht="12.75" hidden="1">
      <c r="A612" s="5"/>
      <c r="B612" s="257">
        <v>38565</v>
      </c>
      <c r="C612" s="37"/>
      <c r="D612" s="29">
        <f t="shared" si="4"/>
        <v>0</v>
      </c>
      <c r="E612" s="29">
        <f t="shared" si="4"/>
        <v>0</v>
      </c>
      <c r="F612" s="29">
        <f t="shared" si="4"/>
        <v>0</v>
      </c>
      <c r="G612" s="29">
        <f t="shared" si="4"/>
        <v>0</v>
      </c>
      <c r="H612" s="29">
        <f t="shared" si="4"/>
        <v>2</v>
      </c>
      <c r="I612" s="29">
        <f t="shared" si="4"/>
        <v>12.862862</v>
      </c>
      <c r="J612" s="29">
        <f t="shared" si="4"/>
        <v>170</v>
      </c>
      <c r="K612" s="29">
        <f t="shared" si="4"/>
        <v>40.673273</v>
      </c>
    </row>
    <row r="613" spans="1:11" ht="12.75" hidden="1">
      <c r="A613" s="5"/>
      <c r="B613" s="257">
        <v>38596</v>
      </c>
      <c r="C613" s="37"/>
      <c r="D613" s="29">
        <f t="shared" si="4"/>
        <v>0</v>
      </c>
      <c r="E613" s="29">
        <f t="shared" si="4"/>
        <v>0</v>
      </c>
      <c r="F613" s="29">
        <f t="shared" si="4"/>
        <v>0</v>
      </c>
      <c r="G613" s="29">
        <f t="shared" si="4"/>
        <v>0</v>
      </c>
      <c r="H613" s="29">
        <f t="shared" si="4"/>
        <v>2</v>
      </c>
      <c r="I613" s="29">
        <f t="shared" si="4"/>
        <v>12.862862</v>
      </c>
      <c r="J613" s="29">
        <f t="shared" si="4"/>
        <v>169</v>
      </c>
      <c r="K613" s="29">
        <f t="shared" si="4"/>
        <v>38.232201</v>
      </c>
    </row>
    <row r="614" spans="1:11" ht="12.75" hidden="1">
      <c r="A614" s="5"/>
      <c r="B614" s="257">
        <v>38626</v>
      </c>
      <c r="C614" s="37"/>
      <c r="D614" s="29">
        <f t="shared" si="4"/>
        <v>0</v>
      </c>
      <c r="E614" s="29">
        <f t="shared" si="4"/>
        <v>0</v>
      </c>
      <c r="F614" s="29">
        <f t="shared" si="4"/>
        <v>0</v>
      </c>
      <c r="G614" s="29">
        <f t="shared" si="4"/>
        <v>0</v>
      </c>
      <c r="H614" s="29">
        <f t="shared" si="4"/>
        <v>2</v>
      </c>
      <c r="I614" s="29">
        <f t="shared" si="4"/>
        <v>12.862862</v>
      </c>
      <c r="J614" s="29">
        <f t="shared" si="4"/>
        <v>169</v>
      </c>
      <c r="K614" s="29">
        <f t="shared" si="4"/>
        <v>38.508368</v>
      </c>
    </row>
    <row r="615" spans="1:11" ht="12.75" hidden="1">
      <c r="A615" s="5"/>
      <c r="B615" s="257">
        <v>38657</v>
      </c>
      <c r="C615" s="37"/>
      <c r="D615" s="29">
        <f t="shared" si="4"/>
        <v>0</v>
      </c>
      <c r="E615" s="29">
        <f t="shared" si="4"/>
        <v>0</v>
      </c>
      <c r="F615" s="29">
        <f t="shared" si="4"/>
        <v>0</v>
      </c>
      <c r="G615" s="29">
        <f t="shared" si="4"/>
        <v>0</v>
      </c>
      <c r="H615" s="29">
        <f t="shared" si="4"/>
        <v>2</v>
      </c>
      <c r="I615" s="29">
        <f t="shared" si="4"/>
        <v>12.862862</v>
      </c>
      <c r="J615" s="29">
        <f t="shared" si="4"/>
        <v>167</v>
      </c>
      <c r="K615" s="29">
        <f t="shared" si="4"/>
        <v>38.270309</v>
      </c>
    </row>
    <row r="616" spans="1:11" ht="12.75" hidden="1">
      <c r="A616" s="5"/>
      <c r="B616" s="257">
        <v>38687</v>
      </c>
      <c r="C616" s="37"/>
      <c r="D616" s="29">
        <f t="shared" si="4"/>
        <v>0</v>
      </c>
      <c r="E616" s="29">
        <f t="shared" si="4"/>
        <v>0</v>
      </c>
      <c r="F616" s="29">
        <f t="shared" si="4"/>
        <v>0</v>
      </c>
      <c r="G616" s="29">
        <f t="shared" si="4"/>
        <v>0</v>
      </c>
      <c r="H616" s="29">
        <f t="shared" si="4"/>
        <v>2</v>
      </c>
      <c r="I616" s="29">
        <f t="shared" si="4"/>
        <v>12.862862</v>
      </c>
      <c r="J616" s="29">
        <f t="shared" si="4"/>
        <v>167</v>
      </c>
      <c r="K616" s="29">
        <f t="shared" si="4"/>
        <v>36.624371</v>
      </c>
    </row>
    <row r="617" spans="1:11" ht="12.75" hidden="1">
      <c r="A617" s="5"/>
      <c r="B617" s="257">
        <v>38718</v>
      </c>
      <c r="C617" s="37"/>
      <c r="D617" s="29">
        <f t="shared" si="4"/>
        <v>0</v>
      </c>
      <c r="E617" s="29">
        <f t="shared" si="4"/>
        <v>0</v>
      </c>
      <c r="F617" s="29">
        <f t="shared" si="4"/>
        <v>0</v>
      </c>
      <c r="G617" s="29">
        <f t="shared" si="4"/>
        <v>0</v>
      </c>
      <c r="H617" s="29">
        <f t="shared" si="4"/>
        <v>2</v>
      </c>
      <c r="I617" s="29">
        <f t="shared" si="4"/>
        <v>12.862862</v>
      </c>
      <c r="J617" s="29">
        <f t="shared" si="4"/>
        <v>166</v>
      </c>
      <c r="K617" s="29">
        <f t="shared" si="4"/>
        <v>37.333247</v>
      </c>
    </row>
    <row r="618" spans="1:11" ht="12.75" hidden="1">
      <c r="A618" s="5"/>
      <c r="B618" s="257">
        <v>38749</v>
      </c>
      <c r="C618" s="37"/>
      <c r="D618" s="29">
        <f t="shared" si="4"/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12.862862</v>
      </c>
      <c r="J618" s="29">
        <f t="shared" si="4"/>
        <v>166</v>
      </c>
      <c r="K618" s="29">
        <f t="shared" si="4"/>
        <v>37.857852</v>
      </c>
    </row>
    <row r="619" spans="1:11" ht="12.75" hidden="1">
      <c r="A619" s="5"/>
      <c r="B619" s="257">
        <v>38777</v>
      </c>
      <c r="C619" s="37"/>
      <c r="D619" s="29">
        <f aca="true" t="shared" si="5" ref="D619:K627">+D806+D993</f>
        <v>0</v>
      </c>
      <c r="E619" s="29">
        <f t="shared" si="5"/>
        <v>0</v>
      </c>
      <c r="F619" s="29">
        <f t="shared" si="5"/>
        <v>0</v>
      </c>
      <c r="G619" s="29">
        <f t="shared" si="5"/>
        <v>0</v>
      </c>
      <c r="H619" s="29">
        <f t="shared" si="5"/>
        <v>2</v>
      </c>
      <c r="I619" s="29">
        <f t="shared" si="5"/>
        <v>12.862862</v>
      </c>
      <c r="J619" s="29">
        <f t="shared" si="5"/>
        <v>166</v>
      </c>
      <c r="K619" s="29">
        <f t="shared" si="5"/>
        <v>39.383274</v>
      </c>
    </row>
    <row r="620" spans="1:11" ht="12.75" hidden="1">
      <c r="A620" s="5"/>
      <c r="B620" s="257">
        <v>38808</v>
      </c>
      <c r="C620" s="37"/>
      <c r="D620" s="29">
        <f t="shared" si="5"/>
        <v>0</v>
      </c>
      <c r="E620" s="29">
        <f t="shared" si="5"/>
        <v>0</v>
      </c>
      <c r="F620" s="29">
        <f t="shared" si="5"/>
        <v>0</v>
      </c>
      <c r="G620" s="29">
        <f t="shared" si="5"/>
        <v>0</v>
      </c>
      <c r="H620" s="29">
        <f t="shared" si="5"/>
        <v>2</v>
      </c>
      <c r="I620" s="29">
        <f t="shared" si="5"/>
        <v>12.862862</v>
      </c>
      <c r="J620" s="29">
        <f t="shared" si="5"/>
        <v>166</v>
      </c>
      <c r="K620" s="29">
        <f t="shared" si="5"/>
        <v>41.359811</v>
      </c>
    </row>
    <row r="621" spans="1:11" ht="12.75" hidden="1">
      <c r="A621" s="5"/>
      <c r="B621" s="257">
        <v>38838</v>
      </c>
      <c r="C621" s="37"/>
      <c r="D621" s="29">
        <f t="shared" si="5"/>
        <v>0</v>
      </c>
      <c r="E621" s="29">
        <f t="shared" si="5"/>
        <v>0</v>
      </c>
      <c r="F621" s="29">
        <f t="shared" si="5"/>
        <v>0</v>
      </c>
      <c r="G621" s="29">
        <f t="shared" si="5"/>
        <v>0</v>
      </c>
      <c r="H621" s="29">
        <f t="shared" si="5"/>
        <v>2</v>
      </c>
      <c r="I621" s="29">
        <f t="shared" si="5"/>
        <v>12.862862</v>
      </c>
      <c r="J621" s="29">
        <f t="shared" si="5"/>
        <v>165</v>
      </c>
      <c r="K621" s="29">
        <f t="shared" si="5"/>
        <v>41.861102</v>
      </c>
    </row>
    <row r="622" spans="1:11" ht="12.75" hidden="1">
      <c r="A622" s="5"/>
      <c r="B622" s="257">
        <v>38869</v>
      </c>
      <c r="C622" s="37"/>
      <c r="D622" s="29">
        <f t="shared" si="5"/>
        <v>0</v>
      </c>
      <c r="E622" s="29">
        <f t="shared" si="5"/>
        <v>0</v>
      </c>
      <c r="F622" s="29">
        <f t="shared" si="5"/>
        <v>0</v>
      </c>
      <c r="G622" s="29">
        <f t="shared" si="5"/>
        <v>0</v>
      </c>
      <c r="H622" s="29">
        <f t="shared" si="5"/>
        <v>2</v>
      </c>
      <c r="I622" s="29">
        <f t="shared" si="5"/>
        <v>12.862862</v>
      </c>
      <c r="J622" s="29">
        <f t="shared" si="5"/>
        <v>164</v>
      </c>
      <c r="K622" s="29">
        <f t="shared" si="5"/>
        <v>43.009287</v>
      </c>
    </row>
    <row r="623" spans="1:11" ht="12.75" hidden="1">
      <c r="A623" s="5"/>
      <c r="B623" s="257">
        <v>38899</v>
      </c>
      <c r="C623" s="37"/>
      <c r="D623" s="29">
        <f t="shared" si="5"/>
        <v>0</v>
      </c>
      <c r="E623" s="29">
        <f t="shared" si="5"/>
        <v>0</v>
      </c>
      <c r="F623" s="29">
        <f t="shared" si="5"/>
        <v>0</v>
      </c>
      <c r="G623" s="29">
        <f t="shared" si="5"/>
        <v>0</v>
      </c>
      <c r="H623" s="29">
        <f t="shared" si="5"/>
        <v>2</v>
      </c>
      <c r="I623" s="29">
        <f t="shared" si="5"/>
        <v>13.621816</v>
      </c>
      <c r="J623" s="29">
        <f t="shared" si="5"/>
        <v>163</v>
      </c>
      <c r="K623" s="29">
        <f t="shared" si="5"/>
        <v>43.588516</v>
      </c>
    </row>
    <row r="624" spans="1:11" ht="12.75" hidden="1">
      <c r="A624" s="5"/>
      <c r="B624" s="257">
        <v>38930</v>
      </c>
      <c r="C624" s="37"/>
      <c r="D624" s="29">
        <f t="shared" si="5"/>
        <v>0</v>
      </c>
      <c r="E624" s="29">
        <f t="shared" si="5"/>
        <v>0</v>
      </c>
      <c r="F624" s="29">
        <f t="shared" si="5"/>
        <v>0</v>
      </c>
      <c r="G624" s="29">
        <f t="shared" si="5"/>
        <v>0</v>
      </c>
      <c r="H624" s="29">
        <f t="shared" si="5"/>
        <v>2</v>
      </c>
      <c r="I624" s="29">
        <f t="shared" si="5"/>
        <v>13.622246</v>
      </c>
      <c r="J624" s="29">
        <f t="shared" si="5"/>
        <v>163</v>
      </c>
      <c r="K624" s="29">
        <f t="shared" si="5"/>
        <v>44.38958</v>
      </c>
    </row>
    <row r="625" spans="1:11" ht="12.75" hidden="1">
      <c r="A625" s="5"/>
      <c r="B625" s="257">
        <v>38961</v>
      </c>
      <c r="C625" s="37"/>
      <c r="D625" s="29">
        <f t="shared" si="5"/>
        <v>0</v>
      </c>
      <c r="E625" s="29">
        <f t="shared" si="5"/>
        <v>0</v>
      </c>
      <c r="F625" s="29">
        <f t="shared" si="5"/>
        <v>0</v>
      </c>
      <c r="G625" s="29">
        <f t="shared" si="5"/>
        <v>0</v>
      </c>
      <c r="H625" s="29">
        <f t="shared" si="5"/>
        <v>2</v>
      </c>
      <c r="I625" s="29">
        <f t="shared" si="5"/>
        <v>13.622246</v>
      </c>
      <c r="J625" s="29">
        <f t="shared" si="5"/>
        <v>162</v>
      </c>
      <c r="K625" s="29">
        <f t="shared" si="5"/>
        <v>45.001228</v>
      </c>
    </row>
    <row r="626" spans="1:11" ht="12.75" hidden="1">
      <c r="A626" s="5"/>
      <c r="B626" s="257">
        <v>38991</v>
      </c>
      <c r="C626" s="37"/>
      <c r="D626" s="29">
        <f t="shared" si="5"/>
        <v>0</v>
      </c>
      <c r="E626" s="29">
        <f t="shared" si="5"/>
        <v>0</v>
      </c>
      <c r="F626" s="29">
        <f t="shared" si="5"/>
        <v>0</v>
      </c>
      <c r="G626" s="29">
        <f t="shared" si="5"/>
        <v>0</v>
      </c>
      <c r="H626" s="29">
        <f t="shared" si="5"/>
        <v>2</v>
      </c>
      <c r="I626" s="29">
        <f t="shared" si="5"/>
        <v>13.622246</v>
      </c>
      <c r="J626" s="29">
        <f t="shared" si="5"/>
        <v>162</v>
      </c>
      <c r="K626" s="29">
        <f t="shared" si="5"/>
        <v>45.972475</v>
      </c>
    </row>
    <row r="627" spans="1:11" ht="12.75" hidden="1">
      <c r="A627" s="5"/>
      <c r="B627" s="257">
        <v>39022</v>
      </c>
      <c r="C627" s="37"/>
      <c r="D627" s="29">
        <f t="shared" si="5"/>
        <v>0</v>
      </c>
      <c r="E627" s="29">
        <f t="shared" si="5"/>
        <v>0</v>
      </c>
      <c r="F627" s="29">
        <f t="shared" si="5"/>
        <v>0</v>
      </c>
      <c r="G627" s="29">
        <f t="shared" si="5"/>
        <v>0</v>
      </c>
      <c r="H627" s="29">
        <f t="shared" si="5"/>
        <v>2</v>
      </c>
      <c r="I627" s="29">
        <f t="shared" si="5"/>
        <v>13.622246</v>
      </c>
      <c r="J627" s="29">
        <f t="shared" si="5"/>
        <v>162</v>
      </c>
      <c r="K627" s="29">
        <f t="shared" si="5"/>
        <v>45.195419</v>
      </c>
    </row>
    <row r="628" spans="1:11" ht="12.75" hidden="1">
      <c r="A628" s="5"/>
      <c r="B628" s="257">
        <v>39052</v>
      </c>
      <c r="C628" s="37"/>
      <c r="D628" s="29">
        <v>0</v>
      </c>
      <c r="E628" s="29">
        <f aca="true" t="shared" si="6" ref="E628:K628">+E815+E1002</f>
        <v>0</v>
      </c>
      <c r="F628" s="29">
        <f t="shared" si="6"/>
        <v>0</v>
      </c>
      <c r="G628" s="29">
        <f t="shared" si="6"/>
        <v>0</v>
      </c>
      <c r="H628" s="29">
        <f t="shared" si="6"/>
        <v>2</v>
      </c>
      <c r="I628" s="29">
        <f t="shared" si="6"/>
        <v>13.622246</v>
      </c>
      <c r="J628" s="29">
        <f t="shared" si="6"/>
        <v>162</v>
      </c>
      <c r="K628" s="29">
        <f t="shared" si="6"/>
        <v>45.380017</v>
      </c>
    </row>
    <row r="629" spans="1:11" ht="12.75" hidden="1">
      <c r="A629" s="5"/>
      <c r="B629" s="257">
        <v>39083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13.622246</v>
      </c>
      <c r="J629" s="29">
        <v>161</v>
      </c>
      <c r="K629" s="29">
        <v>39.839177</v>
      </c>
    </row>
    <row r="630" spans="1:11" ht="12.75" hidden="1">
      <c r="A630" s="5"/>
      <c r="B630" s="257">
        <v>39114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13.622246</v>
      </c>
      <c r="J630" s="29">
        <v>161</v>
      </c>
      <c r="K630" s="29">
        <v>40.625435</v>
      </c>
    </row>
    <row r="631" spans="1:11" ht="12.75" hidden="1">
      <c r="A631" s="5"/>
      <c r="B631" s="257">
        <v>39142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13.622246</v>
      </c>
      <c r="J631" s="29">
        <v>159</v>
      </c>
      <c r="K631" s="29">
        <v>39.760914</v>
      </c>
    </row>
    <row r="632" spans="1:11" ht="12.75" hidden="1">
      <c r="A632" s="5"/>
      <c r="B632" s="257">
        <v>39173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13.622246</v>
      </c>
      <c r="J632" s="29">
        <v>158</v>
      </c>
      <c r="K632" s="29">
        <v>43.102389</v>
      </c>
    </row>
    <row r="633" spans="1:11" ht="12.75" hidden="1">
      <c r="A633" s="5"/>
      <c r="B633" s="257">
        <v>39203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13.622246</v>
      </c>
      <c r="J633" s="29">
        <v>158</v>
      </c>
      <c r="K633" s="29">
        <v>43.563649</v>
      </c>
    </row>
    <row r="634" spans="1:11" ht="12.75" hidden="1">
      <c r="A634" s="5"/>
      <c r="B634" s="257">
        <v>39234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13.622246</v>
      </c>
      <c r="J634" s="29">
        <v>158</v>
      </c>
      <c r="K634" s="29">
        <v>43.225602</v>
      </c>
    </row>
    <row r="635" spans="1:11" ht="12.75" hidden="1">
      <c r="A635" s="5"/>
      <c r="B635" s="257">
        <v>39264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14.260085</v>
      </c>
      <c r="J635" s="29">
        <v>157</v>
      </c>
      <c r="K635" s="29">
        <v>43.667378</v>
      </c>
    </row>
    <row r="636" spans="1:11" ht="12.75" hidden="1">
      <c r="A636" s="5"/>
      <c r="B636" s="257">
        <v>39295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156</v>
      </c>
      <c r="K636" s="29">
        <v>44.464745</v>
      </c>
    </row>
    <row r="637" spans="1:11" ht="12.75" hidden="1">
      <c r="A637" s="5"/>
      <c r="B637" s="257">
        <v>39326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156</v>
      </c>
      <c r="K637" s="29">
        <v>44.197134</v>
      </c>
    </row>
    <row r="638" spans="1:11" ht="12.75" hidden="1">
      <c r="A638" s="5"/>
      <c r="B638" s="257">
        <v>39356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14.260467</v>
      </c>
      <c r="J638" s="29">
        <v>156</v>
      </c>
      <c r="K638" s="29">
        <v>44.622295</v>
      </c>
    </row>
    <row r="639" spans="1:11" ht="12.75" hidden="1">
      <c r="A639" s="5"/>
      <c r="B639" s="257">
        <v>39387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14.260467</v>
      </c>
      <c r="J639" s="29">
        <v>155</v>
      </c>
      <c r="K639" s="29">
        <v>40.402045</v>
      </c>
    </row>
    <row r="640" spans="1:11" ht="12.75" hidden="1">
      <c r="A640" s="5"/>
      <c r="B640" s="257">
        <v>39417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14.260467</v>
      </c>
      <c r="J640" s="29">
        <v>155</v>
      </c>
      <c r="K640" s="29">
        <v>40.913201</v>
      </c>
    </row>
    <row r="641" spans="1:11" ht="12.75">
      <c r="A641" s="5"/>
      <c r="B641" s="257">
        <v>39448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14.260467</v>
      </c>
      <c r="J641" s="29">
        <v>155</v>
      </c>
      <c r="K641" s="29">
        <v>40.717387</v>
      </c>
    </row>
    <row r="642" spans="1:11" ht="12.75">
      <c r="A642" s="5"/>
      <c r="B642" s="257">
        <v>39479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14.260467</v>
      </c>
      <c r="J642" s="29">
        <v>155</v>
      </c>
      <c r="K642" s="29">
        <v>41.338191</v>
      </c>
    </row>
    <row r="643" spans="1:11" ht="12.75">
      <c r="A643" s="5"/>
      <c r="B643" s="257">
        <v>39508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14.260467</v>
      </c>
      <c r="J643" s="29">
        <v>155</v>
      </c>
      <c r="K643" s="29">
        <v>42.862983</v>
      </c>
    </row>
    <row r="644" spans="1:11" ht="12.75">
      <c r="A644" s="5"/>
      <c r="B644" s="257">
        <v>39539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14.260467</v>
      </c>
      <c r="J644" s="29">
        <v>154</v>
      </c>
      <c r="K644" s="29">
        <v>46.559388</v>
      </c>
    </row>
    <row r="645" spans="1:11" ht="12.75">
      <c r="A645" s="5"/>
      <c r="B645" s="257">
        <v>39569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154</v>
      </c>
      <c r="K645" s="29">
        <v>48.286402</v>
      </c>
    </row>
    <row r="646" spans="1:11" ht="12.75">
      <c r="A646" s="5"/>
      <c r="B646" s="257">
        <v>39600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154</v>
      </c>
      <c r="K646" s="29">
        <v>48.829297</v>
      </c>
    </row>
    <row r="647" spans="1:11" ht="12.75">
      <c r="A647" s="5"/>
      <c r="B647" s="257">
        <v>39630</v>
      </c>
      <c r="C647" s="29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15.769544</v>
      </c>
      <c r="J647" s="29">
        <v>152</v>
      </c>
      <c r="K647" s="29">
        <v>49.431736</v>
      </c>
    </row>
    <row r="648" spans="1:11" ht="12.75">
      <c r="A648" s="5"/>
      <c r="B648" s="257">
        <v>39661</v>
      </c>
      <c r="C648" s="29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152</v>
      </c>
      <c r="K648" s="29">
        <v>48.590583</v>
      </c>
    </row>
    <row r="649" spans="1:12" ht="12.75">
      <c r="A649" s="5"/>
      <c r="B649" s="257">
        <v>39692</v>
      </c>
      <c r="C649" s="29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152</v>
      </c>
      <c r="K649" s="29">
        <v>49.190953</v>
      </c>
      <c r="L649" s="265"/>
    </row>
    <row r="650" spans="1:12" ht="12.75">
      <c r="A650" s="5"/>
      <c r="B650" s="257">
        <v>39722</v>
      </c>
      <c r="C650" s="29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15.770425</v>
      </c>
      <c r="J650" s="29">
        <v>152</v>
      </c>
      <c r="K650" s="29">
        <v>50.58423</v>
      </c>
      <c r="L650" s="265"/>
    </row>
    <row r="651" spans="1:12" ht="12.75">
      <c r="A651" s="5"/>
      <c r="B651" s="257">
        <v>39753</v>
      </c>
      <c r="C651" s="29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15.770425</v>
      </c>
      <c r="J651" s="29">
        <v>152</v>
      </c>
      <c r="K651" s="29">
        <v>49.47676</v>
      </c>
      <c r="L651" s="265"/>
    </row>
    <row r="652" spans="1:12" ht="12.75">
      <c r="A652" s="5"/>
      <c r="B652" s="257">
        <v>39783</v>
      </c>
      <c r="C652" s="29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15.761584</v>
      </c>
      <c r="J652" s="29">
        <v>151</v>
      </c>
      <c r="K652" s="29">
        <v>49.945907</v>
      </c>
      <c r="L652" s="265"/>
    </row>
    <row r="653" spans="1:12" ht="12.75">
      <c r="A653" s="5"/>
      <c r="B653" s="257">
        <v>39814</v>
      </c>
      <c r="C653" s="29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15.770425</v>
      </c>
      <c r="J653" s="29">
        <v>151</v>
      </c>
      <c r="K653" s="29">
        <v>50.582406</v>
      </c>
      <c r="L653" s="265"/>
    </row>
    <row r="654" spans="1:12" ht="12.75">
      <c r="A654" s="5"/>
      <c r="B654" s="257">
        <v>39845</v>
      </c>
      <c r="C654" s="29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15.770425</v>
      </c>
      <c r="J654" s="29">
        <v>151</v>
      </c>
      <c r="K654" s="29">
        <v>50.120605</v>
      </c>
      <c r="L654" s="265"/>
    </row>
    <row r="655" spans="1:12" ht="12.75">
      <c r="A655" s="5"/>
      <c r="B655" s="257">
        <v>39873</v>
      </c>
      <c r="C655" s="29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15.770425</v>
      </c>
      <c r="J655" s="29">
        <v>149</v>
      </c>
      <c r="K655" s="29">
        <v>50.576047</v>
      </c>
      <c r="L655" s="265"/>
    </row>
    <row r="656" spans="1:12" ht="12.75">
      <c r="A656" s="5"/>
      <c r="B656" s="257">
        <v>39904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15.770425</v>
      </c>
      <c r="J656" s="29">
        <v>149</v>
      </c>
      <c r="K656" s="29">
        <v>73.420174</v>
      </c>
      <c r="L656" s="265"/>
    </row>
    <row r="657" spans="1:12" ht="12.75">
      <c r="A657" s="5"/>
      <c r="B657" s="257">
        <v>39934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149</v>
      </c>
      <c r="K657" s="29">
        <v>77.170019</v>
      </c>
      <c r="L657" s="265"/>
    </row>
    <row r="658" spans="1:12" ht="12.75">
      <c r="A658" s="5"/>
      <c r="B658" s="257">
        <v>39965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149</v>
      </c>
      <c r="K658" s="29">
        <v>55.032876</v>
      </c>
      <c r="L658" s="265"/>
    </row>
    <row r="659" spans="1:12" ht="12.75">
      <c r="A659" s="5"/>
      <c r="B659" s="257">
        <v>39995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16.308069</v>
      </c>
      <c r="J659" s="29">
        <v>148</v>
      </c>
      <c r="K659" s="29">
        <v>55.66434</v>
      </c>
      <c r="L659" s="265"/>
    </row>
    <row r="660" spans="1:12" ht="12.75">
      <c r="A660" s="5"/>
      <c r="B660" s="257">
        <v>40026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146</v>
      </c>
      <c r="K660" s="29">
        <v>56.243701</v>
      </c>
      <c r="L660" s="265"/>
    </row>
    <row r="661" spans="1:12" ht="12.75">
      <c r="A661" s="5"/>
      <c r="B661" s="257">
        <v>40057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16.308257</v>
      </c>
      <c r="J661" s="29">
        <v>146</v>
      </c>
      <c r="K661" s="29">
        <v>56.790676</v>
      </c>
      <c r="L661" s="265"/>
    </row>
    <row r="662" spans="1:12" ht="12.75">
      <c r="A662" s="5"/>
      <c r="B662" s="257">
        <v>40087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16.308257</v>
      </c>
      <c r="J662" s="29">
        <v>145</v>
      </c>
      <c r="K662" s="29">
        <v>57.082894</v>
      </c>
      <c r="L662" s="265"/>
    </row>
    <row r="663" spans="1:12" ht="12.75">
      <c r="A663" s="5"/>
      <c r="B663" s="257">
        <v>40118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16.308257</v>
      </c>
      <c r="J663" s="29">
        <v>145</v>
      </c>
      <c r="K663" s="29">
        <v>60.357684</v>
      </c>
      <c r="L663" s="265"/>
    </row>
    <row r="664" spans="1:12" ht="12.75">
      <c r="A664" s="5"/>
      <c r="B664" s="257">
        <v>40148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16.308257</v>
      </c>
      <c r="J664" s="29">
        <v>145</v>
      </c>
      <c r="K664" s="29">
        <v>58.228108</v>
      </c>
      <c r="L664" s="265"/>
    </row>
    <row r="665" spans="1:12" ht="12.75">
      <c r="A665" s="5"/>
      <c r="B665" s="257">
        <v>40179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16.308257</v>
      </c>
      <c r="J665" s="29">
        <v>145</v>
      </c>
      <c r="K665" s="29">
        <v>58.840232</v>
      </c>
      <c r="L665" s="265"/>
    </row>
    <row r="666" spans="1:12" ht="12.75">
      <c r="A666" s="5"/>
      <c r="B666" s="257">
        <v>40210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16.308257</v>
      </c>
      <c r="J666" s="29">
        <v>144</v>
      </c>
      <c r="K666" s="29">
        <v>59.269149</v>
      </c>
      <c r="L666" s="265"/>
    </row>
    <row r="667" spans="1:12" ht="12.75">
      <c r="A667" s="5"/>
      <c r="B667" s="257">
        <v>40238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16.308257</v>
      </c>
      <c r="J667" s="29">
        <v>144</v>
      </c>
      <c r="K667" s="29">
        <v>54.226042</v>
      </c>
      <c r="L667" s="265"/>
    </row>
    <row r="668" spans="1:12" ht="12.75">
      <c r="A668" s="5"/>
      <c r="B668" s="257">
        <v>40269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16.308257</v>
      </c>
      <c r="J668" s="29">
        <v>144</v>
      </c>
      <c r="K668" s="29">
        <v>57.818366</v>
      </c>
      <c r="L668" s="265"/>
    </row>
    <row r="669" spans="1:12" ht="12.75">
      <c r="A669" s="5"/>
      <c r="B669" s="257">
        <v>40299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144</v>
      </c>
      <c r="K669" s="29">
        <v>58.794556</v>
      </c>
      <c r="L669" s="265"/>
    </row>
    <row r="670" spans="1:12" ht="12.75">
      <c r="A670" s="5"/>
      <c r="B670" s="257">
        <v>40330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16.37611</v>
      </c>
      <c r="J670" s="29">
        <v>144</v>
      </c>
      <c r="K670" s="29">
        <v>59.248863</v>
      </c>
      <c r="L670" s="265"/>
    </row>
    <row r="671" spans="1:12" ht="12.75">
      <c r="A671" s="5"/>
      <c r="B671" s="257">
        <v>40360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16.601507</v>
      </c>
      <c r="J671" s="29">
        <v>144</v>
      </c>
      <c r="K671" s="29">
        <v>58.064527</v>
      </c>
      <c r="L671" s="265"/>
    </row>
    <row r="672" spans="1:12" ht="12.75">
      <c r="A672" s="5"/>
      <c r="B672" s="257">
        <v>40391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58.591094</v>
      </c>
      <c r="L672" s="265"/>
    </row>
    <row r="673" spans="1:12" ht="12.75">
      <c r="A673" s="5"/>
      <c r="B673" s="257">
        <v>40422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58.967867</v>
      </c>
      <c r="L673" s="265"/>
    </row>
    <row r="674" spans="1:12" ht="12.75">
      <c r="A674" s="5"/>
      <c r="B674" s="257">
        <v>40452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16.60167</v>
      </c>
      <c r="J674" s="29">
        <v>144</v>
      </c>
      <c r="K674" s="29">
        <v>60.058902</v>
      </c>
      <c r="L674" s="265"/>
    </row>
    <row r="675" spans="1:12" ht="12.75">
      <c r="A675" s="5"/>
      <c r="B675" s="257">
        <v>40483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16.60167</v>
      </c>
      <c r="J675" s="29">
        <v>144</v>
      </c>
      <c r="K675" s="29">
        <v>58.094671</v>
      </c>
      <c r="L675" s="265"/>
    </row>
    <row r="676" spans="1:11" ht="12.75">
      <c r="A676" s="5"/>
      <c r="B676" s="257">
        <v>40513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58.598158</v>
      </c>
    </row>
    <row r="677" spans="1:11" ht="12.75">
      <c r="A677" s="5"/>
      <c r="B677" s="257">
        <v>40544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59.118197</v>
      </c>
    </row>
    <row r="678" spans="1:11" ht="12.75">
      <c r="A678" s="5"/>
      <c r="B678" s="257">
        <v>40575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16.60167</v>
      </c>
      <c r="J678" s="29">
        <v>143</v>
      </c>
      <c r="K678" s="29">
        <v>59.638242</v>
      </c>
    </row>
    <row r="679" spans="1:11" ht="12.75">
      <c r="A679" s="5"/>
      <c r="B679" s="257">
        <v>40603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16.60167</v>
      </c>
      <c r="J679" s="29">
        <v>143</v>
      </c>
      <c r="K679" s="29">
        <v>60.913424</v>
      </c>
    </row>
    <row r="680" spans="1:11" ht="12.75">
      <c r="A680" s="5"/>
      <c r="B680" s="257">
        <v>40634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16.60167</v>
      </c>
      <c r="J680" s="29">
        <v>143</v>
      </c>
      <c r="K680" s="29">
        <v>65.198714</v>
      </c>
    </row>
    <row r="681" spans="1:11" ht="12.75">
      <c r="A681" s="5"/>
      <c r="B681" s="257">
        <v>40664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66.98183</v>
      </c>
    </row>
    <row r="682" spans="1:11" ht="12.75">
      <c r="A682" s="5"/>
      <c r="B682" s="257">
        <v>40695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67.640368</v>
      </c>
    </row>
    <row r="683" spans="2:15" ht="12.75">
      <c r="B683" s="257">
        <v>40725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17.226704</v>
      </c>
      <c r="J683" s="29">
        <v>144</v>
      </c>
      <c r="K683" s="29">
        <v>67.953882</v>
      </c>
      <c r="L683" s="265"/>
      <c r="M683" s="258"/>
      <c r="N683" s="258"/>
      <c r="O683" s="259"/>
    </row>
    <row r="684" spans="2:15" ht="12.75">
      <c r="B684" s="257">
        <v>40756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68.428208</v>
      </c>
      <c r="L684" s="265"/>
      <c r="M684" s="258"/>
      <c r="N684" s="258"/>
      <c r="O684" s="259"/>
    </row>
    <row r="685" spans="2:15" ht="12.75">
      <c r="B685" s="257">
        <v>40787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144</v>
      </c>
      <c r="K685" s="29">
        <v>69.102584</v>
      </c>
      <c r="L685" s="265"/>
      <c r="M685" s="258"/>
      <c r="N685" s="258"/>
      <c r="O685" s="259"/>
    </row>
    <row r="686" spans="2:15" ht="12.75">
      <c r="B686" s="257">
        <v>40818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17.227063</v>
      </c>
      <c r="J686" s="29">
        <v>144</v>
      </c>
      <c r="K686" s="29">
        <v>69.777168</v>
      </c>
      <c r="L686" s="265"/>
      <c r="M686" s="258"/>
      <c r="N686" s="258"/>
      <c r="O686" s="259"/>
    </row>
    <row r="687" spans="2:15" ht="12.75">
      <c r="B687" s="257">
        <v>40850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17.227063</v>
      </c>
      <c r="J687" s="29">
        <v>144</v>
      </c>
      <c r="K687" s="29">
        <v>70.706607</v>
      </c>
      <c r="L687" s="265"/>
      <c r="M687" s="258"/>
      <c r="N687" s="258"/>
      <c r="O687" s="259"/>
    </row>
    <row r="688" spans="2:15" ht="12.75">
      <c r="B688" s="257">
        <v>40881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17.227063</v>
      </c>
      <c r="J688" s="29">
        <v>144</v>
      </c>
      <c r="K688" s="29">
        <v>71.308446</v>
      </c>
      <c r="L688" s="265"/>
      <c r="M688" s="258"/>
      <c r="N688" s="258"/>
      <c r="O688" s="259"/>
    </row>
    <row r="689" spans="2:15" ht="12.75">
      <c r="B689" s="257">
        <v>40909</v>
      </c>
      <c r="C689" s="37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17.227063</v>
      </c>
      <c r="J689" s="29">
        <v>144</v>
      </c>
      <c r="K689" s="29">
        <v>70.62863</v>
      </c>
      <c r="L689" s="265"/>
      <c r="M689" s="258"/>
      <c r="N689" s="258"/>
      <c r="O689" s="259"/>
    </row>
    <row r="690" spans="2:15" ht="12.75">
      <c r="B690" s="257">
        <v>40940</v>
      </c>
      <c r="C690" s="37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17.227063</v>
      </c>
      <c r="J690" s="29">
        <v>143</v>
      </c>
      <c r="K690" s="29">
        <v>71.299192</v>
      </c>
      <c r="L690" s="265"/>
      <c r="M690" s="258"/>
      <c r="N690" s="258"/>
      <c r="O690" s="259"/>
    </row>
    <row r="691" spans="2:15" ht="12.75">
      <c r="B691" s="257">
        <v>40969</v>
      </c>
      <c r="C691" s="37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17.227063</v>
      </c>
      <c r="J691" s="29">
        <v>143</v>
      </c>
      <c r="K691" s="29">
        <v>73.063838</v>
      </c>
      <c r="L691" s="265"/>
      <c r="M691" s="258"/>
      <c r="N691" s="258"/>
      <c r="O691" s="259"/>
    </row>
    <row r="692" spans="2:15" ht="12.75">
      <c r="B692" s="257">
        <v>41000</v>
      </c>
      <c r="C692" s="37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17.227063</v>
      </c>
      <c r="J692" s="29">
        <v>143</v>
      </c>
      <c r="K692" s="29">
        <v>78.514754</v>
      </c>
      <c r="L692" s="265"/>
      <c r="M692" s="258"/>
      <c r="N692" s="258"/>
      <c r="O692" s="259"/>
    </row>
    <row r="693" spans="2:15" ht="12.75">
      <c r="B693" s="257">
        <v>41030</v>
      </c>
      <c r="C693" s="37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143</v>
      </c>
      <c r="K693" s="29">
        <v>80.477185</v>
      </c>
      <c r="L693" s="265"/>
      <c r="M693" s="258"/>
      <c r="N693" s="258"/>
      <c r="O693" s="259"/>
    </row>
    <row r="694" spans="2:15" ht="12.75">
      <c r="B694" s="257">
        <v>41061</v>
      </c>
      <c r="C694" s="37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143</v>
      </c>
      <c r="K694" s="29">
        <v>81.147018</v>
      </c>
      <c r="L694" s="265"/>
      <c r="M694" s="258"/>
      <c r="N694" s="258"/>
      <c r="O694" s="259"/>
    </row>
    <row r="695" spans="2:15" ht="12.75">
      <c r="B695" s="257">
        <v>41091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17.897576</v>
      </c>
      <c r="J695" s="29">
        <v>143</v>
      </c>
      <c r="K695" s="29">
        <v>81.654049</v>
      </c>
      <c r="L695" s="265"/>
      <c r="M695" s="258"/>
      <c r="N695" s="258"/>
      <c r="O695" s="259"/>
    </row>
    <row r="696" spans="2:15" ht="12.75">
      <c r="B696" s="257">
        <v>41122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17.897901</v>
      </c>
      <c r="J696" s="29">
        <v>143</v>
      </c>
      <c r="K696" s="29">
        <v>82.240217</v>
      </c>
      <c r="L696" s="265"/>
      <c r="M696" s="258"/>
      <c r="N696" s="258"/>
      <c r="O696" s="259"/>
    </row>
    <row r="697" spans="2:15" ht="12.75">
      <c r="B697" s="257">
        <v>41153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17.897901</v>
      </c>
      <c r="J697" s="29">
        <v>143</v>
      </c>
      <c r="K697" s="29">
        <v>82.727531</v>
      </c>
      <c r="L697" s="265"/>
      <c r="M697" s="258"/>
      <c r="N697" s="258"/>
      <c r="O697" s="259"/>
    </row>
    <row r="698" spans="2:15" ht="12.75">
      <c r="B698" s="257">
        <v>41183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</v>
      </c>
      <c r="J698" s="29">
        <v>144</v>
      </c>
      <c r="K698" s="29">
        <v>83</v>
      </c>
      <c r="L698" s="265"/>
      <c r="M698" s="258"/>
      <c r="N698" s="258"/>
      <c r="O698" s="259"/>
    </row>
    <row r="699" spans="2:15" ht="12.75">
      <c r="B699" s="257">
        <v>41214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</v>
      </c>
      <c r="J699" s="29">
        <v>170</v>
      </c>
      <c r="K699" s="29">
        <v>84</v>
      </c>
      <c r="L699" s="265"/>
      <c r="M699" s="258"/>
      <c r="N699" s="258"/>
      <c r="O699" s="259"/>
    </row>
    <row r="700" spans="2:15" ht="12.75">
      <c r="B700" s="257">
        <v>41244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</v>
      </c>
      <c r="J700" s="29">
        <v>170</v>
      </c>
      <c r="K700" s="29">
        <v>85</v>
      </c>
      <c r="L700" s="265"/>
      <c r="M700" s="258"/>
      <c r="N700" s="258"/>
      <c r="O700" s="259"/>
    </row>
    <row r="701" spans="2:15" ht="12.75">
      <c r="B701" s="257">
        <v>41275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17.897901</v>
      </c>
      <c r="J701" s="29">
        <v>170</v>
      </c>
      <c r="K701" s="29">
        <v>85.815384</v>
      </c>
      <c r="L701" s="265"/>
      <c r="M701" s="258"/>
      <c r="N701" s="258"/>
      <c r="O701" s="259"/>
    </row>
    <row r="702" spans="2:15" ht="12.75">
      <c r="B702" s="257">
        <v>41306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17.897901</v>
      </c>
      <c r="J702" s="29">
        <v>170</v>
      </c>
      <c r="K702" s="29">
        <v>86.345424</v>
      </c>
      <c r="L702" s="265"/>
      <c r="M702" s="258"/>
      <c r="N702" s="258"/>
      <c r="O702" s="259"/>
    </row>
    <row r="703" spans="2:15" ht="12.75">
      <c r="B703" s="257">
        <v>41334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17.897901</v>
      </c>
      <c r="J703" s="29">
        <v>170</v>
      </c>
      <c r="K703" s="29">
        <v>87.461969</v>
      </c>
      <c r="L703" s="265"/>
      <c r="M703" s="258"/>
      <c r="N703" s="258"/>
      <c r="O703" s="259"/>
    </row>
    <row r="704" spans="2:15" ht="12.75">
      <c r="B704" s="257">
        <v>41365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17.8979</v>
      </c>
      <c r="J704" s="29">
        <v>170</v>
      </c>
      <c r="K704" s="29">
        <v>87.3829</v>
      </c>
      <c r="L704" s="265"/>
      <c r="M704" s="258"/>
      <c r="N704" s="258"/>
      <c r="O704" s="259"/>
    </row>
    <row r="705" spans="2:15" ht="12.75">
      <c r="B705" s="257">
        <v>41395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</v>
      </c>
      <c r="J705" s="29">
        <v>170</v>
      </c>
      <c r="K705" s="29">
        <v>89.054</v>
      </c>
      <c r="L705" s="265"/>
      <c r="M705" s="258"/>
      <c r="N705" s="258"/>
      <c r="O705" s="259"/>
    </row>
    <row r="706" spans="2:15" ht="12.75">
      <c r="B706" s="257">
        <v>41426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</v>
      </c>
      <c r="J706" s="29">
        <v>170</v>
      </c>
      <c r="K706" s="29">
        <v>89.7673</v>
      </c>
      <c r="L706" s="265"/>
      <c r="M706" s="258"/>
      <c r="N706" s="258"/>
      <c r="O706" s="259"/>
    </row>
    <row r="707" spans="2:15" ht="12.75">
      <c r="B707" s="257">
        <v>41456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18.1676</v>
      </c>
      <c r="J707" s="29">
        <v>170</v>
      </c>
      <c r="K707" s="29">
        <v>90.4508</v>
      </c>
      <c r="L707" s="265"/>
      <c r="M707" s="258"/>
      <c r="N707" s="258"/>
      <c r="O707" s="259"/>
    </row>
    <row r="708" spans="2:15" ht="12.75">
      <c r="B708" s="257">
        <v>41487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170</v>
      </c>
      <c r="K708" s="29">
        <v>90.973</v>
      </c>
      <c r="L708" s="265"/>
      <c r="M708" s="258"/>
      <c r="N708" s="258"/>
      <c r="O708" s="259"/>
    </row>
    <row r="709" spans="2:15" ht="12.75">
      <c r="B709" s="257">
        <v>41518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170</v>
      </c>
      <c r="K709" s="29">
        <v>91.7705</v>
      </c>
      <c r="L709" s="265"/>
      <c r="M709" s="258"/>
      <c r="N709" s="258"/>
      <c r="O709" s="259"/>
    </row>
    <row r="710" spans="2:15" ht="12.75">
      <c r="B710" s="257">
        <v>41548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18.1678</v>
      </c>
      <c r="J710" s="29">
        <v>170</v>
      </c>
      <c r="K710" s="29">
        <v>90.1506</v>
      </c>
      <c r="L710" s="265"/>
      <c r="M710" s="258"/>
      <c r="N710" s="258"/>
      <c r="O710" s="259"/>
    </row>
    <row r="711" spans="2:15" ht="12.75">
      <c r="B711" s="257">
        <v>41579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18.1678</v>
      </c>
      <c r="J711" s="29">
        <v>170</v>
      </c>
      <c r="K711" s="29">
        <v>89.6427</v>
      </c>
      <c r="L711" s="265"/>
      <c r="M711" s="258"/>
      <c r="N711" s="258"/>
      <c r="O711" s="259"/>
    </row>
    <row r="712" spans="2:15" ht="12.75">
      <c r="B712" s="257">
        <v>41609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18.1678</v>
      </c>
      <c r="J712" s="29">
        <v>169</v>
      </c>
      <c r="K712" s="29">
        <v>90.1349</v>
      </c>
      <c r="L712" s="265"/>
      <c r="M712" s="258"/>
      <c r="N712" s="258"/>
      <c r="O712" s="259"/>
    </row>
    <row r="713" spans="2:15" ht="12.75">
      <c r="B713" s="257">
        <v>41640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18.1678</v>
      </c>
      <c r="J713" s="29">
        <v>169</v>
      </c>
      <c r="K713" s="29">
        <v>90.6149</v>
      </c>
      <c r="L713" s="265"/>
      <c r="M713" s="258"/>
      <c r="N713" s="258"/>
      <c r="O713" s="259"/>
    </row>
    <row r="714" spans="2:15" ht="12.75">
      <c r="B714" s="257">
        <v>41671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18.1678</v>
      </c>
      <c r="J714" s="29">
        <v>169</v>
      </c>
      <c r="K714" s="29">
        <v>91.195</v>
      </c>
      <c r="L714" s="265"/>
      <c r="M714" s="258"/>
      <c r="N714" s="258"/>
      <c r="O714" s="259"/>
    </row>
    <row r="715" spans="2:15" ht="12.75">
      <c r="B715" s="257">
        <v>41699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18.1678</v>
      </c>
      <c r="J715" s="29">
        <v>169</v>
      </c>
      <c r="K715" s="29">
        <v>92.41</v>
      </c>
      <c r="L715" s="265"/>
      <c r="M715" s="258"/>
      <c r="N715" s="258"/>
      <c r="O715" s="259"/>
    </row>
    <row r="716" spans="2:15" ht="12.75">
      <c r="B716" s="257">
        <v>41730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18.1678</v>
      </c>
      <c r="J716" s="29">
        <v>169</v>
      </c>
      <c r="K716" s="29">
        <v>97.6255</v>
      </c>
      <c r="L716" s="265"/>
      <c r="M716" s="258"/>
      <c r="N716" s="258"/>
      <c r="O716" s="259"/>
    </row>
    <row r="717" spans="2:15" ht="12.75">
      <c r="B717" s="257">
        <v>41760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169</v>
      </c>
      <c r="K717" s="29">
        <v>100.5363</v>
      </c>
      <c r="L717" s="265"/>
      <c r="M717" s="258"/>
      <c r="N717" s="258"/>
      <c r="O717" s="259"/>
    </row>
    <row r="718" spans="2:15" ht="12.75">
      <c r="B718" s="257">
        <v>41791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169</v>
      </c>
      <c r="K718" s="29">
        <v>101.5178</v>
      </c>
      <c r="L718" s="265"/>
      <c r="M718" s="258"/>
      <c r="N718" s="258"/>
      <c r="O718" s="259"/>
    </row>
    <row r="719" spans="2:15" ht="12.75">
      <c r="B719" s="257">
        <v>41821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19.1949</v>
      </c>
      <c r="J719" s="29">
        <v>169</v>
      </c>
      <c r="K719" s="29">
        <v>102.0238</v>
      </c>
      <c r="L719" s="265"/>
      <c r="M719" s="258"/>
      <c r="N719" s="258"/>
      <c r="O719" s="259"/>
    </row>
    <row r="720" spans="2:15" ht="12.75">
      <c r="B720" s="257">
        <v>41852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102.5039</v>
      </c>
      <c r="L720" s="265"/>
      <c r="M720" s="258"/>
      <c r="N720" s="258"/>
      <c r="O720" s="259"/>
    </row>
    <row r="721" spans="2:15" ht="12.75">
      <c r="B721" s="257">
        <v>41883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103.1273</v>
      </c>
      <c r="L721" s="265"/>
      <c r="M721" s="258"/>
      <c r="N721" s="258"/>
      <c r="O721" s="259"/>
    </row>
    <row r="722" spans="2:15" ht="12.75">
      <c r="B722" s="257">
        <v>41913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19.1954</v>
      </c>
      <c r="J722" s="29">
        <v>169</v>
      </c>
      <c r="K722" s="29">
        <v>103.9948</v>
      </c>
      <c r="L722" s="265"/>
      <c r="M722" s="258"/>
      <c r="N722" s="258"/>
      <c r="O722" s="259"/>
    </row>
    <row r="723" spans="2:15" ht="12.75">
      <c r="B723" s="257">
        <v>41944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19.1954</v>
      </c>
      <c r="J723" s="29">
        <v>169</v>
      </c>
      <c r="K723" s="29">
        <v>105.7483</v>
      </c>
      <c r="L723" s="265"/>
      <c r="M723" s="258"/>
      <c r="N723" s="258"/>
      <c r="O723" s="259"/>
    </row>
    <row r="724" spans="2:15" ht="12.75">
      <c r="B724" s="257">
        <v>41974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19.1954</v>
      </c>
      <c r="J724" s="29">
        <v>169</v>
      </c>
      <c r="K724" s="29">
        <v>106.3234</v>
      </c>
      <c r="L724" s="265"/>
      <c r="M724" s="258"/>
      <c r="N724" s="258"/>
      <c r="O724" s="259"/>
    </row>
    <row r="725" spans="2:15" ht="12.75">
      <c r="B725" s="257">
        <v>42005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19.1954</v>
      </c>
      <c r="J725" s="29">
        <v>169</v>
      </c>
      <c r="K725" s="29">
        <v>106.2042</v>
      </c>
      <c r="L725" s="265"/>
      <c r="M725" s="258"/>
      <c r="N725" s="258"/>
      <c r="O725" s="259"/>
    </row>
    <row r="726" spans="2:15" ht="12.75">
      <c r="B726" s="257">
        <v>42036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19.1954</v>
      </c>
      <c r="J726" s="29">
        <v>169</v>
      </c>
      <c r="K726" s="29">
        <v>106.6842</v>
      </c>
      <c r="L726" s="265"/>
      <c r="M726" s="258"/>
      <c r="N726" s="258"/>
      <c r="O726" s="259"/>
    </row>
    <row r="727" spans="2:15" ht="12.75">
      <c r="B727" s="257">
        <v>42064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19.1954</v>
      </c>
      <c r="J727" s="29">
        <v>169</v>
      </c>
      <c r="K727" s="29">
        <v>108.2408</v>
      </c>
      <c r="L727" s="265"/>
      <c r="M727" s="258"/>
      <c r="N727" s="258"/>
      <c r="O727" s="259"/>
    </row>
    <row r="728" spans="2:15" ht="12.75">
      <c r="B728" s="257">
        <v>42095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19.1954</v>
      </c>
      <c r="J728" s="29">
        <v>169</v>
      </c>
      <c r="K728" s="29">
        <v>114.0355</v>
      </c>
      <c r="L728" s="265"/>
      <c r="M728" s="258"/>
      <c r="N728" s="258"/>
      <c r="O728" s="259"/>
    </row>
    <row r="729" spans="2:15" ht="12.75">
      <c r="B729" s="257">
        <v>42125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117.0603</v>
      </c>
      <c r="L729" s="265"/>
      <c r="M729" s="258"/>
      <c r="N729" s="258"/>
      <c r="O729" s="259"/>
    </row>
    <row r="730" spans="2:15" ht="12.75">
      <c r="B730" s="257">
        <v>42156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117.8915</v>
      </c>
      <c r="L730" s="265"/>
      <c r="M730" s="258"/>
      <c r="N730" s="258"/>
      <c r="O730" s="259"/>
    </row>
    <row r="731" spans="2:15" ht="12.75">
      <c r="B731" s="257">
        <v>42186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20.0627</v>
      </c>
      <c r="J731" s="29">
        <v>169</v>
      </c>
      <c r="K731" s="29">
        <v>118.5086</v>
      </c>
      <c r="L731" s="265"/>
      <c r="M731" s="258"/>
      <c r="N731" s="258"/>
      <c r="O731" s="259"/>
    </row>
    <row r="732" spans="2:15" ht="12.75">
      <c r="B732" s="257">
        <v>42217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169</v>
      </c>
      <c r="K732" s="29">
        <v>119.1987</v>
      </c>
      <c r="L732" s="265"/>
      <c r="M732" s="258"/>
      <c r="N732" s="258"/>
      <c r="O732" s="259"/>
    </row>
    <row r="733" spans="2:15" ht="12.75">
      <c r="B733" s="257">
        <v>42248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169</v>
      </c>
      <c r="K733" s="29">
        <v>119.9556</v>
      </c>
      <c r="L733" s="265"/>
      <c r="M733" s="258"/>
      <c r="N733" s="258"/>
      <c r="O733" s="259"/>
    </row>
    <row r="734" spans="2:15" ht="12.75">
      <c r="B734" s="257">
        <v>42278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20.0632</v>
      </c>
      <c r="J734" s="29">
        <v>168</v>
      </c>
      <c r="K734" s="29">
        <v>121.1699</v>
      </c>
      <c r="L734" s="265"/>
      <c r="M734" s="258"/>
      <c r="N734" s="258"/>
      <c r="O734" s="259"/>
    </row>
    <row r="735" spans="2:15" ht="12.75">
      <c r="B735" s="257">
        <v>42309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20.0632</v>
      </c>
      <c r="J735" s="29">
        <v>168</v>
      </c>
      <c r="K735" s="29">
        <v>122.2719</v>
      </c>
      <c r="L735" s="265"/>
      <c r="M735" s="258"/>
      <c r="N735" s="258"/>
      <c r="O735" s="259"/>
    </row>
    <row r="736" spans="2:15" ht="12.75">
      <c r="B736" s="257">
        <v>42339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20.0632</v>
      </c>
      <c r="J736" s="29">
        <v>168</v>
      </c>
      <c r="K736" s="29">
        <v>122.9619</v>
      </c>
      <c r="L736" s="265"/>
      <c r="M736" s="258"/>
      <c r="N736" s="258"/>
      <c r="O736" s="259"/>
    </row>
    <row r="737" spans="2:15" ht="12.75">
      <c r="B737" s="257">
        <v>42370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20.0632</v>
      </c>
      <c r="J737" s="29">
        <v>168</v>
      </c>
      <c r="K737" s="29">
        <v>123.6819</v>
      </c>
      <c r="L737" s="265"/>
      <c r="M737" s="258"/>
      <c r="N737" s="258"/>
      <c r="O737" s="259"/>
    </row>
    <row r="738" spans="2:15" ht="13.5" customHeight="1">
      <c r="B738" s="257">
        <v>42401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20.0632</v>
      </c>
      <c r="J738" s="29">
        <v>168</v>
      </c>
      <c r="K738" s="29">
        <v>124.402</v>
      </c>
      <c r="L738" s="265"/>
      <c r="M738" s="258"/>
      <c r="N738" s="258"/>
      <c r="O738" s="259"/>
    </row>
    <row r="739" spans="2:15" ht="12.75">
      <c r="B739" s="257">
        <v>42430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20.0632</v>
      </c>
      <c r="J739" s="29">
        <v>168</v>
      </c>
      <c r="K739" s="29">
        <v>122.5543</v>
      </c>
      <c r="L739" s="265"/>
      <c r="M739" s="258"/>
      <c r="N739" s="258"/>
      <c r="O739" s="259"/>
    </row>
    <row r="740" spans="2:15" ht="12.75">
      <c r="B740" s="257">
        <v>42461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20.0632</v>
      </c>
      <c r="J740" s="29">
        <v>168</v>
      </c>
      <c r="K740" s="29">
        <v>129.2529</v>
      </c>
      <c r="L740" s="265"/>
      <c r="M740" s="258"/>
      <c r="N740" s="258"/>
      <c r="O740" s="259"/>
    </row>
    <row r="741" spans="2:15" ht="12.75">
      <c r="B741" s="257">
        <v>42491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168</v>
      </c>
      <c r="K741" s="29">
        <v>133.1233</v>
      </c>
      <c r="L741" s="265"/>
      <c r="M741" s="258"/>
      <c r="N741" s="258"/>
      <c r="O741" s="259"/>
    </row>
    <row r="742" spans="2:15" ht="12.75">
      <c r="B742" s="257">
        <v>42522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168</v>
      </c>
      <c r="K742" s="29">
        <v>134.1707</v>
      </c>
      <c r="L742" s="265"/>
      <c r="M742" s="258"/>
      <c r="N742" s="258"/>
      <c r="O742" s="259"/>
    </row>
    <row r="743" spans="2:15" ht="12.75">
      <c r="B743" s="257">
        <v>42552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21.0276</v>
      </c>
      <c r="J743" s="29">
        <v>168</v>
      </c>
      <c r="K743" s="29">
        <v>135.5963</v>
      </c>
      <c r="L743" s="265"/>
      <c r="M743" s="258"/>
      <c r="N743" s="258"/>
      <c r="O743" s="259"/>
    </row>
    <row r="744" spans="2:15" ht="12.75">
      <c r="B744" s="257">
        <v>42583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21.0281</v>
      </c>
      <c r="J744" s="29">
        <v>168</v>
      </c>
      <c r="K744" s="29">
        <v>136.6385</v>
      </c>
      <c r="L744" s="265"/>
      <c r="M744" s="258"/>
      <c r="N744" s="258"/>
      <c r="O744" s="259"/>
    </row>
    <row r="745" spans="2:15" ht="12.75">
      <c r="B745" s="257">
        <v>42614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21.0281</v>
      </c>
      <c r="J745" s="29">
        <v>167</v>
      </c>
      <c r="K745" s="29">
        <v>135.4622</v>
      </c>
      <c r="L745" s="265"/>
      <c r="M745" s="258"/>
      <c r="N745" s="258"/>
      <c r="O745" s="259"/>
    </row>
    <row r="746" spans="2:15" ht="12.75">
      <c r="B746" s="257">
        <v>42644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21.0281</v>
      </c>
      <c r="J746" s="29">
        <v>168</v>
      </c>
      <c r="K746" s="29">
        <v>137.2956</v>
      </c>
      <c r="L746" s="265"/>
      <c r="M746" s="258"/>
      <c r="N746" s="258"/>
      <c r="O746" s="259"/>
    </row>
    <row r="747" spans="2:15" ht="12.75">
      <c r="B747" s="257">
        <v>42675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21.0281</v>
      </c>
      <c r="J747" s="29">
        <v>168</v>
      </c>
      <c r="K747" s="29">
        <v>137.005</v>
      </c>
      <c r="L747" s="265"/>
      <c r="M747" s="258"/>
      <c r="N747" s="258"/>
      <c r="O747" s="259"/>
    </row>
    <row r="748" spans="2:15" ht="12.75">
      <c r="B748" s="257">
        <v>42705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21.0281</v>
      </c>
      <c r="J748" s="29">
        <v>168</v>
      </c>
      <c r="K748" s="29">
        <v>137.6273</v>
      </c>
      <c r="L748" s="265"/>
      <c r="M748" s="258"/>
      <c r="N748" s="258"/>
      <c r="O748" s="259"/>
    </row>
    <row r="749" spans="2:15" ht="12.75">
      <c r="B749" s="257">
        <v>42736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21.0281</v>
      </c>
      <c r="J749" s="29">
        <v>168</v>
      </c>
      <c r="K749" s="29">
        <v>138.3174</v>
      </c>
      <c r="L749" s="265"/>
      <c r="M749" s="258"/>
      <c r="N749" s="258"/>
      <c r="O749" s="259"/>
    </row>
    <row r="750" spans="2:15" ht="12.75">
      <c r="B750" s="257">
        <v>42767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1</v>
      </c>
      <c r="I750" s="29">
        <v>21.0165</v>
      </c>
      <c r="J750" s="29">
        <v>168</v>
      </c>
      <c r="K750" s="29">
        <v>139.0275</v>
      </c>
      <c r="L750" s="265"/>
      <c r="M750" s="258"/>
      <c r="N750" s="258"/>
      <c r="O750" s="259"/>
    </row>
    <row r="751" spans="2:15" ht="12.75">
      <c r="B751" s="257">
        <v>42795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1</v>
      </c>
      <c r="I751" s="29">
        <v>21.0165</v>
      </c>
      <c r="J751" s="29">
        <v>168</v>
      </c>
      <c r="K751" s="29">
        <v>140.6837</v>
      </c>
      <c r="L751" s="265"/>
      <c r="M751" s="258"/>
      <c r="N751" s="258"/>
      <c r="O751" s="259"/>
    </row>
    <row r="752" spans="2:15" ht="12.75">
      <c r="B752" s="257">
        <v>42826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1</v>
      </c>
      <c r="I752" s="29">
        <v>21.0165</v>
      </c>
      <c r="J752" s="29">
        <v>168</v>
      </c>
      <c r="K752" s="29">
        <v>146.9828</v>
      </c>
      <c r="L752" s="265"/>
      <c r="M752" s="258"/>
      <c r="N752" s="258"/>
      <c r="O752" s="259"/>
    </row>
    <row r="753" spans="2:15" ht="12.75">
      <c r="B753" s="257">
        <v>42856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1</v>
      </c>
      <c r="I753" s="29">
        <v>21.0165</v>
      </c>
      <c r="J753" s="29">
        <v>168</v>
      </c>
      <c r="K753" s="29">
        <v>150.0648</v>
      </c>
      <c r="L753" s="265"/>
      <c r="M753" s="258"/>
      <c r="N753" s="258"/>
      <c r="O753" s="259"/>
    </row>
    <row r="754" spans="2:15" ht="12.75">
      <c r="B754" s="257">
        <v>42887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1</v>
      </c>
      <c r="I754" s="29">
        <v>21.0165</v>
      </c>
      <c r="J754" s="29">
        <v>168</v>
      </c>
      <c r="K754" s="29">
        <v>149.6561</v>
      </c>
      <c r="L754" s="265"/>
      <c r="M754" s="258"/>
      <c r="N754" s="258"/>
      <c r="O754" s="259"/>
    </row>
    <row r="755" spans="2:15" ht="12.75">
      <c r="B755" s="257">
        <v>42917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1</v>
      </c>
      <c r="I755" s="29">
        <v>21.62</v>
      </c>
      <c r="J755" s="29">
        <v>168</v>
      </c>
      <c r="K755" s="29">
        <v>150.3238</v>
      </c>
      <c r="L755" s="265"/>
      <c r="M755" s="258"/>
      <c r="N755" s="258"/>
      <c r="O755" s="259"/>
    </row>
    <row r="756" spans="2:15" ht="12.75">
      <c r="B756" s="257">
        <v>42948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1</v>
      </c>
      <c r="I756" s="29">
        <v>21.62</v>
      </c>
      <c r="J756" s="29">
        <v>166</v>
      </c>
      <c r="K756" s="29">
        <v>91.5859</v>
      </c>
      <c r="L756" s="265"/>
      <c r="M756" s="258"/>
      <c r="N756" s="258"/>
      <c r="O756" s="259"/>
    </row>
    <row r="757" spans="2:15" ht="12.75">
      <c r="B757" s="257">
        <v>42979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1</v>
      </c>
      <c r="I757" s="29">
        <v>21.62</v>
      </c>
      <c r="J757" s="29">
        <v>166</v>
      </c>
      <c r="K757" s="29">
        <v>92.2879</v>
      </c>
      <c r="L757" s="265"/>
      <c r="M757" s="258"/>
      <c r="N757" s="258"/>
      <c r="O757" s="259"/>
    </row>
    <row r="758" spans="1:11" ht="12.75">
      <c r="A758" s="5"/>
      <c r="B758" s="271"/>
      <c r="C758" s="30"/>
      <c r="D758" s="30"/>
      <c r="E758" s="30"/>
      <c r="F758" s="291"/>
      <c r="G758" s="30"/>
      <c r="H758" s="30"/>
      <c r="I758" s="30"/>
      <c r="J758" s="30"/>
      <c r="K758" s="30"/>
    </row>
    <row r="759" spans="1:11" ht="12.75">
      <c r="A759" s="5"/>
      <c r="B759" s="25"/>
      <c r="C759" s="30"/>
      <c r="D759" s="289"/>
      <c r="E759" s="289"/>
      <c r="F759" s="289"/>
      <c r="G759" s="289"/>
      <c r="H759" s="289"/>
      <c r="I759" s="289"/>
      <c r="J759" s="289"/>
      <c r="K759" s="289"/>
    </row>
    <row r="760" spans="3:21" s="15" customFormat="1" ht="12.75">
      <c r="C760" s="12"/>
      <c r="D760" s="12"/>
      <c r="E760" s="32"/>
      <c r="F760" s="12"/>
      <c r="G760" s="12"/>
      <c r="H760" s="12"/>
      <c r="I760" s="12"/>
      <c r="J760" s="12"/>
      <c r="K760" s="12"/>
      <c r="L760" s="260"/>
      <c r="M760" s="261"/>
      <c r="N760" s="261"/>
      <c r="O760" s="260"/>
      <c r="P760" s="260"/>
      <c r="Q760" s="260"/>
      <c r="R760" s="260"/>
      <c r="S760" s="260"/>
      <c r="T760" s="255"/>
      <c r="U760" s="255"/>
    </row>
    <row r="761" spans="2:21" s="19" customFormat="1" ht="12.75">
      <c r="B761" s="17" t="s">
        <v>146</v>
      </c>
      <c r="C761" s="18"/>
      <c r="D761" s="405" t="s">
        <v>134</v>
      </c>
      <c r="E761" s="405"/>
      <c r="F761" s="405" t="s">
        <v>87</v>
      </c>
      <c r="G761" s="405"/>
      <c r="H761" s="405" t="s">
        <v>135</v>
      </c>
      <c r="I761" s="405"/>
      <c r="J761" s="405" t="s">
        <v>89</v>
      </c>
      <c r="K761" s="405"/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24" customFormat="1" ht="12.75">
      <c r="B762" s="21"/>
      <c r="C762" s="22"/>
      <c r="D762" s="22" t="s">
        <v>28</v>
      </c>
      <c r="E762" s="23" t="s">
        <v>0</v>
      </c>
      <c r="F762" s="22" t="s">
        <v>28</v>
      </c>
      <c r="G762" s="22" t="s">
        <v>0</v>
      </c>
      <c r="H762" s="22" t="s">
        <v>28</v>
      </c>
      <c r="I762" s="22" t="s">
        <v>0</v>
      </c>
      <c r="J762" s="22" t="s">
        <v>28</v>
      </c>
      <c r="K762" s="22" t="s">
        <v>0</v>
      </c>
      <c r="L762" s="260"/>
      <c r="M762" s="261"/>
      <c r="N762" s="261"/>
      <c r="O762" s="260"/>
      <c r="P762" s="260"/>
      <c r="Q762" s="260"/>
      <c r="R762" s="260"/>
      <c r="S762" s="260"/>
      <c r="T762" s="255"/>
      <c r="U762" s="255"/>
    </row>
    <row r="763" spans="2:21" s="5" customFormat="1" ht="12.75" hidden="1">
      <c r="B763" s="257">
        <v>37469</v>
      </c>
      <c r="C763" s="7"/>
      <c r="D763" s="7">
        <v>0</v>
      </c>
      <c r="E763" s="7">
        <v>0</v>
      </c>
      <c r="F763" s="7">
        <v>0</v>
      </c>
      <c r="G763" s="7">
        <v>0</v>
      </c>
      <c r="H763" s="7">
        <v>3</v>
      </c>
      <c r="I763" s="7">
        <v>6.725185</v>
      </c>
      <c r="J763" s="7">
        <v>63</v>
      </c>
      <c r="K763" s="7">
        <v>137.41706300000004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37500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7.589691000000001</v>
      </c>
      <c r="J764" s="26">
        <v>74</v>
      </c>
      <c r="K764" s="26">
        <v>189.847052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37530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8.497747</v>
      </c>
      <c r="J765" s="26">
        <v>92</v>
      </c>
      <c r="K765" s="26">
        <v>200.161497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37561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9.372985000000002</v>
      </c>
      <c r="J766" s="26">
        <v>104</v>
      </c>
      <c r="K766" s="26">
        <v>202.69889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37591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10.253537</v>
      </c>
      <c r="J767" s="26">
        <v>107</v>
      </c>
      <c r="K767" s="26">
        <v>210.729902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37622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13.286016</v>
      </c>
      <c r="J768" s="26">
        <v>108</v>
      </c>
      <c r="K768" s="26">
        <v>216.39838000000003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37653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15.121983</v>
      </c>
      <c r="J769" s="26">
        <v>116</v>
      </c>
      <c r="K769" s="26">
        <v>218.96104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37681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15.956163</v>
      </c>
      <c r="J770" s="26">
        <v>125</v>
      </c>
      <c r="K770" s="26">
        <v>230.559771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37712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16.841077</v>
      </c>
      <c r="J771" s="26">
        <v>131</v>
      </c>
      <c r="K771" s="26">
        <v>276.807529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37742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17.694436</v>
      </c>
      <c r="J772" s="26">
        <v>143</v>
      </c>
      <c r="K772" s="26">
        <v>279.754891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37773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18.545049</v>
      </c>
      <c r="J773" s="26">
        <v>146</v>
      </c>
      <c r="K773" s="26">
        <v>282.47232700000006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5" customFormat="1" ht="12.75" hidden="1">
      <c r="B774" s="257">
        <v>37803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19.838021</v>
      </c>
      <c r="J774" s="26">
        <v>153</v>
      </c>
      <c r="K774" s="26">
        <v>285.3593</v>
      </c>
      <c r="L774" s="259"/>
      <c r="M774" s="258"/>
      <c r="N774" s="258"/>
      <c r="O774" s="259"/>
      <c r="P774" s="259"/>
      <c r="Q774" s="259"/>
      <c r="R774" s="259"/>
      <c r="S774" s="259"/>
      <c r="T774" s="254"/>
      <c r="U774" s="254"/>
    </row>
    <row r="775" spans="2:21" s="5" customFormat="1" ht="12.75" hidden="1">
      <c r="B775" s="257">
        <v>37834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21.690815</v>
      </c>
      <c r="J775" s="26">
        <v>154</v>
      </c>
      <c r="K775" s="26">
        <v>289.571845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37865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21.690815</v>
      </c>
      <c r="J776" s="26">
        <v>164</v>
      </c>
      <c r="K776" s="26">
        <v>251.058945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37895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21.690815</v>
      </c>
      <c r="J777" s="26">
        <v>167</v>
      </c>
      <c r="K777" s="26">
        <v>255.409054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37926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21.691147</v>
      </c>
      <c r="J778" s="26">
        <v>174</v>
      </c>
      <c r="K778" s="26">
        <v>180.28525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37956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21.691147</v>
      </c>
      <c r="J779" s="26">
        <v>181</v>
      </c>
      <c r="K779" s="26">
        <v>164.47261000000003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37987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21.691147</v>
      </c>
      <c r="J780" s="26">
        <v>178</v>
      </c>
      <c r="K780" s="26">
        <v>116.50533500000002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38018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21.691147</v>
      </c>
      <c r="J781" s="26">
        <v>182</v>
      </c>
      <c r="K781" s="26">
        <v>111.82480200000002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38047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21.691147</v>
      </c>
      <c r="J782" s="26">
        <v>182</v>
      </c>
      <c r="K782" s="26">
        <v>109.88575600000001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38078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21.691147</v>
      </c>
      <c r="J783" s="26">
        <v>182</v>
      </c>
      <c r="K783" s="26">
        <v>108.12012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38108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21.691147</v>
      </c>
      <c r="J784" s="26">
        <v>191</v>
      </c>
      <c r="K784" s="26">
        <v>104.25392000000001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38139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21.691147</v>
      </c>
      <c r="J785" s="26">
        <v>190</v>
      </c>
      <c r="K785" s="26">
        <v>35.250999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14" ht="12.75" hidden="1">
      <c r="B786" s="257">
        <v>38169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21.691147</v>
      </c>
      <c r="J786" s="26">
        <v>189</v>
      </c>
      <c r="K786" s="26">
        <v>36.905571</v>
      </c>
      <c r="M786" s="258"/>
      <c r="N786" s="258"/>
    </row>
    <row r="787" spans="2:14" ht="12.75" hidden="1">
      <c r="B787" s="257">
        <v>38200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24.214236</v>
      </c>
      <c r="J787" s="26">
        <v>186</v>
      </c>
      <c r="K787" s="26">
        <v>35.358473</v>
      </c>
      <c r="M787" s="258"/>
      <c r="N787" s="258"/>
    </row>
    <row r="788" spans="2:14" ht="12.75" hidden="1">
      <c r="B788" s="257">
        <v>38231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24.214236</v>
      </c>
      <c r="J788" s="26">
        <v>185</v>
      </c>
      <c r="K788" s="26">
        <v>36.131347</v>
      </c>
      <c r="M788" s="258"/>
      <c r="N788" s="258"/>
    </row>
    <row r="789" spans="1:11" ht="12.75" hidden="1">
      <c r="A789" s="5"/>
      <c r="B789" s="257">
        <v>38261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24.214236</v>
      </c>
      <c r="J789" s="26">
        <v>182</v>
      </c>
      <c r="K789" s="26">
        <v>37.677073</v>
      </c>
    </row>
    <row r="790" spans="1:11" ht="12.75" hidden="1">
      <c r="A790" s="5"/>
      <c r="B790" s="257">
        <v>38292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24.214236</v>
      </c>
      <c r="J790" s="26">
        <v>182</v>
      </c>
      <c r="K790" s="26">
        <v>34.123986</v>
      </c>
    </row>
    <row r="791" spans="1:11" ht="12.75" hidden="1">
      <c r="A791" s="5"/>
      <c r="B791" s="257">
        <v>38322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23.875832</v>
      </c>
      <c r="J791" s="26">
        <v>181</v>
      </c>
      <c r="K791" s="26">
        <v>35.013379</v>
      </c>
    </row>
    <row r="792" spans="1:11" ht="12.75" hidden="1">
      <c r="A792" s="5"/>
      <c r="B792" s="257">
        <v>38353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12.268635</v>
      </c>
      <c r="J792" s="26">
        <v>180</v>
      </c>
      <c r="K792" s="26">
        <v>35.79954</v>
      </c>
    </row>
    <row r="793" spans="1:11" ht="12.75" hidden="1">
      <c r="A793" s="5"/>
      <c r="B793" s="257">
        <v>38384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12.268635</v>
      </c>
      <c r="J793" s="26">
        <v>177</v>
      </c>
      <c r="K793" s="26">
        <v>36.143379</v>
      </c>
    </row>
    <row r="794" spans="1:11" ht="12.75" hidden="1">
      <c r="A794" s="5"/>
      <c r="B794" s="257">
        <v>38412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12.268635</v>
      </c>
      <c r="J794" s="26">
        <v>175</v>
      </c>
      <c r="K794" s="26">
        <v>37.737681</v>
      </c>
    </row>
    <row r="795" spans="1:11" ht="12.75" hidden="1">
      <c r="A795" s="5"/>
      <c r="B795" s="257">
        <v>38443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12.268635</v>
      </c>
      <c r="J795" s="26">
        <v>174</v>
      </c>
      <c r="K795" s="26">
        <v>41.133503</v>
      </c>
    </row>
    <row r="796" spans="1:11" ht="12.75" hidden="1">
      <c r="A796" s="5"/>
      <c r="B796" s="257">
        <v>38473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12.268635</v>
      </c>
      <c r="J796" s="26">
        <v>172</v>
      </c>
      <c r="K796" s="26">
        <v>40.748549</v>
      </c>
    </row>
    <row r="797" spans="1:11" ht="12.75" hidden="1">
      <c r="A797" s="5"/>
      <c r="B797" s="257">
        <v>38504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12.268635</v>
      </c>
      <c r="J797" s="26">
        <v>171</v>
      </c>
      <c r="K797" s="26">
        <v>41.241228</v>
      </c>
    </row>
    <row r="798" spans="1:11" ht="12.75" hidden="1">
      <c r="A798" s="5"/>
      <c r="B798" s="257">
        <v>38534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12.855714</v>
      </c>
      <c r="J798" s="26">
        <v>170</v>
      </c>
      <c r="K798" s="26">
        <v>39.645994</v>
      </c>
    </row>
    <row r="799" spans="1:11" ht="12.75" hidden="1">
      <c r="A799" s="5"/>
      <c r="B799" s="257">
        <v>38565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12.862862</v>
      </c>
      <c r="J799" s="26">
        <v>170</v>
      </c>
      <c r="K799" s="26">
        <v>40.673273</v>
      </c>
    </row>
    <row r="800" spans="1:14" ht="12.75" hidden="1">
      <c r="A800" s="5"/>
      <c r="B800" s="257">
        <v>38596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12.862862</v>
      </c>
      <c r="J800" s="26">
        <v>169</v>
      </c>
      <c r="K800" s="26">
        <v>38.232201</v>
      </c>
      <c r="N800" s="267"/>
    </row>
    <row r="801" spans="1:11" ht="12.75" hidden="1">
      <c r="A801" s="5"/>
      <c r="B801" s="257">
        <v>38626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12.862862</v>
      </c>
      <c r="J801" s="26">
        <v>169</v>
      </c>
      <c r="K801" s="26">
        <v>38.508368</v>
      </c>
    </row>
    <row r="802" spans="1:11" ht="12.75" hidden="1">
      <c r="A802" s="5"/>
      <c r="B802" s="257">
        <v>38657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12.862862</v>
      </c>
      <c r="J802" s="26">
        <v>167</v>
      </c>
      <c r="K802" s="26">
        <v>38.270309</v>
      </c>
    </row>
    <row r="803" spans="1:11" ht="12.75" hidden="1">
      <c r="A803" s="5"/>
      <c r="B803" s="257">
        <v>38687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12.862862</v>
      </c>
      <c r="J803" s="26">
        <v>167</v>
      </c>
      <c r="K803" s="26">
        <v>36.624371</v>
      </c>
    </row>
    <row r="804" spans="1:11" ht="12.75" hidden="1">
      <c r="A804" s="5"/>
      <c r="B804" s="257">
        <v>38718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12.862862</v>
      </c>
      <c r="J804" s="26">
        <v>166</v>
      </c>
      <c r="K804" s="26">
        <v>37.333247</v>
      </c>
    </row>
    <row r="805" spans="1:11" ht="12.75" hidden="1">
      <c r="A805" s="5"/>
      <c r="B805" s="257">
        <v>38749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12.862862</v>
      </c>
      <c r="J805" s="26">
        <v>166</v>
      </c>
      <c r="K805" s="26">
        <v>37.857852</v>
      </c>
    </row>
    <row r="806" spans="1:11" ht="12.75" hidden="1">
      <c r="A806" s="5"/>
      <c r="B806" s="257">
        <v>38777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12.862862</v>
      </c>
      <c r="J806" s="26">
        <v>166</v>
      </c>
      <c r="K806" s="26">
        <v>39.383274</v>
      </c>
    </row>
    <row r="807" spans="1:11" ht="12.75" hidden="1">
      <c r="A807" s="5"/>
      <c r="B807" s="257">
        <v>38808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12.862862</v>
      </c>
      <c r="J807" s="26">
        <v>166</v>
      </c>
      <c r="K807" s="26">
        <v>41.359811</v>
      </c>
    </row>
    <row r="808" spans="1:11" ht="12.75" hidden="1">
      <c r="A808" s="5"/>
      <c r="B808" s="257">
        <v>38838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12.862862</v>
      </c>
      <c r="J808" s="26">
        <v>165</v>
      </c>
      <c r="K808" s="26">
        <v>41.861102</v>
      </c>
    </row>
    <row r="809" spans="1:11" ht="12.75" hidden="1">
      <c r="A809" s="5"/>
      <c r="B809" s="257">
        <v>38869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12.862862</v>
      </c>
      <c r="J809" s="26">
        <v>164</v>
      </c>
      <c r="K809" s="26">
        <v>43.009287</v>
      </c>
    </row>
    <row r="810" spans="1:11" ht="12.75" hidden="1">
      <c r="A810" s="5"/>
      <c r="B810" s="257">
        <v>38899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13.621816</v>
      </c>
      <c r="J810" s="26">
        <v>163</v>
      </c>
      <c r="K810" s="26">
        <v>43.588516</v>
      </c>
    </row>
    <row r="811" spans="1:11" ht="12.75" hidden="1">
      <c r="A811" s="5"/>
      <c r="B811" s="257">
        <v>38930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13.622246</v>
      </c>
      <c r="J811" s="26">
        <v>163</v>
      </c>
      <c r="K811" s="26">
        <v>44.38958</v>
      </c>
    </row>
    <row r="812" spans="1:11" ht="12.75" hidden="1">
      <c r="A812" s="5"/>
      <c r="B812" s="257">
        <v>38961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13.622246</v>
      </c>
      <c r="J812" s="26">
        <v>162</v>
      </c>
      <c r="K812" s="26">
        <v>45.001228</v>
      </c>
    </row>
    <row r="813" spans="1:11" ht="12.75" hidden="1">
      <c r="A813" s="5"/>
      <c r="B813" s="257">
        <v>38991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13.622246</v>
      </c>
      <c r="J813" s="26">
        <v>162</v>
      </c>
      <c r="K813" s="26">
        <v>45.972475</v>
      </c>
    </row>
    <row r="814" spans="1:11" ht="12.75" hidden="1">
      <c r="A814" s="5"/>
      <c r="B814" s="257">
        <v>39022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13.622246</v>
      </c>
      <c r="J814" s="26">
        <v>162</v>
      </c>
      <c r="K814" s="26">
        <v>45.195419</v>
      </c>
    </row>
    <row r="815" spans="1:11" ht="12.75" hidden="1">
      <c r="A815" s="5"/>
      <c r="B815" s="257">
        <v>39052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13.622246</v>
      </c>
      <c r="J815" s="26">
        <v>162</v>
      </c>
      <c r="K815" s="26">
        <v>45.380017</v>
      </c>
    </row>
    <row r="816" spans="1:11" ht="12.75" hidden="1">
      <c r="A816" s="5"/>
      <c r="B816" s="257">
        <v>39083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13.622246</v>
      </c>
      <c r="J816" s="26">
        <v>161</v>
      </c>
      <c r="K816" s="26">
        <v>39.839177</v>
      </c>
    </row>
    <row r="817" spans="1:11" ht="12.75" hidden="1">
      <c r="A817" s="5"/>
      <c r="B817" s="257">
        <v>39114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13.622246</v>
      </c>
      <c r="J817" s="26">
        <v>161</v>
      </c>
      <c r="K817" s="26">
        <v>40.625435</v>
      </c>
    </row>
    <row r="818" spans="1:11" ht="12.75" hidden="1">
      <c r="A818" s="5"/>
      <c r="B818" s="257">
        <v>39142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13.622246</v>
      </c>
      <c r="J818" s="26">
        <v>159</v>
      </c>
      <c r="K818" s="26">
        <v>39.760914</v>
      </c>
    </row>
    <row r="819" spans="1:11" ht="12.75" hidden="1">
      <c r="A819" s="5"/>
      <c r="B819" s="257">
        <v>39173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13.622246</v>
      </c>
      <c r="J819" s="26">
        <v>158</v>
      </c>
      <c r="K819" s="26">
        <v>43.102389</v>
      </c>
    </row>
    <row r="820" spans="1:11" ht="12.75" hidden="1">
      <c r="A820" s="5"/>
      <c r="B820" s="257">
        <v>39203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13.622246</v>
      </c>
      <c r="J820" s="26">
        <v>158</v>
      </c>
      <c r="K820" s="26">
        <v>43.563649</v>
      </c>
    </row>
    <row r="821" spans="1:11" ht="12.75" hidden="1">
      <c r="A821" s="5"/>
      <c r="B821" s="257">
        <v>39234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13.622246</v>
      </c>
      <c r="J821" s="26">
        <v>158</v>
      </c>
      <c r="K821" s="26">
        <v>43.225602</v>
      </c>
    </row>
    <row r="822" spans="1:11" ht="12.75" hidden="1">
      <c r="A822" s="5"/>
      <c r="B822" s="257">
        <v>39264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14.260085</v>
      </c>
      <c r="J822" s="26">
        <v>157</v>
      </c>
      <c r="K822" s="26">
        <v>43.667378</v>
      </c>
    </row>
    <row r="823" spans="1:11" ht="12.75" hidden="1">
      <c r="A823" s="5"/>
      <c r="B823" s="257">
        <v>39295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14.260467</v>
      </c>
      <c r="J823" s="26">
        <v>156</v>
      </c>
      <c r="K823" s="26">
        <v>44.464745</v>
      </c>
    </row>
    <row r="824" spans="1:11" ht="12.75" hidden="1">
      <c r="A824" s="5"/>
      <c r="B824" s="257">
        <v>39326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14.260467</v>
      </c>
      <c r="J824" s="26">
        <v>156</v>
      </c>
      <c r="K824" s="26">
        <v>44.197134</v>
      </c>
    </row>
    <row r="825" spans="1:11" ht="12.75" hidden="1">
      <c r="A825" s="5"/>
      <c r="B825" s="257">
        <v>39356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14.260467</v>
      </c>
      <c r="J825" s="26">
        <v>156</v>
      </c>
      <c r="K825" s="26">
        <v>44.622295</v>
      </c>
    </row>
    <row r="826" spans="1:11" ht="12.75" hidden="1">
      <c r="A826" s="5"/>
      <c r="B826" s="257">
        <v>39387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14.260467</v>
      </c>
      <c r="J826" s="26">
        <v>155</v>
      </c>
      <c r="K826" s="26">
        <v>40.402045</v>
      </c>
    </row>
    <row r="827" spans="1:11" ht="12.75" hidden="1">
      <c r="A827" s="5"/>
      <c r="B827" s="257">
        <v>39417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14.260467</v>
      </c>
      <c r="J827" s="26">
        <v>155</v>
      </c>
      <c r="K827" s="26">
        <v>40.913201</v>
      </c>
    </row>
    <row r="828" spans="1:11" ht="12.75">
      <c r="A828" s="5"/>
      <c r="B828" s="257">
        <v>39448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14.260467</v>
      </c>
      <c r="J828" s="26">
        <v>155</v>
      </c>
      <c r="K828" s="26">
        <v>40.717387</v>
      </c>
    </row>
    <row r="829" spans="1:11" ht="12.75">
      <c r="A829" s="5"/>
      <c r="B829" s="257">
        <v>39479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14.260467</v>
      </c>
      <c r="J829" s="26">
        <v>155</v>
      </c>
      <c r="K829" s="26">
        <v>41.338191</v>
      </c>
    </row>
    <row r="830" spans="1:11" ht="12.75">
      <c r="A830" s="5"/>
      <c r="B830" s="257">
        <v>39508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14.260467</v>
      </c>
      <c r="J830" s="26">
        <v>155</v>
      </c>
      <c r="K830" s="26">
        <v>42.862983</v>
      </c>
    </row>
    <row r="831" spans="1:11" ht="12.75">
      <c r="A831" s="5"/>
      <c r="B831" s="257">
        <v>39539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14.260467</v>
      </c>
      <c r="J831" s="26">
        <v>154</v>
      </c>
      <c r="K831" s="26">
        <v>46.559388</v>
      </c>
    </row>
    <row r="832" spans="1:11" ht="12.75">
      <c r="A832" s="5"/>
      <c r="B832" s="257">
        <v>39569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14.260467</v>
      </c>
      <c r="J832" s="26">
        <v>154</v>
      </c>
      <c r="K832" s="26">
        <v>48.286402</v>
      </c>
    </row>
    <row r="833" spans="1:11" ht="12.75">
      <c r="A833" s="5"/>
      <c r="B833" s="257">
        <v>39600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14.260467</v>
      </c>
      <c r="J833" s="26">
        <v>154</v>
      </c>
      <c r="K833" s="26">
        <v>48.829297</v>
      </c>
    </row>
    <row r="834" spans="1:11" ht="12.75">
      <c r="A834" s="5"/>
      <c r="B834" s="257">
        <v>39630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15.769544</v>
      </c>
      <c r="J834" s="29">
        <v>152</v>
      </c>
      <c r="K834" s="29">
        <v>49.431736</v>
      </c>
    </row>
    <row r="835" spans="1:11" ht="12.75">
      <c r="A835" s="5"/>
      <c r="B835" s="257">
        <v>39661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15.770425</v>
      </c>
      <c r="J835" s="29">
        <v>152</v>
      </c>
      <c r="K835" s="29">
        <v>48.590583</v>
      </c>
    </row>
    <row r="836" spans="1:12" ht="12.75">
      <c r="A836" s="5"/>
      <c r="B836" s="257">
        <v>39692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15.770425</v>
      </c>
      <c r="J836" s="29">
        <v>152</v>
      </c>
      <c r="K836" s="29">
        <v>49.190953</v>
      </c>
      <c r="L836" s="265"/>
    </row>
    <row r="837" spans="1:12" ht="12.75">
      <c r="A837" s="5"/>
      <c r="B837" s="257">
        <v>39722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15.770425</v>
      </c>
      <c r="J837" s="29">
        <v>152</v>
      </c>
      <c r="K837" s="29">
        <v>50.58423</v>
      </c>
      <c r="L837" s="265"/>
    </row>
    <row r="838" spans="1:12" ht="12.75">
      <c r="A838" s="5"/>
      <c r="B838" s="257">
        <v>39753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15.770425</v>
      </c>
      <c r="J838" s="29">
        <v>152</v>
      </c>
      <c r="K838" s="29">
        <v>49.47676</v>
      </c>
      <c r="L838" s="265"/>
    </row>
    <row r="839" spans="1:12" ht="12.75">
      <c r="A839" s="5"/>
      <c r="B839" s="257">
        <v>39783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15.761584</v>
      </c>
      <c r="J839" s="29">
        <v>151</v>
      </c>
      <c r="K839" s="29">
        <v>49.945907</v>
      </c>
      <c r="L839" s="265"/>
    </row>
    <row r="840" spans="1:12" ht="12.75">
      <c r="A840" s="5"/>
      <c r="B840" s="257">
        <v>39814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15.770425</v>
      </c>
      <c r="J840" s="29">
        <v>151</v>
      </c>
      <c r="K840" s="29">
        <v>51</v>
      </c>
      <c r="L840" s="265"/>
    </row>
    <row r="841" spans="1:12" ht="12.75">
      <c r="A841" s="5"/>
      <c r="B841" s="257">
        <v>39845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15.770425</v>
      </c>
      <c r="J841" s="29">
        <v>151</v>
      </c>
      <c r="K841" s="29">
        <v>50.120605</v>
      </c>
      <c r="L841" s="265"/>
    </row>
    <row r="842" spans="1:12" ht="12.75">
      <c r="A842" s="5"/>
      <c r="B842" s="257">
        <v>39873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15.770425</v>
      </c>
      <c r="J842" s="29">
        <v>149</v>
      </c>
      <c r="K842" s="29">
        <v>50.576047</v>
      </c>
      <c r="L842" s="265"/>
    </row>
    <row r="843" spans="1:12" ht="12.75" hidden="1">
      <c r="A843" s="5"/>
      <c r="B843" s="257">
        <v>39904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15.770425</v>
      </c>
      <c r="J843" s="29">
        <v>149</v>
      </c>
      <c r="K843" s="29">
        <v>50.576047</v>
      </c>
      <c r="L843" s="265"/>
    </row>
    <row r="844" spans="1:12" ht="12.75" hidden="1">
      <c r="A844" s="5"/>
      <c r="B844" s="257">
        <v>39934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15.770425</v>
      </c>
      <c r="J844" s="29">
        <v>149</v>
      </c>
      <c r="K844" s="29">
        <v>50.576047</v>
      </c>
      <c r="L844" s="265"/>
    </row>
    <row r="845" spans="1:12" ht="12.75">
      <c r="A845" s="5"/>
      <c r="B845" s="257">
        <v>39965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15.770425</v>
      </c>
      <c r="J845" s="29">
        <v>149</v>
      </c>
      <c r="K845" s="29">
        <v>55.032876</v>
      </c>
      <c r="L845" s="265"/>
    </row>
    <row r="846" spans="1:12" ht="12.75">
      <c r="A846" s="5"/>
      <c r="B846" s="257">
        <v>39995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16.308069</v>
      </c>
      <c r="J846" s="29">
        <v>148</v>
      </c>
      <c r="K846" s="29">
        <v>55.66434</v>
      </c>
      <c r="L846" s="265"/>
    </row>
    <row r="847" spans="1:12" ht="12.75">
      <c r="A847" s="5"/>
      <c r="B847" s="257">
        <v>40026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16.308257</v>
      </c>
      <c r="J847" s="29">
        <v>146</v>
      </c>
      <c r="K847" s="29">
        <v>56.243701</v>
      </c>
      <c r="L847" s="265"/>
    </row>
    <row r="848" spans="1:12" ht="12.75">
      <c r="A848" s="5"/>
      <c r="B848" s="257">
        <v>40057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16.308257</v>
      </c>
      <c r="J848" s="29">
        <v>146</v>
      </c>
      <c r="K848" s="29">
        <v>56.790676</v>
      </c>
      <c r="L848" s="265"/>
    </row>
    <row r="849" spans="1:12" ht="12.75">
      <c r="A849" s="5"/>
      <c r="B849" s="257">
        <v>40087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16.308257</v>
      </c>
      <c r="J849" s="29">
        <v>145</v>
      </c>
      <c r="K849" s="29">
        <v>57.082894</v>
      </c>
      <c r="L849" s="265"/>
    </row>
    <row r="850" spans="1:12" ht="12.75">
      <c r="A850" s="5"/>
      <c r="B850" s="257">
        <v>40118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16.308257</v>
      </c>
      <c r="J850" s="29">
        <v>145</v>
      </c>
      <c r="K850" s="29">
        <v>60.357684</v>
      </c>
      <c r="L850" s="265"/>
    </row>
    <row r="851" spans="1:12" ht="12.75">
      <c r="A851" s="5"/>
      <c r="B851" s="257">
        <v>40148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16.308257</v>
      </c>
      <c r="J851" s="29">
        <v>145</v>
      </c>
      <c r="K851" s="29">
        <v>58.228108</v>
      </c>
      <c r="L851" s="265"/>
    </row>
    <row r="852" spans="1:12" ht="12.75">
      <c r="A852" s="5"/>
      <c r="B852" s="257">
        <v>40179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16.308257</v>
      </c>
      <c r="J852" s="29">
        <v>145</v>
      </c>
      <c r="K852" s="29">
        <v>58.840232</v>
      </c>
      <c r="L852" s="265"/>
    </row>
    <row r="853" spans="1:12" ht="12.75">
      <c r="A853" s="5"/>
      <c r="B853" s="257">
        <v>40210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16.308257</v>
      </c>
      <c r="J853" s="29">
        <v>144</v>
      </c>
      <c r="K853" s="29">
        <v>59.269149</v>
      </c>
      <c r="L853" s="265"/>
    </row>
    <row r="854" spans="1:12" ht="12.75">
      <c r="A854" s="5"/>
      <c r="B854" s="257">
        <v>40238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16.308257</v>
      </c>
      <c r="J854" s="29">
        <v>144</v>
      </c>
      <c r="K854" s="29">
        <v>54.226042</v>
      </c>
      <c r="L854" s="265"/>
    </row>
    <row r="855" spans="1:12" ht="12.75">
      <c r="A855" s="5"/>
      <c r="B855" s="257">
        <v>40269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16.308257</v>
      </c>
      <c r="J855" s="29">
        <v>144</v>
      </c>
      <c r="K855" s="29">
        <v>57.818366</v>
      </c>
      <c r="L855" s="265"/>
    </row>
    <row r="856" spans="1:12" ht="12.75">
      <c r="A856" s="5"/>
      <c r="B856" s="257">
        <v>40299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16.308257</v>
      </c>
      <c r="J856" s="29">
        <v>144</v>
      </c>
      <c r="K856" s="29">
        <v>58.794556</v>
      </c>
      <c r="L856" s="265"/>
    </row>
    <row r="857" spans="1:12" ht="12.75">
      <c r="A857" s="5"/>
      <c r="B857" s="257">
        <v>40330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16.37611</v>
      </c>
      <c r="J857" s="29">
        <v>144</v>
      </c>
      <c r="K857" s="29">
        <v>59.248863</v>
      </c>
      <c r="L857" s="265"/>
    </row>
    <row r="858" spans="1:12" ht="12.75">
      <c r="A858" s="5"/>
      <c r="B858" s="257">
        <v>40360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16.601507</v>
      </c>
      <c r="J858" s="29">
        <v>144</v>
      </c>
      <c r="K858" s="29">
        <v>58.064527</v>
      </c>
      <c r="L858" s="265"/>
    </row>
    <row r="859" spans="1:12" ht="12.75">
      <c r="A859" s="5"/>
      <c r="B859" s="257">
        <v>40391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16.60167</v>
      </c>
      <c r="J859" s="29">
        <v>144</v>
      </c>
      <c r="K859" s="29">
        <v>58.591094</v>
      </c>
      <c r="L859" s="265"/>
    </row>
    <row r="860" spans="1:12" ht="12.75">
      <c r="A860" s="5"/>
      <c r="B860" s="257">
        <v>40422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16.60167</v>
      </c>
      <c r="J860" s="29">
        <v>144</v>
      </c>
      <c r="K860" s="29">
        <v>58.967867</v>
      </c>
      <c r="L860" s="265"/>
    </row>
    <row r="861" spans="1:12" ht="12.75">
      <c r="A861" s="5"/>
      <c r="B861" s="257">
        <v>40452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16.60167</v>
      </c>
      <c r="J861" s="29">
        <v>144</v>
      </c>
      <c r="K861" s="29">
        <v>60.058902</v>
      </c>
      <c r="L861" s="265"/>
    </row>
    <row r="862" spans="1:12" ht="12.75">
      <c r="A862" s="5"/>
      <c r="B862" s="257">
        <v>40483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16.60167</v>
      </c>
      <c r="J862" s="29">
        <v>144</v>
      </c>
      <c r="K862" s="29">
        <v>58.094671</v>
      </c>
      <c r="L862" s="265"/>
    </row>
    <row r="863" spans="1:12" ht="12.75">
      <c r="A863" s="5"/>
      <c r="B863" s="257">
        <v>40513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16.60167</v>
      </c>
      <c r="J863" s="29">
        <v>144</v>
      </c>
      <c r="K863" s="29">
        <v>58.598158</v>
      </c>
      <c r="L863" s="265"/>
    </row>
    <row r="864" spans="1:12" ht="12.75">
      <c r="A864" s="5"/>
      <c r="B864" s="257">
        <v>40544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16.60167</v>
      </c>
      <c r="J864" s="29">
        <v>144</v>
      </c>
      <c r="K864" s="29">
        <v>59.118197</v>
      </c>
      <c r="L864" s="265"/>
    </row>
    <row r="865" spans="1:12" ht="12.75">
      <c r="A865" s="5"/>
      <c r="B865" s="257">
        <v>40575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16.60167</v>
      </c>
      <c r="J865" s="29">
        <v>143</v>
      </c>
      <c r="K865" s="29">
        <v>59.638242</v>
      </c>
      <c r="L865" s="265"/>
    </row>
    <row r="866" spans="1:12" ht="12.75">
      <c r="A866" s="5"/>
      <c r="B866" s="257">
        <v>40603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16.60167</v>
      </c>
      <c r="J866" s="29">
        <v>143</v>
      </c>
      <c r="K866" s="29">
        <v>60.913424</v>
      </c>
      <c r="L866" s="265"/>
    </row>
    <row r="867" spans="1:12" ht="12.75">
      <c r="A867" s="5"/>
      <c r="B867" s="257">
        <v>40634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16.60167</v>
      </c>
      <c r="J867" s="29">
        <v>143</v>
      </c>
      <c r="K867" s="29">
        <v>65.198714</v>
      </c>
      <c r="L867" s="265"/>
    </row>
    <row r="868" spans="1:12" ht="12.75">
      <c r="A868" s="5"/>
      <c r="B868" s="257">
        <v>40664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16.60167</v>
      </c>
      <c r="J868" s="29">
        <v>144</v>
      </c>
      <c r="K868" s="29">
        <v>66.98183</v>
      </c>
      <c r="L868" s="265"/>
    </row>
    <row r="869" spans="1:12" ht="12.75">
      <c r="A869" s="5"/>
      <c r="B869" s="257">
        <v>40695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16.60167</v>
      </c>
      <c r="J869" s="29">
        <v>144</v>
      </c>
      <c r="K869" s="29">
        <v>67.640368</v>
      </c>
      <c r="L869" s="265"/>
    </row>
    <row r="870" spans="2:15" ht="12.75">
      <c r="B870" s="257">
        <v>40725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17.226704</v>
      </c>
      <c r="J870" s="29">
        <v>144</v>
      </c>
      <c r="K870" s="29">
        <v>67.953882</v>
      </c>
      <c r="L870" s="265"/>
      <c r="M870" s="258"/>
      <c r="N870" s="258"/>
      <c r="O870" s="259"/>
    </row>
    <row r="871" spans="2:15" ht="12.75">
      <c r="B871" s="257">
        <v>40756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17.227063</v>
      </c>
      <c r="J871" s="29">
        <v>144</v>
      </c>
      <c r="K871" s="29">
        <v>68.428208</v>
      </c>
      <c r="L871" s="265"/>
      <c r="M871" s="258"/>
      <c r="N871" s="258"/>
      <c r="O871" s="259"/>
    </row>
    <row r="872" spans="2:15" ht="12.75">
      <c r="B872" s="257">
        <v>40787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17.227063</v>
      </c>
      <c r="J872" s="29">
        <v>144</v>
      </c>
      <c r="K872" s="29">
        <v>69.102584</v>
      </c>
      <c r="L872" s="265"/>
      <c r="M872" s="258"/>
      <c r="N872" s="258"/>
      <c r="O872" s="259"/>
    </row>
    <row r="873" spans="2:15" ht="12.75">
      <c r="B873" s="257">
        <v>40818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17.227063</v>
      </c>
      <c r="J873" s="29">
        <v>144</v>
      </c>
      <c r="K873" s="29">
        <v>69.777168</v>
      </c>
      <c r="L873" s="265"/>
      <c r="M873" s="258"/>
      <c r="N873" s="258"/>
      <c r="O873" s="259"/>
    </row>
    <row r="874" spans="2:15" ht="12.75">
      <c r="B874" s="257">
        <v>40850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17.227063</v>
      </c>
      <c r="J874" s="29">
        <v>144</v>
      </c>
      <c r="K874" s="29">
        <v>70.706607</v>
      </c>
      <c r="L874" s="265"/>
      <c r="M874" s="258"/>
      <c r="N874" s="258"/>
      <c r="O874" s="259"/>
    </row>
    <row r="875" spans="2:15" ht="12.75">
      <c r="B875" s="257">
        <v>40881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17.227063</v>
      </c>
      <c r="J875" s="29">
        <v>144</v>
      </c>
      <c r="K875" s="29">
        <v>71.308446</v>
      </c>
      <c r="L875" s="265"/>
      <c r="M875" s="258"/>
      <c r="N875" s="258"/>
      <c r="O875" s="259"/>
    </row>
    <row r="876" spans="2:15" ht="12.75">
      <c r="B876" s="257">
        <v>40909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17.227063</v>
      </c>
      <c r="J876" s="29">
        <v>144</v>
      </c>
      <c r="K876" s="29">
        <v>70.62863</v>
      </c>
      <c r="L876" s="265"/>
      <c r="M876" s="258"/>
      <c r="N876" s="258"/>
      <c r="O876" s="259"/>
    </row>
    <row r="877" spans="2:15" ht="12.75">
      <c r="B877" s="257">
        <v>40940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17.227063</v>
      </c>
      <c r="J877" s="29">
        <v>143</v>
      </c>
      <c r="K877" s="29">
        <v>71.299192</v>
      </c>
      <c r="L877" s="265"/>
      <c r="M877" s="258"/>
      <c r="N877" s="258"/>
      <c r="O877" s="259"/>
    </row>
    <row r="878" spans="2:15" ht="12.75">
      <c r="B878" s="257">
        <v>40969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17.227063</v>
      </c>
      <c r="J878" s="29">
        <v>143</v>
      </c>
      <c r="K878" s="29">
        <v>73.063838</v>
      </c>
      <c r="L878" s="265"/>
      <c r="M878" s="258"/>
      <c r="N878" s="258"/>
      <c r="O878" s="259"/>
    </row>
    <row r="879" spans="2:15" ht="12.75">
      <c r="B879" s="257">
        <v>41000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17.227063</v>
      </c>
      <c r="J879" s="29">
        <v>143</v>
      </c>
      <c r="K879" s="29">
        <v>78.514754</v>
      </c>
      <c r="L879" s="265"/>
      <c r="M879" s="258"/>
      <c r="N879" s="258"/>
      <c r="O879" s="259"/>
    </row>
    <row r="880" spans="2:15" ht="12.75">
      <c r="B880" s="257">
        <v>41030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17.227063</v>
      </c>
      <c r="J880" s="29">
        <v>143</v>
      </c>
      <c r="K880" s="29">
        <v>80.477185</v>
      </c>
      <c r="L880" s="265"/>
      <c r="M880" s="258"/>
      <c r="N880" s="258"/>
      <c r="O880" s="259"/>
    </row>
    <row r="881" spans="1:12" ht="12.75">
      <c r="A881" s="5"/>
      <c r="B881" s="257">
        <v>41061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17.227063</v>
      </c>
      <c r="J881" s="29">
        <v>143</v>
      </c>
      <c r="K881" s="29">
        <v>81.147018</v>
      </c>
      <c r="L881" s="265"/>
    </row>
    <row r="882" spans="1:12" ht="12.75">
      <c r="A882" s="5"/>
      <c r="B882" s="257">
        <v>41091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17.897576</v>
      </c>
      <c r="J882" s="29">
        <v>143</v>
      </c>
      <c r="K882" s="29">
        <v>81.654049</v>
      </c>
      <c r="L882" s="265"/>
    </row>
    <row r="883" spans="1:12" ht="12.75">
      <c r="A883" s="5"/>
      <c r="B883" s="257">
        <v>41122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17.897901</v>
      </c>
      <c r="J883" s="29">
        <v>143</v>
      </c>
      <c r="K883" s="29">
        <v>82.240217</v>
      </c>
      <c r="L883" s="265"/>
    </row>
    <row r="884" spans="1:12" ht="12.75">
      <c r="A884" s="5"/>
      <c r="B884" s="257">
        <v>41153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17.897901</v>
      </c>
      <c r="J884" s="29">
        <v>143</v>
      </c>
      <c r="K884" s="29">
        <v>82.727531</v>
      </c>
      <c r="L884" s="265"/>
    </row>
    <row r="885" spans="1:12" ht="12.75">
      <c r="A885" s="5"/>
      <c r="B885" s="257">
        <v>41183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</v>
      </c>
      <c r="J885" s="29">
        <v>144</v>
      </c>
      <c r="K885" s="29">
        <v>83</v>
      </c>
      <c r="L885" s="265"/>
    </row>
    <row r="886" spans="1:12" ht="12.75">
      <c r="A886" s="5"/>
      <c r="B886" s="257">
        <v>41214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</v>
      </c>
      <c r="J886" s="29">
        <v>170</v>
      </c>
      <c r="K886" s="29">
        <v>84</v>
      </c>
      <c r="L886" s="265"/>
    </row>
    <row r="887" spans="1:12" ht="12.75">
      <c r="A887" s="5"/>
      <c r="B887" s="257">
        <v>41244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</v>
      </c>
      <c r="J887" s="29">
        <v>170</v>
      </c>
      <c r="K887" s="29">
        <v>85</v>
      </c>
      <c r="L887" s="265"/>
    </row>
    <row r="888" spans="1:12" ht="12.75">
      <c r="A888" s="5"/>
      <c r="B888" s="257">
        <v>41275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17.897901</v>
      </c>
      <c r="J888" s="29">
        <v>170</v>
      </c>
      <c r="K888" s="29">
        <v>85.815384</v>
      </c>
      <c r="L888" s="265"/>
    </row>
    <row r="889" spans="1:12" ht="12.75">
      <c r="A889" s="5"/>
      <c r="B889" s="257">
        <v>41306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17.897901</v>
      </c>
      <c r="J889" s="29">
        <v>170</v>
      </c>
      <c r="K889" s="29">
        <v>86.345424</v>
      </c>
      <c r="L889" s="265"/>
    </row>
    <row r="890" spans="1:12" ht="12.75">
      <c r="A890" s="5"/>
      <c r="B890" s="257">
        <v>41334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17.897901</v>
      </c>
      <c r="J890" s="29">
        <v>170</v>
      </c>
      <c r="K890" s="29">
        <v>87.461969</v>
      </c>
      <c r="L890" s="265"/>
    </row>
    <row r="891" spans="1:12" ht="12.75">
      <c r="A891" s="5"/>
      <c r="B891" s="257">
        <v>41365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17.8979</v>
      </c>
      <c r="J891" s="29">
        <v>170</v>
      </c>
      <c r="K891" s="29">
        <v>87.3829</v>
      </c>
      <c r="L891" s="265"/>
    </row>
    <row r="892" spans="1:12" ht="12.75">
      <c r="A892" s="5"/>
      <c r="B892" s="257">
        <v>41395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17.8979</v>
      </c>
      <c r="J892" s="29">
        <v>170</v>
      </c>
      <c r="K892" s="29">
        <v>89.054</v>
      </c>
      <c r="L892" s="265"/>
    </row>
    <row r="893" spans="1:12" ht="12.75">
      <c r="A893" s="5"/>
      <c r="B893" s="257">
        <v>41426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17.8979</v>
      </c>
      <c r="J893" s="29">
        <v>170</v>
      </c>
      <c r="K893" s="29">
        <v>89.7673</v>
      </c>
      <c r="L893" s="265"/>
    </row>
    <row r="894" spans="1:12" ht="12.75">
      <c r="A894" s="5"/>
      <c r="B894" s="257">
        <v>41456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18.1676</v>
      </c>
      <c r="J894" s="29">
        <v>170</v>
      </c>
      <c r="K894" s="29">
        <v>90.4508</v>
      </c>
      <c r="L894" s="265"/>
    </row>
    <row r="895" spans="1:12" ht="12.75">
      <c r="A895" s="5"/>
      <c r="B895" s="257">
        <v>41487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18.1678</v>
      </c>
      <c r="J895" s="29">
        <v>170</v>
      </c>
      <c r="K895" s="29">
        <v>90.973</v>
      </c>
      <c r="L895" s="265"/>
    </row>
    <row r="896" spans="1:12" ht="12.75">
      <c r="A896" s="5"/>
      <c r="B896" s="257">
        <v>41518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18.1678</v>
      </c>
      <c r="J896" s="29">
        <v>170</v>
      </c>
      <c r="K896" s="29">
        <v>91.7705</v>
      </c>
      <c r="L896" s="265"/>
    </row>
    <row r="897" spans="1:12" ht="12.75">
      <c r="A897" s="5"/>
      <c r="B897" s="257">
        <v>41548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18.1678</v>
      </c>
      <c r="J897" s="29">
        <v>170</v>
      </c>
      <c r="K897" s="29">
        <v>90.1506</v>
      </c>
      <c r="L897" s="265"/>
    </row>
    <row r="898" spans="1:12" ht="12.75">
      <c r="A898" s="5"/>
      <c r="B898" s="257">
        <v>41579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18.1678</v>
      </c>
      <c r="J898" s="29">
        <v>170</v>
      </c>
      <c r="K898" s="29">
        <v>89.6427</v>
      </c>
      <c r="L898" s="265"/>
    </row>
    <row r="899" spans="1:12" ht="12.75">
      <c r="A899" s="5"/>
      <c r="B899" s="257">
        <v>41609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18.1678</v>
      </c>
      <c r="J899" s="29">
        <v>169</v>
      </c>
      <c r="K899" s="29">
        <v>90.1349</v>
      </c>
      <c r="L899" s="265"/>
    </row>
    <row r="900" spans="1:12" ht="12.75">
      <c r="A900" s="5"/>
      <c r="B900" s="257">
        <v>41640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18.1678</v>
      </c>
      <c r="J900" s="29">
        <v>169</v>
      </c>
      <c r="K900" s="29">
        <v>90.6149</v>
      </c>
      <c r="L900" s="265"/>
    </row>
    <row r="901" spans="1:12" ht="12.75">
      <c r="A901" s="5"/>
      <c r="B901" s="257">
        <v>41671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18.1678</v>
      </c>
      <c r="J901" s="29">
        <v>169</v>
      </c>
      <c r="K901" s="29">
        <v>91.195</v>
      </c>
      <c r="L901" s="265"/>
    </row>
    <row r="902" spans="1:12" ht="12.75">
      <c r="A902" s="5"/>
      <c r="B902" s="257">
        <v>41699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18.1678</v>
      </c>
      <c r="J902" s="29">
        <v>169</v>
      </c>
      <c r="K902" s="29">
        <v>92.41</v>
      </c>
      <c r="L902" s="265"/>
    </row>
    <row r="903" spans="1:12" ht="12.75">
      <c r="A903" s="5"/>
      <c r="B903" s="257">
        <v>41730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18.1678</v>
      </c>
      <c r="J903" s="29">
        <v>169</v>
      </c>
      <c r="K903" s="29">
        <v>97.6255</v>
      </c>
      <c r="L903" s="265"/>
    </row>
    <row r="904" spans="1:12" ht="12.75">
      <c r="A904" s="5"/>
      <c r="B904" s="257">
        <v>41760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18.1678</v>
      </c>
      <c r="J904" s="29">
        <v>169</v>
      </c>
      <c r="K904" s="29">
        <v>100.5363</v>
      </c>
      <c r="L904" s="265"/>
    </row>
    <row r="905" spans="1:12" ht="12.75">
      <c r="A905" s="5"/>
      <c r="B905" s="257">
        <v>41791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18.1678</v>
      </c>
      <c r="J905" s="29">
        <v>169</v>
      </c>
      <c r="K905" s="29">
        <v>101.5178</v>
      </c>
      <c r="L905" s="265"/>
    </row>
    <row r="906" spans="1:12" ht="12.75">
      <c r="A906" s="5"/>
      <c r="B906" s="257">
        <v>41821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19.1949</v>
      </c>
      <c r="J906" s="29">
        <v>169</v>
      </c>
      <c r="K906" s="29">
        <v>102.0238</v>
      </c>
      <c r="L906" s="265"/>
    </row>
    <row r="907" spans="1:12" ht="12.75">
      <c r="A907" s="5"/>
      <c r="B907" s="257">
        <v>41852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19.1954</v>
      </c>
      <c r="J907" s="29">
        <v>169</v>
      </c>
      <c r="K907" s="29">
        <v>102.5039</v>
      </c>
      <c r="L907" s="265"/>
    </row>
    <row r="908" spans="1:12" ht="12.75">
      <c r="A908" s="5"/>
      <c r="B908" s="257">
        <v>41883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19.1954</v>
      </c>
      <c r="J908" s="29">
        <v>169</v>
      </c>
      <c r="K908" s="29">
        <v>103.1273</v>
      </c>
      <c r="L908" s="265"/>
    </row>
    <row r="909" spans="1:12" ht="12.75">
      <c r="A909" s="5"/>
      <c r="B909" s="257">
        <v>41913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19.1954</v>
      </c>
      <c r="J909" s="29">
        <v>169</v>
      </c>
      <c r="K909" s="29">
        <v>103.9948</v>
      </c>
      <c r="L909" s="265"/>
    </row>
    <row r="910" spans="1:12" ht="12.75">
      <c r="A910" s="5"/>
      <c r="B910" s="257">
        <v>41944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19.1954</v>
      </c>
      <c r="J910" s="29">
        <v>169</v>
      </c>
      <c r="K910" s="29">
        <v>105.7483</v>
      </c>
      <c r="L910" s="265"/>
    </row>
    <row r="911" spans="1:12" ht="12.75">
      <c r="A911" s="5"/>
      <c r="B911" s="257">
        <v>41974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19.1954</v>
      </c>
      <c r="J911" s="29">
        <v>169</v>
      </c>
      <c r="K911" s="29">
        <v>106.3234</v>
      </c>
      <c r="L911" s="265"/>
    </row>
    <row r="912" spans="1:12" ht="12.75">
      <c r="A912" s="5"/>
      <c r="B912" s="257">
        <v>42005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19.1954</v>
      </c>
      <c r="J912" s="29">
        <v>169</v>
      </c>
      <c r="K912" s="29">
        <v>106.2042</v>
      </c>
      <c r="L912" s="265"/>
    </row>
    <row r="913" spans="1:12" ht="12.75">
      <c r="A913" s="5"/>
      <c r="B913" s="257">
        <v>42036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19.1954</v>
      </c>
      <c r="J913" s="29">
        <v>169</v>
      </c>
      <c r="K913" s="29">
        <v>106.6842</v>
      </c>
      <c r="L913" s="265"/>
    </row>
    <row r="914" spans="1:12" ht="12.75">
      <c r="A914" s="5"/>
      <c r="B914" s="257">
        <v>42064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19.1954</v>
      </c>
      <c r="J914" s="29">
        <v>169</v>
      </c>
      <c r="K914" s="29">
        <v>108.2408</v>
      </c>
      <c r="L914" s="265"/>
    </row>
    <row r="915" spans="1:12" ht="12.75">
      <c r="A915" s="5"/>
      <c r="B915" s="257">
        <v>42095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19.1954</v>
      </c>
      <c r="J915" s="29">
        <v>169</v>
      </c>
      <c r="K915" s="29">
        <v>114.0355</v>
      </c>
      <c r="L915" s="265"/>
    </row>
    <row r="916" spans="1:12" ht="12.75">
      <c r="A916" s="5"/>
      <c r="B916" s="257">
        <v>42125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19.1954</v>
      </c>
      <c r="J916" s="29">
        <v>169</v>
      </c>
      <c r="K916" s="29">
        <v>117.0603</v>
      </c>
      <c r="L916" s="265"/>
    </row>
    <row r="917" spans="1:12" ht="12.75">
      <c r="A917" s="5"/>
      <c r="B917" s="257">
        <v>42156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19.1954</v>
      </c>
      <c r="J917" s="29">
        <v>169</v>
      </c>
      <c r="K917" s="29">
        <v>117.8915</v>
      </c>
      <c r="L917" s="265"/>
    </row>
    <row r="918" spans="1:12" ht="12.75">
      <c r="A918" s="5"/>
      <c r="B918" s="257">
        <v>42186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20.0627</v>
      </c>
      <c r="J918" s="29">
        <v>169</v>
      </c>
      <c r="K918" s="29">
        <v>118.5086</v>
      </c>
      <c r="L918" s="265"/>
    </row>
    <row r="919" spans="1:12" ht="12.75">
      <c r="A919" s="5"/>
      <c r="B919" s="257">
        <v>42217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20.0632</v>
      </c>
      <c r="J919" s="29">
        <v>169</v>
      </c>
      <c r="K919" s="29">
        <v>119.1987</v>
      </c>
      <c r="L919" s="265"/>
    </row>
    <row r="920" spans="1:12" ht="12.75">
      <c r="A920" s="5"/>
      <c r="B920" s="257">
        <v>42248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20.0632</v>
      </c>
      <c r="J920" s="29">
        <v>169</v>
      </c>
      <c r="K920" s="29">
        <v>119.9556</v>
      </c>
      <c r="L920" s="265"/>
    </row>
    <row r="921" spans="1:12" ht="12.75">
      <c r="A921" s="5"/>
      <c r="B921" s="257">
        <v>42278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20.0632</v>
      </c>
      <c r="J921" s="29">
        <v>168</v>
      </c>
      <c r="K921" s="29">
        <v>121.1699</v>
      </c>
      <c r="L921" s="265"/>
    </row>
    <row r="922" spans="1:12" ht="12.75">
      <c r="A922" s="5"/>
      <c r="B922" s="257">
        <v>42309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20.0632</v>
      </c>
      <c r="J922" s="29">
        <v>168</v>
      </c>
      <c r="K922" s="29">
        <v>122.2719</v>
      </c>
      <c r="L922" s="265"/>
    </row>
    <row r="923" spans="1:12" ht="12.75">
      <c r="A923" s="5"/>
      <c r="B923" s="257">
        <v>42339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20.0632</v>
      </c>
      <c r="J923" s="29">
        <v>168</v>
      </c>
      <c r="K923" s="29">
        <v>122.9619</v>
      </c>
      <c r="L923" s="265"/>
    </row>
    <row r="924" spans="1:12" ht="12.75">
      <c r="A924" s="5"/>
      <c r="B924" s="257">
        <v>42370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20.0632</v>
      </c>
      <c r="J924" s="29">
        <v>168</v>
      </c>
      <c r="K924" s="29">
        <v>123.6819</v>
      </c>
      <c r="L924" s="265"/>
    </row>
    <row r="925" spans="1:12" ht="12.75">
      <c r="A925" s="5"/>
      <c r="B925" s="257">
        <v>42401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20.0632</v>
      </c>
      <c r="J925" s="29">
        <v>168</v>
      </c>
      <c r="K925" s="29">
        <v>124.402</v>
      </c>
      <c r="L925" s="265"/>
    </row>
    <row r="926" spans="1:12" ht="12.75">
      <c r="A926" s="5"/>
      <c r="B926" s="257">
        <v>42430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20.0632</v>
      </c>
      <c r="J926" s="29">
        <v>168</v>
      </c>
      <c r="K926" s="29">
        <v>122.5543</v>
      </c>
      <c r="L926" s="265"/>
    </row>
    <row r="927" spans="1:12" ht="12.75">
      <c r="A927" s="5"/>
      <c r="B927" s="257">
        <v>42461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20.0632</v>
      </c>
      <c r="J927" s="29">
        <v>168</v>
      </c>
      <c r="K927" s="29">
        <v>129.2529</v>
      </c>
      <c r="L927" s="265"/>
    </row>
    <row r="928" spans="1:12" ht="12.75">
      <c r="A928" s="5"/>
      <c r="B928" s="257">
        <v>42491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20.0632</v>
      </c>
      <c r="J928" s="29">
        <v>168</v>
      </c>
      <c r="K928" s="29">
        <v>133.1233</v>
      </c>
      <c r="L928" s="265"/>
    </row>
    <row r="929" spans="1:12" ht="12.75">
      <c r="A929" s="5"/>
      <c r="B929" s="257">
        <v>42522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20.0632</v>
      </c>
      <c r="J929" s="29">
        <v>168</v>
      </c>
      <c r="K929" s="29">
        <v>134.1707</v>
      </c>
      <c r="L929" s="265"/>
    </row>
    <row r="930" spans="1:12" ht="12.75">
      <c r="A930" s="5"/>
      <c r="B930" s="257">
        <v>42552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21.0276</v>
      </c>
      <c r="J930" s="29">
        <v>168</v>
      </c>
      <c r="K930" s="29">
        <v>135.5963</v>
      </c>
      <c r="L930" s="265"/>
    </row>
    <row r="931" spans="1:12" ht="12.75">
      <c r="A931" s="5"/>
      <c r="B931" s="257">
        <v>42583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21.0281</v>
      </c>
      <c r="J931" s="29">
        <v>168</v>
      </c>
      <c r="K931" s="29">
        <v>136.6385</v>
      </c>
      <c r="L931" s="265"/>
    </row>
    <row r="932" spans="1:12" ht="12.75">
      <c r="A932" s="5"/>
      <c r="B932" s="257">
        <v>42614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21.0281</v>
      </c>
      <c r="J932" s="29">
        <v>167</v>
      </c>
      <c r="K932" s="29">
        <v>135.4622</v>
      </c>
      <c r="L932" s="265"/>
    </row>
    <row r="933" spans="1:12" ht="12.75">
      <c r="A933" s="5"/>
      <c r="B933" s="257">
        <v>42644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21.0281</v>
      </c>
      <c r="J933" s="29">
        <v>168</v>
      </c>
      <c r="K933" s="29">
        <v>137.2956</v>
      </c>
      <c r="L933" s="265"/>
    </row>
    <row r="934" spans="1:12" ht="12.75">
      <c r="A934" s="5"/>
      <c r="B934" s="257">
        <v>42675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21.0281</v>
      </c>
      <c r="J934" s="29">
        <v>168</v>
      </c>
      <c r="K934" s="29">
        <v>137.005</v>
      </c>
      <c r="L934" s="265"/>
    </row>
    <row r="935" spans="1:12" ht="12.75">
      <c r="A935" s="5"/>
      <c r="B935" s="257">
        <v>42705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21.0281</v>
      </c>
      <c r="J935" s="29">
        <v>168</v>
      </c>
      <c r="K935" s="29">
        <v>137.6273</v>
      </c>
      <c r="L935" s="265"/>
    </row>
    <row r="936" spans="1:12" ht="12.75">
      <c r="A936" s="5"/>
      <c r="B936" s="257">
        <v>42736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21.0281</v>
      </c>
      <c r="J936" s="29">
        <v>168</v>
      </c>
      <c r="K936" s="29">
        <v>138.3174</v>
      </c>
      <c r="L936" s="265"/>
    </row>
    <row r="937" spans="1:12" ht="12.75">
      <c r="A937" s="5"/>
      <c r="B937" s="257">
        <v>42767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1</v>
      </c>
      <c r="I937" s="29">
        <v>21.0165</v>
      </c>
      <c r="J937" s="29">
        <v>168</v>
      </c>
      <c r="K937" s="29">
        <v>139.0275</v>
      </c>
      <c r="L937" s="265"/>
    </row>
    <row r="938" spans="1:12" ht="12.75">
      <c r="A938" s="5"/>
      <c r="B938" s="257">
        <v>42795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1</v>
      </c>
      <c r="I938" s="29">
        <v>21.0165</v>
      </c>
      <c r="J938" s="29">
        <v>168</v>
      </c>
      <c r="K938" s="29">
        <v>140.6837</v>
      </c>
      <c r="L938" s="265"/>
    </row>
    <row r="939" spans="1:12" ht="12.75">
      <c r="A939" s="5"/>
      <c r="B939" s="257">
        <v>42826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1</v>
      </c>
      <c r="I939" s="29">
        <v>21.0165</v>
      </c>
      <c r="J939" s="29">
        <v>168</v>
      </c>
      <c r="K939" s="29">
        <v>146.9828</v>
      </c>
      <c r="L939" s="265"/>
    </row>
    <row r="940" spans="1:12" ht="12.75">
      <c r="A940" s="5"/>
      <c r="B940" s="257">
        <v>42856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1</v>
      </c>
      <c r="I940" s="29">
        <v>21.0165</v>
      </c>
      <c r="J940" s="29">
        <v>168</v>
      </c>
      <c r="K940" s="29">
        <v>150.0648</v>
      </c>
      <c r="L940" s="265"/>
    </row>
    <row r="941" spans="1:12" ht="12.75">
      <c r="A941" s="5"/>
      <c r="B941" s="257">
        <v>42887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1</v>
      </c>
      <c r="I941" s="29">
        <v>21.0165</v>
      </c>
      <c r="J941" s="29">
        <v>168</v>
      </c>
      <c r="K941" s="29">
        <v>149.6561</v>
      </c>
      <c r="L941" s="265"/>
    </row>
    <row r="942" spans="1:12" ht="12.75">
      <c r="A942" s="5"/>
      <c r="B942" s="257">
        <v>42917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1</v>
      </c>
      <c r="I942" s="29">
        <v>21.62</v>
      </c>
      <c r="J942" s="29">
        <v>168</v>
      </c>
      <c r="K942" s="29">
        <v>150.3238</v>
      </c>
      <c r="L942" s="265"/>
    </row>
    <row r="943" spans="1:12" ht="12.75">
      <c r="A943" s="5"/>
      <c r="B943" s="257">
        <v>42948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1</v>
      </c>
      <c r="I943" s="29">
        <v>21.62</v>
      </c>
      <c r="J943" s="29">
        <v>166</v>
      </c>
      <c r="K943" s="29">
        <v>91.5859</v>
      </c>
      <c r="L943" s="265"/>
    </row>
    <row r="944" spans="1:12" ht="12.75">
      <c r="A944" s="5"/>
      <c r="B944" s="257">
        <v>42979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1</v>
      </c>
      <c r="I944" s="29">
        <v>21.62</v>
      </c>
      <c r="J944" s="29">
        <v>166</v>
      </c>
      <c r="K944" s="29">
        <v>92.2879</v>
      </c>
      <c r="L944" s="265"/>
    </row>
    <row r="945" spans="1:12" ht="12.75">
      <c r="A945" s="5"/>
      <c r="B945" s="271"/>
      <c r="C945" s="30"/>
      <c r="D945" s="30"/>
      <c r="E945" s="30"/>
      <c r="F945" s="291"/>
      <c r="G945" s="30"/>
      <c r="H945" s="30"/>
      <c r="I945" s="30"/>
      <c r="J945" s="30"/>
      <c r="K945" s="30"/>
      <c r="L945" s="265"/>
    </row>
    <row r="946" spans="1:12" ht="12.75">
      <c r="A946" s="5"/>
      <c r="B946" s="271"/>
      <c r="C946" s="30"/>
      <c r="D946" s="7"/>
      <c r="E946" s="30"/>
      <c r="F946" s="7"/>
      <c r="G946" s="30"/>
      <c r="H946" s="30"/>
      <c r="I946" s="30"/>
      <c r="J946" s="30"/>
      <c r="K946" s="30"/>
      <c r="L946" s="265"/>
    </row>
    <row r="947" spans="3:21" s="15" customFormat="1" ht="12.75">
      <c r="C947" s="12"/>
      <c r="D947" s="12"/>
      <c r="E947" s="32"/>
      <c r="F947" s="12"/>
      <c r="G947" s="12"/>
      <c r="H947" s="12"/>
      <c r="I947" s="12"/>
      <c r="J947" s="12"/>
      <c r="K947" s="12"/>
      <c r="L947" s="260"/>
      <c r="M947" s="261"/>
      <c r="N947" s="261"/>
      <c r="O947" s="260"/>
      <c r="P947" s="260"/>
      <c r="Q947" s="260"/>
      <c r="R947" s="260"/>
      <c r="S947" s="260"/>
      <c r="T947" s="255"/>
      <c r="U947" s="255"/>
    </row>
    <row r="948" spans="2:21" s="19" customFormat="1" ht="12.75">
      <c r="B948" s="17" t="s">
        <v>149</v>
      </c>
      <c r="C948" s="18"/>
      <c r="D948" s="405" t="s">
        <v>134</v>
      </c>
      <c r="E948" s="405"/>
      <c r="F948" s="405" t="s">
        <v>87</v>
      </c>
      <c r="G948" s="405"/>
      <c r="H948" s="405" t="s">
        <v>135</v>
      </c>
      <c r="I948" s="405"/>
      <c r="J948" s="405" t="s">
        <v>89</v>
      </c>
      <c r="K948" s="405"/>
      <c r="L948" s="259"/>
      <c r="M948" s="258"/>
      <c r="N948" s="258"/>
      <c r="O948" s="259"/>
      <c r="P948" s="259"/>
      <c r="Q948" s="259"/>
      <c r="R948" s="259"/>
      <c r="S948" s="259"/>
      <c r="T948" s="254"/>
      <c r="U948" s="254"/>
    </row>
    <row r="949" spans="2:21" s="24" customFormat="1" ht="12.75">
      <c r="B949" s="21"/>
      <c r="C949" s="22"/>
      <c r="D949" s="22" t="s">
        <v>28</v>
      </c>
      <c r="E949" s="23" t="s">
        <v>0</v>
      </c>
      <c r="F949" s="22" t="s">
        <v>28</v>
      </c>
      <c r="G949" s="22" t="s">
        <v>0</v>
      </c>
      <c r="H949" s="22" t="s">
        <v>28</v>
      </c>
      <c r="I949" s="22" t="s">
        <v>0</v>
      </c>
      <c r="J949" s="22" t="s">
        <v>28</v>
      </c>
      <c r="K949" s="22" t="s">
        <v>0</v>
      </c>
      <c r="L949" s="260"/>
      <c r="M949" s="261"/>
      <c r="N949" s="261"/>
      <c r="O949" s="260"/>
      <c r="P949" s="260"/>
      <c r="Q949" s="260"/>
      <c r="R949" s="260"/>
      <c r="S949" s="260"/>
      <c r="T949" s="255"/>
      <c r="U949" s="255"/>
    </row>
    <row r="950" spans="1:11" ht="12.75" hidden="1">
      <c r="A950" s="5"/>
      <c r="B950" s="257">
        <v>37469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37500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37530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37561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37591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37622</v>
      </c>
      <c r="C955" s="37"/>
      <c r="D955" s="26">
        <v>2</v>
      </c>
      <c r="E955" s="26">
        <v>0.102721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37653</v>
      </c>
      <c r="C956" s="37"/>
      <c r="D956" s="26">
        <v>2</v>
      </c>
      <c r="E956" s="26">
        <v>15.539343000000002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37681</v>
      </c>
      <c r="C957" s="37"/>
      <c r="D957" s="26">
        <v>3</v>
      </c>
      <c r="E957" s="26">
        <v>15.539343000000002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37712</v>
      </c>
      <c r="C958" s="37"/>
      <c r="D958" s="26">
        <v>3</v>
      </c>
      <c r="E958" s="26">
        <v>20.274007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37742</v>
      </c>
      <c r="C959" s="37"/>
      <c r="D959" s="26">
        <v>3</v>
      </c>
      <c r="E959" s="26">
        <v>20.580348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37773</v>
      </c>
      <c r="C960" s="37"/>
      <c r="D960" s="26">
        <v>3</v>
      </c>
      <c r="E960" s="26">
        <v>0.104299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37803</v>
      </c>
      <c r="C961" s="37"/>
      <c r="D961" s="26">
        <v>3</v>
      </c>
      <c r="E961" s="26">
        <v>0.104299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37834</v>
      </c>
      <c r="C962" s="37"/>
      <c r="D962" s="26">
        <v>3</v>
      </c>
      <c r="E962" s="26">
        <v>0.104299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37865</v>
      </c>
      <c r="C963" s="37"/>
      <c r="D963" s="26">
        <v>3</v>
      </c>
      <c r="E963" s="26">
        <v>0.104299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37895</v>
      </c>
      <c r="C964" s="37"/>
      <c r="D964" s="26">
        <v>3</v>
      </c>
      <c r="E964" s="26">
        <v>0.104551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37926</v>
      </c>
      <c r="C965" s="37"/>
      <c r="D965" s="26">
        <v>3</v>
      </c>
      <c r="E965" s="26">
        <v>0.104551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37956</v>
      </c>
      <c r="C966" s="37"/>
      <c r="D966" s="26">
        <v>3</v>
      </c>
      <c r="E966" s="26">
        <v>0.104551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37987</v>
      </c>
      <c r="C967" s="37"/>
      <c r="D967" s="26">
        <v>3</v>
      </c>
      <c r="E967" s="26">
        <v>0.106595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38018</v>
      </c>
      <c r="C968" s="37"/>
      <c r="D968" s="26">
        <v>3</v>
      </c>
      <c r="E968" s="26">
        <v>0.172706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38047</v>
      </c>
      <c r="C969" s="37"/>
      <c r="D969" s="26">
        <v>3</v>
      </c>
      <c r="E969" s="26">
        <v>0.172706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38078</v>
      </c>
      <c r="C970" s="37"/>
      <c r="D970" s="26">
        <v>3</v>
      </c>
      <c r="E970" s="26">
        <v>0.253115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38108</v>
      </c>
      <c r="C971" s="37"/>
      <c r="D971" s="26">
        <v>3</v>
      </c>
      <c r="E971" s="26">
        <v>0.253115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38139</v>
      </c>
      <c r="C972" s="37"/>
      <c r="D972" s="26">
        <v>3</v>
      </c>
      <c r="E972" s="26">
        <v>0.080409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38169</v>
      </c>
      <c r="C973" s="37"/>
      <c r="D973" s="26">
        <v>3</v>
      </c>
      <c r="E973" s="26">
        <v>0.080409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38200</v>
      </c>
      <c r="C974" s="37"/>
      <c r="D974" s="26">
        <v>3</v>
      </c>
      <c r="E974" s="26">
        <v>0.080409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38231</v>
      </c>
      <c r="C975" s="37"/>
      <c r="D975" s="26">
        <v>3</v>
      </c>
      <c r="E975" s="26">
        <v>0.080409</v>
      </c>
      <c r="F975" s="26">
        <v>22</v>
      </c>
      <c r="G975" s="26">
        <v>62.843807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38261</v>
      </c>
      <c r="C976" s="37"/>
      <c r="D976" s="26">
        <v>3</v>
      </c>
      <c r="E976" s="26">
        <v>0.080409</v>
      </c>
      <c r="F976" s="26">
        <v>0.080409</v>
      </c>
      <c r="G976" s="26">
        <v>0</v>
      </c>
      <c r="H976" s="26">
        <v>0.080409</v>
      </c>
      <c r="I976" s="26">
        <v>0</v>
      </c>
      <c r="J976" s="26">
        <v>0.080409</v>
      </c>
      <c r="K976" s="26">
        <v>0</v>
      </c>
    </row>
    <row r="977" spans="1:11" ht="12.75" hidden="1">
      <c r="A977" s="5"/>
      <c r="B977" s="257">
        <v>38292</v>
      </c>
      <c r="C977" s="37"/>
      <c r="D977" s="26">
        <v>3</v>
      </c>
      <c r="E977" s="26">
        <v>0.080409</v>
      </c>
      <c r="F977" s="26">
        <v>0.080409</v>
      </c>
      <c r="G977" s="26">
        <v>0</v>
      </c>
      <c r="H977" s="26">
        <v>0.080409</v>
      </c>
      <c r="I977" s="26">
        <v>0</v>
      </c>
      <c r="J977" s="26">
        <v>0.080409</v>
      </c>
      <c r="K977" s="26">
        <v>0</v>
      </c>
    </row>
    <row r="978" spans="1:11" ht="12.75" hidden="1">
      <c r="A978" s="5"/>
      <c r="B978" s="257">
        <v>38322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38353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38384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38412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38443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38473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38504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38534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38565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38596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38626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38657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38687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38718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38749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38777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38808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38838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38869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38899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38930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38961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38991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39022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39052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39083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39114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39142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39173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39203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39234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39264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39295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39326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39356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39387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39417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>
      <c r="A1015" s="5"/>
      <c r="B1015" s="257">
        <v>39448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>
      <c r="A1016" s="5"/>
      <c r="B1016" s="257">
        <v>39479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>
      <c r="A1017" s="5"/>
      <c r="B1017" s="257">
        <v>39508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>
      <c r="A1018" s="5"/>
      <c r="B1018" s="257">
        <v>39539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>
      <c r="A1019" s="5"/>
      <c r="B1019" s="257">
        <v>39569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4" ht="12.75">
      <c r="B1020" s="257">
        <v>39630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58"/>
      <c r="N1020" s="258"/>
    </row>
    <row r="1021" spans="2:14" ht="12.75">
      <c r="B1021" s="257">
        <v>39661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58"/>
      <c r="N1021" s="258"/>
    </row>
    <row r="1022" spans="2:14" ht="12.75">
      <c r="B1022" s="257">
        <v>39692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58"/>
      <c r="N1022" s="258"/>
    </row>
    <row r="1023" spans="2:14" ht="12.75">
      <c r="B1023" s="257">
        <v>39722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58"/>
      <c r="N1023" s="258"/>
    </row>
    <row r="1024" spans="2:14" ht="12.75">
      <c r="B1024" s="257">
        <v>39753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58"/>
      <c r="N1024" s="258"/>
    </row>
    <row r="1025" spans="2:14" ht="12.75">
      <c r="B1025" s="257">
        <v>39783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58"/>
      <c r="N1025" s="258"/>
    </row>
    <row r="1026" spans="2:14" ht="12.75">
      <c r="B1026" s="257">
        <v>39814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58"/>
      <c r="N1026" s="258"/>
    </row>
    <row r="1027" spans="2:14" ht="12.75">
      <c r="B1027" s="257">
        <v>39845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58"/>
      <c r="N1027" s="258"/>
    </row>
    <row r="1028" spans="2:14" ht="12.75">
      <c r="B1028" s="257">
        <v>39873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58"/>
      <c r="N1028" s="258"/>
    </row>
    <row r="1029" spans="2:14" ht="12.75">
      <c r="B1029" s="257">
        <v>39904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58"/>
      <c r="N1029" s="258"/>
    </row>
    <row r="1030" spans="2:14" ht="12.75">
      <c r="B1030" s="257">
        <v>39934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58"/>
      <c r="N1030" s="258"/>
    </row>
    <row r="1031" spans="2:21" ht="12.75">
      <c r="B1031" s="257">
        <v>39965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58"/>
      <c r="M1031" s="258"/>
      <c r="S1031" s="206"/>
      <c r="U1031" s="28"/>
    </row>
    <row r="1032" spans="2:21" ht="12.75">
      <c r="B1032" s="257">
        <v>39995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58"/>
      <c r="M1032" s="258"/>
      <c r="S1032" s="206"/>
      <c r="U1032" s="28"/>
    </row>
    <row r="1033" spans="2:21" ht="12.75">
      <c r="B1033" s="257">
        <v>40026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58"/>
      <c r="M1033" s="258"/>
      <c r="S1033" s="206"/>
      <c r="U1033" s="28"/>
    </row>
    <row r="1034" spans="2:21" ht="12.75">
      <c r="B1034" s="257">
        <v>40057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58"/>
      <c r="M1034" s="258"/>
      <c r="S1034" s="206"/>
      <c r="U1034" s="28"/>
    </row>
    <row r="1035" spans="2:21" ht="12.75">
      <c r="B1035" s="257">
        <v>40087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58"/>
      <c r="M1035" s="258"/>
      <c r="S1035" s="206"/>
      <c r="U1035" s="28"/>
    </row>
    <row r="1036" spans="2:21" ht="12.75">
      <c r="B1036" s="257">
        <v>40118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58"/>
      <c r="M1036" s="258"/>
      <c r="S1036" s="206"/>
      <c r="U1036" s="28"/>
    </row>
    <row r="1037" spans="2:21" ht="12.75">
      <c r="B1037" s="257">
        <v>40148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58"/>
      <c r="M1037" s="258"/>
      <c r="S1037" s="206"/>
      <c r="U1037" s="28"/>
    </row>
    <row r="1038" spans="2:21" ht="12.75">
      <c r="B1038" s="257">
        <v>40179</v>
      </c>
      <c r="C1038" s="26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58"/>
      <c r="M1038" s="258"/>
      <c r="S1038" s="206"/>
      <c r="U1038" s="28"/>
    </row>
    <row r="1039" spans="2:21" ht="12.75">
      <c r="B1039" s="257">
        <v>40210</v>
      </c>
      <c r="C1039" s="26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58"/>
      <c r="M1039" s="258"/>
      <c r="S1039" s="206"/>
      <c r="U1039" s="28"/>
    </row>
    <row r="1040" spans="2:21" ht="12.75">
      <c r="B1040" s="257">
        <v>40238</v>
      </c>
      <c r="C1040" s="26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58"/>
      <c r="M1040" s="258"/>
      <c r="S1040" s="206"/>
      <c r="U1040" s="28"/>
    </row>
    <row r="1041" spans="2:21" ht="12.75">
      <c r="B1041" s="257">
        <v>40269</v>
      </c>
      <c r="C1041" s="26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58"/>
      <c r="M1041" s="258"/>
      <c r="S1041" s="206"/>
      <c r="U1041" s="28"/>
    </row>
    <row r="1042" spans="2:21" ht="12.75">
      <c r="B1042" s="257">
        <v>40299</v>
      </c>
      <c r="C1042" s="26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58"/>
      <c r="M1042" s="258"/>
      <c r="S1042" s="206"/>
      <c r="U1042" s="28"/>
    </row>
    <row r="1043" spans="2:21" ht="12.75">
      <c r="B1043" s="257">
        <v>40330</v>
      </c>
      <c r="C1043" s="26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58"/>
      <c r="M1043" s="258"/>
      <c r="S1043" s="206"/>
      <c r="U1043" s="28"/>
    </row>
    <row r="1044" spans="2:21" ht="12.75">
      <c r="B1044" s="257">
        <v>40360</v>
      </c>
      <c r="C1044" s="26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58"/>
      <c r="M1044" s="258"/>
      <c r="S1044" s="206"/>
      <c r="U1044" s="28"/>
    </row>
    <row r="1045" spans="2:21" ht="12.75">
      <c r="B1045" s="257">
        <v>40391</v>
      </c>
      <c r="C1045" s="26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58"/>
      <c r="M1045" s="258"/>
      <c r="S1045" s="206"/>
      <c r="U1045" s="28"/>
    </row>
    <row r="1046" spans="2:13" s="206" customFormat="1" ht="12.75">
      <c r="B1046" s="257">
        <v>40422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40452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40483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40513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40544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40575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40603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40634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40664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40695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40725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40756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40787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40817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3" s="206" customFormat="1" ht="12.75">
      <c r="B1060" s="257">
        <v>40848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48"/>
      <c r="M1060" s="248"/>
    </row>
    <row r="1061" spans="2:13" s="206" customFormat="1" ht="12.75">
      <c r="B1061" s="257">
        <v>40878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40909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40940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40969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41000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41030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41061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41091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41122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41153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41183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41214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41244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41275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4" s="206" customFormat="1" ht="12.75">
      <c r="B1075" s="257">
        <v>41306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41334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41365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41395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41426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41456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41487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41518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41548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41579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41609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41640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41671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41699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41730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41760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41791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41821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41852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41883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41913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41944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41974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42005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42036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42064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42095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42125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42156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42186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42217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42248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42278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42309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42339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42370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42401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42430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42461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42491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42522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42552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42583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42614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42644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42675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42705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42736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42767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42795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42826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42856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42887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42917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42948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42979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</sheetData>
  <sheetProtection/>
  <mergeCells count="12">
    <mergeCell ref="D948:E948"/>
    <mergeCell ref="F948:G948"/>
    <mergeCell ref="H948:I948"/>
    <mergeCell ref="J948:K948"/>
    <mergeCell ref="D761:E761"/>
    <mergeCell ref="F761:G761"/>
    <mergeCell ref="H761:I761"/>
    <mergeCell ref="J761:K761"/>
    <mergeCell ref="D574:E574"/>
    <mergeCell ref="F574:G574"/>
    <mergeCell ref="H574:I574"/>
    <mergeCell ref="J574:K57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9" max="10" man="1"/>
    <brk id="443" max="10" man="1"/>
    <brk id="570" max="10" man="1"/>
    <brk id="628" max="10" man="1"/>
    <brk id="784" max="10" man="1"/>
    <brk id="946" max="10" man="1"/>
    <brk id="101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+D222+D408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+D232+D418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+D242+D428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+D252+D438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403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403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403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403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403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403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0"/>
      <c r="C195" s="321"/>
      <c r="D195" s="321"/>
      <c r="E195" s="321"/>
      <c r="F195" s="321"/>
      <c r="G195" s="321"/>
      <c r="H195" s="321"/>
      <c r="I195" s="321"/>
      <c r="J195" s="290"/>
      <c r="K195" s="291"/>
      <c r="L195" s="341"/>
      <c r="M195" s="341"/>
      <c r="N195" s="342"/>
      <c r="O195" s="314"/>
      <c r="P195" s="315"/>
      <c r="Q195" s="315"/>
      <c r="R195" s="315"/>
    </row>
    <row r="196" spans="2:18" s="309" customFormat="1" ht="12.75">
      <c r="B196" s="310"/>
      <c r="C196" s="321"/>
      <c r="D196" s="290"/>
      <c r="E196" s="290"/>
      <c r="F196" s="290"/>
      <c r="G196" s="290"/>
      <c r="H196" s="290"/>
      <c r="I196" s="290"/>
      <c r="J196" s="319"/>
      <c r="K196" s="319"/>
      <c r="L196" s="315"/>
      <c r="M196" s="315"/>
      <c r="N196" s="314"/>
      <c r="O196" s="314"/>
      <c r="P196" s="315"/>
      <c r="Q196" s="315"/>
      <c r="R196" s="315"/>
    </row>
    <row r="197" spans="2:18" s="322" customFormat="1" ht="12.75">
      <c r="B197" s="323"/>
      <c r="C197" s="324"/>
      <c r="D197" s="325"/>
      <c r="E197" s="325"/>
      <c r="F197" s="325"/>
      <c r="G197" s="325"/>
      <c r="H197" s="325"/>
      <c r="I197" s="326"/>
      <c r="J197" s="327"/>
      <c r="K197" s="327"/>
      <c r="L197" s="328"/>
      <c r="M197" s="328"/>
      <c r="N197" s="329"/>
      <c r="O197" s="329"/>
      <c r="P197" s="328"/>
      <c r="Q197" s="328"/>
      <c r="R197" s="328"/>
    </row>
    <row r="198" spans="2:18" s="197" customFormat="1" ht="25.5">
      <c r="B198" s="195" t="s">
        <v>144</v>
      </c>
      <c r="C198" s="195"/>
      <c r="D198" s="196" t="s">
        <v>25</v>
      </c>
      <c r="E198" s="196" t="s">
        <v>0</v>
      </c>
      <c r="F198" s="196" t="s">
        <v>1</v>
      </c>
      <c r="G198" s="196" t="s">
        <v>2</v>
      </c>
      <c r="H198" s="196" t="s">
        <v>3</v>
      </c>
      <c r="I198" s="200" t="s">
        <v>4</v>
      </c>
      <c r="J198" s="249"/>
      <c r="K198" s="249"/>
      <c r="L198" s="250"/>
      <c r="M198" s="250"/>
      <c r="N198" s="279"/>
      <c r="O198" s="279"/>
      <c r="P198" s="250"/>
      <c r="Q198" s="250"/>
      <c r="R198" s="250"/>
    </row>
    <row r="199" spans="2:18" s="28" customFormat="1" ht="12.75" hidden="1">
      <c r="B199" s="257">
        <v>37469</v>
      </c>
      <c r="C199" s="198"/>
      <c r="D199" s="30">
        <v>1585</v>
      </c>
      <c r="E199" s="30">
        <v>328.35715600000003</v>
      </c>
      <c r="F199" s="30">
        <v>783</v>
      </c>
      <c r="G199" s="30">
        <v>67.77366000000002</v>
      </c>
      <c r="H199" s="30">
        <v>32</v>
      </c>
      <c r="I199" s="30">
        <v>2.140414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37500</v>
      </c>
      <c r="C200" s="201"/>
      <c r="D200" s="29">
        <v>1769</v>
      </c>
      <c r="E200" s="29">
        <v>385.671979</v>
      </c>
      <c r="F200" s="29">
        <v>750</v>
      </c>
      <c r="G200" s="29">
        <v>52.487216</v>
      </c>
      <c r="H200" s="29">
        <v>49</v>
      </c>
      <c r="I200" s="29">
        <v>4.162511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37530</v>
      </c>
      <c r="C201" s="201"/>
      <c r="D201" s="29">
        <v>1978</v>
      </c>
      <c r="E201" s="29">
        <v>453.51686900000004</v>
      </c>
      <c r="F201" s="29">
        <v>889</v>
      </c>
      <c r="G201" s="29">
        <v>61.490868</v>
      </c>
      <c r="H201" s="29">
        <v>28</v>
      </c>
      <c r="I201" s="29">
        <v>7.298235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37561</v>
      </c>
      <c r="C202" s="201"/>
      <c r="D202" s="29">
        <v>2187</v>
      </c>
      <c r="E202" s="29">
        <v>515.222643</v>
      </c>
      <c r="F202" s="29">
        <v>853</v>
      </c>
      <c r="G202" s="29">
        <v>79.364143</v>
      </c>
      <c r="H202" s="29">
        <v>49</v>
      </c>
      <c r="I202" s="29">
        <v>24.669421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37591</v>
      </c>
      <c r="C203" s="201"/>
      <c r="D203" s="29">
        <v>2368</v>
      </c>
      <c r="E203" s="29">
        <v>616.005555</v>
      </c>
      <c r="F203" s="29">
        <v>1045</v>
      </c>
      <c r="G203" s="29">
        <v>85.608982</v>
      </c>
      <c r="H203" s="29">
        <v>38</v>
      </c>
      <c r="I203" s="29">
        <v>5.027032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37622</v>
      </c>
      <c r="C204" s="201"/>
      <c r="D204" s="29">
        <v>2427</v>
      </c>
      <c r="E204" s="29">
        <v>682.028013</v>
      </c>
      <c r="F204" s="29">
        <v>1169</v>
      </c>
      <c r="G204" s="29">
        <v>64.64952000000001</v>
      </c>
      <c r="H204" s="29">
        <v>28</v>
      </c>
      <c r="I204" s="29">
        <v>6.571969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37653</v>
      </c>
      <c r="C205" s="201"/>
      <c r="D205" s="29">
        <v>2502</v>
      </c>
      <c r="E205" s="29">
        <v>743.025163</v>
      </c>
      <c r="F205" s="29">
        <v>1130</v>
      </c>
      <c r="G205" s="29">
        <v>76.006253</v>
      </c>
      <c r="H205" s="29">
        <v>137</v>
      </c>
      <c r="I205" s="29">
        <v>8.94567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37681</v>
      </c>
      <c r="C206" s="201"/>
      <c r="D206" s="29">
        <v>2655</v>
      </c>
      <c r="E206" s="29">
        <v>804.910972</v>
      </c>
      <c r="F206" s="29">
        <v>1104</v>
      </c>
      <c r="G206" s="29">
        <v>57.138391000000006</v>
      </c>
      <c r="H206" s="29">
        <v>157</v>
      </c>
      <c r="I206" s="29">
        <v>5.6699470000000005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37712</v>
      </c>
      <c r="C207" s="201"/>
      <c r="D207" s="29">
        <v>2812</v>
      </c>
      <c r="E207" s="29">
        <v>890.3124280000001</v>
      </c>
      <c r="F207" s="29">
        <v>1266</v>
      </c>
      <c r="G207" s="29">
        <v>96.69014000000001</v>
      </c>
      <c r="H207" s="29">
        <v>150</v>
      </c>
      <c r="I207" s="29">
        <v>8.395678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37742</v>
      </c>
      <c r="C208" s="201"/>
      <c r="D208" s="29">
        <v>2902</v>
      </c>
      <c r="E208" s="29">
        <v>955.92222</v>
      </c>
      <c r="F208" s="29">
        <v>1360</v>
      </c>
      <c r="G208" s="29">
        <v>74.249811</v>
      </c>
      <c r="H208" s="29">
        <v>74</v>
      </c>
      <c r="I208" s="29">
        <v>9.108411000000002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37773</v>
      </c>
      <c r="C209" s="201"/>
      <c r="D209" s="29">
        <v>3016</v>
      </c>
      <c r="E209" s="29">
        <v>1040.556049</v>
      </c>
      <c r="F209" s="29">
        <v>1360</v>
      </c>
      <c r="G209" s="29">
        <v>103.035492</v>
      </c>
      <c r="H209" s="29">
        <v>186</v>
      </c>
      <c r="I209" s="29">
        <v>11.775896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37803</v>
      </c>
      <c r="C210" s="201"/>
      <c r="D210" s="29">
        <v>3129</v>
      </c>
      <c r="E210" s="29">
        <v>1090.609845</v>
      </c>
      <c r="F210" s="29">
        <v>1319</v>
      </c>
      <c r="G210" s="29">
        <v>78.131625</v>
      </c>
      <c r="H210" s="29">
        <v>448</v>
      </c>
      <c r="I210" s="29">
        <v>24.872648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37834</v>
      </c>
      <c r="C211" s="201"/>
      <c r="D211" s="29">
        <v>3250</v>
      </c>
      <c r="E211" s="29">
        <v>1143.564402</v>
      </c>
      <c r="F211" s="29">
        <v>1356</v>
      </c>
      <c r="G211" s="29">
        <v>74.617471</v>
      </c>
      <c r="H211" s="29">
        <v>474</v>
      </c>
      <c r="I211" s="29">
        <v>17.637683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37865</v>
      </c>
      <c r="C212" s="201"/>
      <c r="D212" s="29">
        <v>3357</v>
      </c>
      <c r="E212" s="29">
        <v>1165.170998</v>
      </c>
      <c r="F212" s="29">
        <v>1359</v>
      </c>
      <c r="G212" s="29">
        <v>68.605205</v>
      </c>
      <c r="H212" s="29">
        <v>771</v>
      </c>
      <c r="I212" s="29">
        <v>16.560895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37895</v>
      </c>
      <c r="C213" s="201"/>
      <c r="D213" s="29">
        <v>3397</v>
      </c>
      <c r="E213" s="29">
        <v>1205.107255</v>
      </c>
      <c r="F213" s="29">
        <v>1461</v>
      </c>
      <c r="G213" s="29">
        <v>92.962781</v>
      </c>
      <c r="H213" s="29">
        <v>383</v>
      </c>
      <c r="I213" s="29">
        <v>37.443307000000004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37926</v>
      </c>
      <c r="C214" s="201"/>
      <c r="D214" s="29">
        <v>3488</v>
      </c>
      <c r="E214" s="29">
        <v>1244.025511</v>
      </c>
      <c r="F214" s="29">
        <v>1289</v>
      </c>
      <c r="G214" s="29">
        <v>75.14012100000002</v>
      </c>
      <c r="H214" s="29">
        <v>218</v>
      </c>
      <c r="I214" s="29">
        <v>34.010724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37956</v>
      </c>
      <c r="C215" s="201"/>
      <c r="D215" s="29">
        <v>3578</v>
      </c>
      <c r="E215" s="29">
        <v>1259.137966</v>
      </c>
      <c r="F215" s="29">
        <v>1407</v>
      </c>
      <c r="G215" s="29">
        <v>84.59896</v>
      </c>
      <c r="H215" s="29">
        <v>898</v>
      </c>
      <c r="I215" s="29">
        <v>65.59686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37987</v>
      </c>
      <c r="C216" s="201"/>
      <c r="D216" s="29">
        <v>3571</v>
      </c>
      <c r="E216" s="29">
        <v>1278.648918</v>
      </c>
      <c r="F216" s="29">
        <v>1300</v>
      </c>
      <c r="G216" s="29">
        <v>67.45300600000002</v>
      </c>
      <c r="H216" s="29">
        <v>360</v>
      </c>
      <c r="I216" s="29">
        <v>40.671697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38018</v>
      </c>
      <c r="C217" s="201"/>
      <c r="D217" s="29">
        <v>3569</v>
      </c>
      <c r="E217" s="29">
        <v>1289.481443</v>
      </c>
      <c r="F217" s="29">
        <v>1238</v>
      </c>
      <c r="G217" s="29">
        <v>60.808777000000006</v>
      </c>
      <c r="H217" s="29">
        <v>191</v>
      </c>
      <c r="I217" s="29">
        <v>38.555841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38047</v>
      </c>
      <c r="C218" s="201"/>
      <c r="D218" s="29">
        <v>3595</v>
      </c>
      <c r="E218" s="29">
        <v>1313.083489</v>
      </c>
      <c r="F218" s="29">
        <v>1340</v>
      </c>
      <c r="G218" s="29">
        <v>82.32440000000001</v>
      </c>
      <c r="H218" s="29">
        <v>371</v>
      </c>
      <c r="I218" s="29">
        <v>57.289944000000006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38078</v>
      </c>
      <c r="C219" s="201"/>
      <c r="D219" s="29">
        <v>3599</v>
      </c>
      <c r="E219" s="29">
        <v>1314.060781</v>
      </c>
      <c r="F219" s="29">
        <v>1278</v>
      </c>
      <c r="G219" s="29">
        <v>71.202549</v>
      </c>
      <c r="H219" s="29">
        <v>342</v>
      </c>
      <c r="I219" s="29">
        <v>79.61937000000002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38108</v>
      </c>
      <c r="C220" s="201"/>
      <c r="D220" s="29">
        <v>3588</v>
      </c>
      <c r="E220" s="29">
        <v>1318.94731</v>
      </c>
      <c r="F220" s="29">
        <v>1106</v>
      </c>
      <c r="G220" s="29">
        <v>59.093275</v>
      </c>
      <c r="H220" s="29">
        <v>196</v>
      </c>
      <c r="I220" s="29">
        <v>38.068068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21" s="28" customFormat="1" ht="12.75" hidden="1">
      <c r="B221" s="257">
        <v>38139</v>
      </c>
      <c r="C221" s="201"/>
      <c r="D221" s="29">
        <v>3602</v>
      </c>
      <c r="E221" s="29">
        <v>1336.8626180000003</v>
      </c>
      <c r="F221" s="29">
        <v>1380</v>
      </c>
      <c r="G221" s="29">
        <v>58.989281</v>
      </c>
      <c r="H221" s="29">
        <v>371</v>
      </c>
      <c r="I221" s="29">
        <v>37.524744000000005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21" s="28" customFormat="1" ht="12.75" hidden="1">
      <c r="B222" s="257">
        <v>38169</v>
      </c>
      <c r="C222" s="201"/>
      <c r="D222" s="29">
        <v>3567</v>
      </c>
      <c r="E222" s="29">
        <f>1359451350/1000000</f>
        <v>1359.45135</v>
      </c>
      <c r="F222" s="29">
        <v>1172</v>
      </c>
      <c r="G222" s="29">
        <v>57</v>
      </c>
      <c r="H222" s="29">
        <v>244</v>
      </c>
      <c r="I222" s="29">
        <v>22</v>
      </c>
      <c r="J222" s="207"/>
      <c r="K222" s="207"/>
      <c r="L222" s="206"/>
      <c r="M222" s="251"/>
      <c r="N222" s="265"/>
      <c r="O222" s="265"/>
      <c r="P222" s="251"/>
      <c r="Q222" s="251"/>
      <c r="R222" s="251"/>
      <c r="S222" s="202"/>
      <c r="T222" s="202"/>
      <c r="U222" s="202"/>
    </row>
    <row r="223" spans="2:21" s="28" customFormat="1" ht="12.75" hidden="1">
      <c r="B223" s="257">
        <v>38200</v>
      </c>
      <c r="C223" s="201"/>
      <c r="D223" s="29">
        <v>3529</v>
      </c>
      <c r="E223" s="29">
        <f>1335742656/1000000</f>
        <v>1335.742656</v>
      </c>
      <c r="F223" s="29">
        <v>1037</v>
      </c>
      <c r="G223" s="29">
        <v>72</v>
      </c>
      <c r="H223" s="29">
        <v>172</v>
      </c>
      <c r="I223" s="29">
        <v>63</v>
      </c>
      <c r="J223" s="207"/>
      <c r="K223" s="207"/>
      <c r="L223" s="206"/>
      <c r="M223" s="251"/>
      <c r="N223" s="265"/>
      <c r="O223" s="265"/>
      <c r="P223" s="251"/>
      <c r="Q223" s="251"/>
      <c r="R223" s="251"/>
      <c r="S223" s="202"/>
      <c r="T223" s="202"/>
      <c r="U223" s="202"/>
    </row>
    <row r="224" spans="2:21" s="28" customFormat="1" ht="12.75" hidden="1">
      <c r="B224" s="257">
        <v>38231</v>
      </c>
      <c r="C224" s="201"/>
      <c r="D224" s="29">
        <v>3474</v>
      </c>
      <c r="E224" s="29">
        <f>1266946321/1000000</f>
        <v>1266.946321</v>
      </c>
      <c r="F224" s="29">
        <v>1011</v>
      </c>
      <c r="G224" s="29">
        <v>47</v>
      </c>
      <c r="H224" s="29">
        <v>359</v>
      </c>
      <c r="I224" s="29">
        <v>59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18" s="28" customFormat="1" ht="12.75" hidden="1">
      <c r="B225" s="257">
        <v>38261</v>
      </c>
      <c r="C225" s="201"/>
      <c r="D225" s="29">
        <v>3458</v>
      </c>
      <c r="E225" s="29">
        <v>1360.012764</v>
      </c>
      <c r="F225" s="29">
        <v>1135</v>
      </c>
      <c r="G225" s="29">
        <v>50.484561</v>
      </c>
      <c r="H225" s="29">
        <v>221</v>
      </c>
      <c r="I225" s="29">
        <v>18.826646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38292</v>
      </c>
      <c r="C226" s="201"/>
      <c r="D226" s="29">
        <v>3409</v>
      </c>
      <c r="E226" s="29">
        <v>1373.463601</v>
      </c>
      <c r="F226" s="29">
        <v>971</v>
      </c>
      <c r="G226" s="29">
        <v>55.819126</v>
      </c>
      <c r="H226" s="29">
        <v>154</v>
      </c>
      <c r="I226" s="29">
        <v>34.181151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38322</v>
      </c>
      <c r="C227" s="201"/>
      <c r="D227" s="29">
        <v>3364</v>
      </c>
      <c r="E227" s="29">
        <v>1403.17689</v>
      </c>
      <c r="F227" s="29">
        <v>961</v>
      </c>
      <c r="G227" s="29">
        <v>58.843016</v>
      </c>
      <c r="H227" s="29">
        <v>315</v>
      </c>
      <c r="I227" s="29">
        <v>25.788178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38353</v>
      </c>
      <c r="C228" s="201"/>
      <c r="D228" s="29">
        <v>3335</v>
      </c>
      <c r="E228" s="29">
        <v>1385.514815</v>
      </c>
      <c r="F228" s="29">
        <v>858</v>
      </c>
      <c r="G228" s="29">
        <v>40.56623</v>
      </c>
      <c r="H228" s="29">
        <v>239</v>
      </c>
      <c r="I228" s="29">
        <v>57.584325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38384</v>
      </c>
      <c r="C229" s="201"/>
      <c r="D229" s="29">
        <v>3302</v>
      </c>
      <c r="E229" s="29">
        <v>1392.52672</v>
      </c>
      <c r="F229" s="29">
        <v>847</v>
      </c>
      <c r="G229" s="29">
        <v>39.443927</v>
      </c>
      <c r="H229" s="29">
        <v>120</v>
      </c>
      <c r="I229" s="29">
        <v>25.820731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38412</v>
      </c>
      <c r="C230" s="201"/>
      <c r="D230" s="29">
        <v>3264</v>
      </c>
      <c r="E230" s="29">
        <v>1405.047539</v>
      </c>
      <c r="F230" s="29">
        <v>854</v>
      </c>
      <c r="G230" s="29">
        <v>46.454101</v>
      </c>
      <c r="H230" s="29">
        <v>210</v>
      </c>
      <c r="I230" s="29">
        <v>26.345408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38443</v>
      </c>
      <c r="C231" s="201"/>
      <c r="D231" s="29">
        <v>3231</v>
      </c>
      <c r="E231" s="29">
        <v>1408.974754</v>
      </c>
      <c r="F231" s="29">
        <v>828</v>
      </c>
      <c r="G231" s="29">
        <v>57.252281</v>
      </c>
      <c r="H231" s="29">
        <v>129</v>
      </c>
      <c r="I231" s="29">
        <v>21.117013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38473</v>
      </c>
      <c r="C232" s="201"/>
      <c r="D232" s="29">
        <v>3204</v>
      </c>
      <c r="E232" s="29">
        <v>1407.278923</v>
      </c>
      <c r="F232" s="29">
        <v>767</v>
      </c>
      <c r="G232" s="29">
        <v>41.12013</v>
      </c>
      <c r="H232" s="29">
        <v>147</v>
      </c>
      <c r="I232" s="29">
        <v>49.88237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38504</v>
      </c>
      <c r="C233" s="201"/>
      <c r="D233" s="29">
        <v>3178</v>
      </c>
      <c r="E233" s="29">
        <v>1413.024352</v>
      </c>
      <c r="F233" s="29">
        <v>775</v>
      </c>
      <c r="G233" s="29">
        <v>36.420545</v>
      </c>
      <c r="H233" s="29">
        <v>247</v>
      </c>
      <c r="I233" s="29">
        <v>31.07318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38534</v>
      </c>
      <c r="C234" s="201"/>
      <c r="D234" s="29">
        <v>3158</v>
      </c>
      <c r="E234" s="29">
        <v>1409.820126</v>
      </c>
      <c r="F234" s="29">
        <v>746</v>
      </c>
      <c r="G234" s="29">
        <v>37.027908</v>
      </c>
      <c r="H234" s="29">
        <v>178</v>
      </c>
      <c r="I234" s="29">
        <v>40.553433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38565</v>
      </c>
      <c r="C235" s="201"/>
      <c r="D235" s="29">
        <v>3140</v>
      </c>
      <c r="E235" s="29">
        <v>1378.475009</v>
      </c>
      <c r="F235" s="29">
        <v>740</v>
      </c>
      <c r="G235" s="29">
        <v>36.720478</v>
      </c>
      <c r="H235" s="29">
        <v>138</v>
      </c>
      <c r="I235" s="29">
        <v>79.566196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38596</v>
      </c>
      <c r="C236" s="201"/>
      <c r="D236" s="29">
        <v>3118</v>
      </c>
      <c r="E236" s="29">
        <v>1323.807032</v>
      </c>
      <c r="F236" s="29">
        <v>770</v>
      </c>
      <c r="G236" s="29">
        <v>37.354924</v>
      </c>
      <c r="H236" s="29">
        <v>235</v>
      </c>
      <c r="I236" s="29">
        <v>29.646249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38626</v>
      </c>
      <c r="C237" s="201"/>
      <c r="D237" s="29">
        <v>3096</v>
      </c>
      <c r="E237" s="29">
        <v>1325.165218</v>
      </c>
      <c r="F237" s="29">
        <v>686</v>
      </c>
      <c r="G237" s="29">
        <v>38.743044</v>
      </c>
      <c r="H237" s="29">
        <v>110</v>
      </c>
      <c r="I237" s="29">
        <v>37.834092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38657</v>
      </c>
      <c r="C238" s="201"/>
      <c r="D238" s="29">
        <v>3078</v>
      </c>
      <c r="E238" s="29">
        <v>1288.275346</v>
      </c>
      <c r="F238" s="29">
        <v>641</v>
      </c>
      <c r="G238" s="29">
        <v>44.297155</v>
      </c>
      <c r="H238" s="29">
        <v>90</v>
      </c>
      <c r="I238" s="29">
        <v>78.609913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38687</v>
      </c>
      <c r="C239" s="201"/>
      <c r="D239" s="29">
        <v>3058</v>
      </c>
      <c r="E239" s="29">
        <v>1299.633277</v>
      </c>
      <c r="F239" s="29">
        <v>666</v>
      </c>
      <c r="G239" s="29">
        <v>60.816836</v>
      </c>
      <c r="H239" s="29">
        <v>181</v>
      </c>
      <c r="I239" s="29">
        <v>45.901883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38718</v>
      </c>
      <c r="C240" s="201"/>
      <c r="D240" s="29">
        <v>3035</v>
      </c>
      <c r="E240" s="29">
        <v>1300.3387</v>
      </c>
      <c r="F240" s="29">
        <v>628</v>
      </c>
      <c r="G240" s="29">
        <v>31.824389</v>
      </c>
      <c r="H240" s="29">
        <v>146</v>
      </c>
      <c r="I240" s="29">
        <v>28.352605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38749</v>
      </c>
      <c r="C241" s="201"/>
      <c r="D241" s="29">
        <v>3004</v>
      </c>
      <c r="E241" s="29">
        <v>1286.068066</v>
      </c>
      <c r="F241" s="29">
        <v>600</v>
      </c>
      <c r="G241" s="29">
        <v>29.312136</v>
      </c>
      <c r="H241" s="29">
        <v>98</v>
      </c>
      <c r="I241" s="29">
        <v>42.852137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38777</v>
      </c>
      <c r="C242" s="201"/>
      <c r="D242" s="29">
        <v>2988</v>
      </c>
      <c r="E242" s="29">
        <v>1302.770259</v>
      </c>
      <c r="F242" s="29">
        <v>631</v>
      </c>
      <c r="G242" s="29">
        <v>33.629788</v>
      </c>
      <c r="H242" s="29">
        <v>183</v>
      </c>
      <c r="I242" s="29">
        <v>22.444393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38808</v>
      </c>
      <c r="C243" s="201"/>
      <c r="D243" s="29">
        <v>2969</v>
      </c>
      <c r="E243" s="29">
        <v>1323.67509</v>
      </c>
      <c r="F243" s="29">
        <v>553</v>
      </c>
      <c r="G243" s="29">
        <v>39.256739</v>
      </c>
      <c r="H243" s="29">
        <v>100</v>
      </c>
      <c r="I243" s="29">
        <v>26.660935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38838</v>
      </c>
      <c r="C244" s="201"/>
      <c r="D244" s="29">
        <v>2939</v>
      </c>
      <c r="E244" s="29">
        <v>1294.217503</v>
      </c>
      <c r="F244" s="29">
        <v>551</v>
      </c>
      <c r="G244" s="29">
        <v>30.108083</v>
      </c>
      <c r="H244" s="29">
        <v>80</v>
      </c>
      <c r="I244" s="29">
        <v>30.95388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38869</v>
      </c>
      <c r="C245" s="201"/>
      <c r="D245" s="29">
        <v>2925</v>
      </c>
      <c r="E245" s="29">
        <v>1284.832714</v>
      </c>
      <c r="F245" s="29">
        <v>601</v>
      </c>
      <c r="G245" s="29">
        <v>31.381074</v>
      </c>
      <c r="H245" s="29">
        <v>173</v>
      </c>
      <c r="I245" s="29">
        <v>45.749663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38899</v>
      </c>
      <c r="C246" s="201"/>
      <c r="D246" s="29">
        <v>2903</v>
      </c>
      <c r="E246" s="29">
        <v>1279.290982</v>
      </c>
      <c r="F246" s="29">
        <v>508</v>
      </c>
      <c r="G246" s="29">
        <v>27.403775</v>
      </c>
      <c r="H246" s="29">
        <v>116</v>
      </c>
      <c r="I246" s="29">
        <v>33.194172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38930</v>
      </c>
      <c r="C247" s="201"/>
      <c r="D247" s="29">
        <v>2881</v>
      </c>
      <c r="E247" s="29">
        <v>1277.331456</v>
      </c>
      <c r="F247" s="29">
        <v>508</v>
      </c>
      <c r="G247" s="29">
        <v>26.645013</v>
      </c>
      <c r="H247" s="29">
        <v>47</v>
      </c>
      <c r="I247" s="29">
        <v>29.298567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38961</v>
      </c>
      <c r="C248" s="201"/>
      <c r="D248" s="29">
        <v>2865</v>
      </c>
      <c r="E248" s="29">
        <v>1263.10675</v>
      </c>
      <c r="F248" s="29">
        <v>522</v>
      </c>
      <c r="G248" s="29">
        <v>27.125345</v>
      </c>
      <c r="H248" s="29">
        <v>144</v>
      </c>
      <c r="I248" s="29">
        <v>46.393069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38991</v>
      </c>
      <c r="C249" s="201"/>
      <c r="D249" s="29">
        <v>2846</v>
      </c>
      <c r="E249" s="29">
        <v>1252.7629160000001</v>
      </c>
      <c r="F249" s="29">
        <v>485</v>
      </c>
      <c r="G249" s="29">
        <v>23.910802</v>
      </c>
      <c r="H249" s="29">
        <v>79</v>
      </c>
      <c r="I249" s="29">
        <v>29.264685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39022</v>
      </c>
      <c r="C250" s="201"/>
      <c r="D250" s="29">
        <v>2828</v>
      </c>
      <c r="E250" s="29">
        <v>1213.4061669999999</v>
      </c>
      <c r="F250" s="29">
        <v>450</v>
      </c>
      <c r="G250" s="29">
        <v>21.946943</v>
      </c>
      <c r="H250" s="29">
        <v>69</v>
      </c>
      <c r="I250" s="29">
        <v>21.476917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39052</v>
      </c>
      <c r="C251" s="201"/>
      <c r="D251" s="29">
        <v>2811</v>
      </c>
      <c r="E251" s="29">
        <v>1183.440715</v>
      </c>
      <c r="F251" s="29">
        <v>461</v>
      </c>
      <c r="G251" s="29">
        <v>33.655938</v>
      </c>
      <c r="H251" s="29">
        <v>118</v>
      </c>
      <c r="I251" s="29">
        <v>62.133885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39083</v>
      </c>
      <c r="C252" s="201"/>
      <c r="D252" s="29">
        <v>2802</v>
      </c>
      <c r="E252" s="29">
        <v>1173.336837</v>
      </c>
      <c r="F252" s="29">
        <v>416</v>
      </c>
      <c r="G252" s="29">
        <v>21.557842</v>
      </c>
      <c r="H252" s="29">
        <v>85</v>
      </c>
      <c r="I252" s="29">
        <v>29.479188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39114</v>
      </c>
      <c r="C253" s="201"/>
      <c r="D253" s="29">
        <v>2795</v>
      </c>
      <c r="E253" s="29">
        <v>1171.027029</v>
      </c>
      <c r="F253" s="29">
        <v>412</v>
      </c>
      <c r="G253" s="29">
        <v>20.285944</v>
      </c>
      <c r="H253" s="29">
        <v>39</v>
      </c>
      <c r="I253" s="29">
        <v>22.943692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39142</v>
      </c>
      <c r="C254" s="201"/>
      <c r="D254" s="29">
        <v>2766</v>
      </c>
      <c r="E254" s="29">
        <v>1167.603962</v>
      </c>
      <c r="F254" s="29">
        <v>441</v>
      </c>
      <c r="G254" s="29">
        <v>21.12889</v>
      </c>
      <c r="H254" s="29">
        <v>95</v>
      </c>
      <c r="I254" s="29">
        <v>32.355665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39173</v>
      </c>
      <c r="C255" s="201"/>
      <c r="D255" s="29">
        <v>2758</v>
      </c>
      <c r="E255" s="29">
        <v>1177.854849</v>
      </c>
      <c r="F255" s="29">
        <v>410</v>
      </c>
      <c r="G255" s="29">
        <v>25.141415</v>
      </c>
      <c r="H255" s="29">
        <v>69</v>
      </c>
      <c r="I255" s="29">
        <v>21.400537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39203</v>
      </c>
      <c r="C256" s="201"/>
      <c r="D256" s="29">
        <v>2752</v>
      </c>
      <c r="E256" s="29">
        <v>1175.323744</v>
      </c>
      <c r="F256" s="29">
        <v>393</v>
      </c>
      <c r="G256" s="29">
        <v>19.736397</v>
      </c>
      <c r="H256" s="29">
        <v>70</v>
      </c>
      <c r="I256" s="29">
        <v>29.660395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39234</v>
      </c>
      <c r="C257" s="201"/>
      <c r="D257" s="29">
        <v>2739</v>
      </c>
      <c r="E257" s="29">
        <v>1172.558732</v>
      </c>
      <c r="F257" s="29">
        <v>398</v>
      </c>
      <c r="G257" s="29">
        <v>19.154214</v>
      </c>
      <c r="H257" s="29">
        <v>44</v>
      </c>
      <c r="I257" s="29">
        <v>25.951277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39264</v>
      </c>
      <c r="C258" s="201"/>
      <c r="D258" s="29">
        <v>2732</v>
      </c>
      <c r="E258" s="29">
        <v>1152.894937</v>
      </c>
      <c r="F258" s="29">
        <v>365</v>
      </c>
      <c r="G258" s="29">
        <v>22.162409</v>
      </c>
      <c r="H258" s="29">
        <v>49</v>
      </c>
      <c r="I258" s="29">
        <v>44.932898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39295</v>
      </c>
      <c r="C259" s="201"/>
      <c r="D259" s="29">
        <v>2728</v>
      </c>
      <c r="E259" s="29">
        <v>1152.812341</v>
      </c>
      <c r="F259" s="29">
        <v>392</v>
      </c>
      <c r="G259" s="29">
        <v>20.826795</v>
      </c>
      <c r="H259" s="29">
        <v>36</v>
      </c>
      <c r="I259" s="29">
        <v>25.168132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39326</v>
      </c>
      <c r="C260" s="201"/>
      <c r="D260" s="29">
        <v>2718</v>
      </c>
      <c r="E260" s="29">
        <v>1157.37835</v>
      </c>
      <c r="F260" s="29">
        <v>349</v>
      </c>
      <c r="G260" s="29">
        <v>16.779989</v>
      </c>
      <c r="H260" s="29">
        <v>30</v>
      </c>
      <c r="I260" s="29">
        <v>17.548966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39356</v>
      </c>
      <c r="C261" s="201"/>
      <c r="D261" s="29">
        <v>2709</v>
      </c>
      <c r="E261" s="29">
        <v>1162.980565</v>
      </c>
      <c r="F261" s="29">
        <v>366</v>
      </c>
      <c r="G261" s="29">
        <v>17.194216</v>
      </c>
      <c r="H261" s="29">
        <v>32</v>
      </c>
      <c r="I261" s="29">
        <v>12.55886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39387</v>
      </c>
      <c r="C262" s="201"/>
      <c r="D262" s="29">
        <v>2694</v>
      </c>
      <c r="E262" s="29">
        <v>1153.70659</v>
      </c>
      <c r="F262" s="29">
        <v>365</v>
      </c>
      <c r="G262" s="29">
        <v>23.163454</v>
      </c>
      <c r="H262" s="29">
        <v>24</v>
      </c>
      <c r="I262" s="29">
        <v>27.532113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39417</v>
      </c>
      <c r="C263" s="201"/>
      <c r="D263" s="29">
        <v>2685</v>
      </c>
      <c r="E263" s="29">
        <v>1168.128834</v>
      </c>
      <c r="F263" s="29">
        <v>345</v>
      </c>
      <c r="G263" s="29">
        <v>28.343052</v>
      </c>
      <c r="H263" s="29">
        <v>60</v>
      </c>
      <c r="I263" s="29">
        <v>15.968927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39448</v>
      </c>
      <c r="C264" s="201"/>
      <c r="D264" s="29">
        <v>2672</v>
      </c>
      <c r="E264" s="29">
        <v>1157.682424</v>
      </c>
      <c r="F264" s="29">
        <v>329</v>
      </c>
      <c r="G264" s="29">
        <v>16.28172</v>
      </c>
      <c r="H264" s="29">
        <v>35</v>
      </c>
      <c r="I264" s="29">
        <v>26.618078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39479</v>
      </c>
      <c r="C265" s="201"/>
      <c r="D265" s="29">
        <v>2664</v>
      </c>
      <c r="E265" s="29">
        <v>1168.685835</v>
      </c>
      <c r="F265" s="29">
        <v>338</v>
      </c>
      <c r="G265" s="29">
        <v>17.652321</v>
      </c>
      <c r="H265" s="29">
        <v>24</v>
      </c>
      <c r="I265" s="29">
        <v>2.664692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39508</v>
      </c>
      <c r="C266" s="201"/>
      <c r="D266" s="29">
        <v>2659</v>
      </c>
      <c r="E266" s="29">
        <v>1179.312978</v>
      </c>
      <c r="F266" s="29">
        <v>313</v>
      </c>
      <c r="G266" s="29">
        <v>15.939546</v>
      </c>
      <c r="H266" s="29">
        <v>20</v>
      </c>
      <c r="I266" s="29">
        <v>18.32503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39539</v>
      </c>
      <c r="C267" s="201"/>
      <c r="D267" s="29">
        <v>2654</v>
      </c>
      <c r="E267" s="29">
        <v>1211.525697</v>
      </c>
      <c r="F267" s="29">
        <v>335</v>
      </c>
      <c r="G267" s="29">
        <v>16.674985</v>
      </c>
      <c r="H267" s="29">
        <v>16</v>
      </c>
      <c r="I267" s="29">
        <v>5.610413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39569</v>
      </c>
      <c r="C268" s="201"/>
      <c r="D268" s="29">
        <v>2648</v>
      </c>
      <c r="E268" s="29">
        <v>1233.086849</v>
      </c>
      <c r="F268" s="29">
        <v>316</v>
      </c>
      <c r="G268" s="29">
        <v>18.397488</v>
      </c>
      <c r="H268" s="29">
        <v>15</v>
      </c>
      <c r="I268" s="29">
        <v>5.21108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39600</v>
      </c>
      <c r="C269" s="201"/>
      <c r="D269" s="29">
        <v>2641</v>
      </c>
      <c r="E269" s="29">
        <v>1176.134822</v>
      </c>
      <c r="F269" s="29">
        <v>307</v>
      </c>
      <c r="G269" s="29">
        <v>15.85016</v>
      </c>
      <c r="H269" s="29">
        <v>23</v>
      </c>
      <c r="I269" s="29">
        <v>12.558597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39630</v>
      </c>
      <c r="C270" s="201"/>
      <c r="D270" s="29">
        <v>2632</v>
      </c>
      <c r="E270" s="29">
        <v>1194.878932</v>
      </c>
      <c r="F270" s="29">
        <v>305</v>
      </c>
      <c r="G270" s="29">
        <v>20.29962</v>
      </c>
      <c r="H270" s="29">
        <v>30</v>
      </c>
      <c r="I270" s="29">
        <v>13.523002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39661</v>
      </c>
      <c r="C271" s="201"/>
      <c r="D271" s="29">
        <v>2625</v>
      </c>
      <c r="E271" s="29">
        <v>1198.888109</v>
      </c>
      <c r="F271" s="29">
        <v>310</v>
      </c>
      <c r="G271" s="29">
        <v>17.639032</v>
      </c>
      <c r="H271" s="29">
        <v>21</v>
      </c>
      <c r="I271" s="29">
        <v>7.90049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39692</v>
      </c>
      <c r="C272" s="201"/>
      <c r="D272" s="29">
        <v>2621</v>
      </c>
      <c r="E272" s="29">
        <v>1202.990507</v>
      </c>
      <c r="F272" s="29">
        <v>298</v>
      </c>
      <c r="G272" s="29">
        <v>16.068874</v>
      </c>
      <c r="H272" s="29">
        <v>29</v>
      </c>
      <c r="I272" s="29">
        <v>14.418407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39722</v>
      </c>
      <c r="C273" s="201"/>
      <c r="D273" s="29">
        <v>2613</v>
      </c>
      <c r="E273" s="29">
        <v>1221.626144</v>
      </c>
      <c r="F273" s="29">
        <v>312</v>
      </c>
      <c r="G273" s="29">
        <v>18.873321</v>
      </c>
      <c r="H273" s="29">
        <v>7</v>
      </c>
      <c r="I273" s="29">
        <v>3.272999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39753</v>
      </c>
      <c r="C274" s="201"/>
      <c r="D274" s="29">
        <v>2609</v>
      </c>
      <c r="E274" s="29">
        <v>1228.564094</v>
      </c>
      <c r="F274" s="29">
        <v>284</v>
      </c>
      <c r="G274" s="29">
        <v>17.488132</v>
      </c>
      <c r="H274" s="29">
        <v>31</v>
      </c>
      <c r="I274" s="29">
        <v>9.9663</v>
      </c>
      <c r="J274" s="207"/>
      <c r="K274" s="275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39783</v>
      </c>
      <c r="C275" s="201"/>
      <c r="D275" s="29">
        <v>2592</v>
      </c>
      <c r="E275" s="29">
        <v>1225.821481</v>
      </c>
      <c r="F275" s="29">
        <v>290</v>
      </c>
      <c r="G275" s="29">
        <v>23</v>
      </c>
      <c r="H275" s="29">
        <v>19</v>
      </c>
      <c r="I275" s="29">
        <v>30.219769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39814</v>
      </c>
      <c r="C276" s="201"/>
      <c r="D276" s="29">
        <v>2589</v>
      </c>
      <c r="E276" s="29">
        <v>1232.490813</v>
      </c>
      <c r="F276" s="29">
        <v>284</v>
      </c>
      <c r="G276" s="29">
        <v>16.689245</v>
      </c>
      <c r="H276" s="29">
        <v>25</v>
      </c>
      <c r="I276" s="29">
        <v>11.015214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39845</v>
      </c>
      <c r="C277" s="201"/>
      <c r="D277" s="29">
        <v>2583</v>
      </c>
      <c r="E277" s="29">
        <v>1224.606149</v>
      </c>
      <c r="F277" s="29">
        <v>268</v>
      </c>
      <c r="G277" s="29">
        <v>15.288664</v>
      </c>
      <c r="H277" s="29">
        <v>41</v>
      </c>
      <c r="I277" s="29">
        <v>18.986994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39873</v>
      </c>
      <c r="C278" s="201"/>
      <c r="D278" s="29">
        <v>2582</v>
      </c>
      <c r="E278" s="29">
        <v>1237.285794</v>
      </c>
      <c r="F278" s="29">
        <v>291</v>
      </c>
      <c r="G278" s="29">
        <v>19.10397</v>
      </c>
      <c r="H278" s="29">
        <v>18</v>
      </c>
      <c r="I278" s="29">
        <v>9.624818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39904</v>
      </c>
      <c r="C279" s="201"/>
      <c r="D279" s="29">
        <v>2572</v>
      </c>
      <c r="E279" s="29">
        <v>1260.560552</v>
      </c>
      <c r="F279" s="29">
        <v>274</v>
      </c>
      <c r="G279" s="29">
        <v>23.979914</v>
      </c>
      <c r="H279" s="29">
        <v>20</v>
      </c>
      <c r="I279" s="29">
        <v>12.927044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39934</v>
      </c>
      <c r="C280" s="201"/>
      <c r="D280" s="29">
        <v>2568</v>
      </c>
      <c r="E280" s="29">
        <v>1285.136415</v>
      </c>
      <c r="F280" s="29">
        <v>266</v>
      </c>
      <c r="G280" s="29">
        <v>22.272349</v>
      </c>
      <c r="H280" s="29">
        <v>19</v>
      </c>
      <c r="I280" s="29">
        <v>3.435256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39965</v>
      </c>
      <c r="C281" s="201"/>
      <c r="D281" s="29">
        <v>2560</v>
      </c>
      <c r="E281" s="29">
        <v>1291.362023</v>
      </c>
      <c r="F281" s="29">
        <v>265</v>
      </c>
      <c r="G281" s="29">
        <v>13.521595</v>
      </c>
      <c r="H281" s="29">
        <v>24</v>
      </c>
      <c r="I281" s="29">
        <v>9.375178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39995</v>
      </c>
      <c r="C282" s="201"/>
      <c r="D282" s="29">
        <v>2553</v>
      </c>
      <c r="E282" s="29">
        <v>1286.680721</v>
      </c>
      <c r="F282" s="29">
        <v>255</v>
      </c>
      <c r="G282" s="29">
        <v>16.07678</v>
      </c>
      <c r="H282" s="29">
        <v>33</v>
      </c>
      <c r="I282" s="29">
        <v>25.583122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40026</v>
      </c>
      <c r="C283" s="201"/>
      <c r="D283" s="29">
        <v>2539</v>
      </c>
      <c r="E283" s="29">
        <v>1280.35536</v>
      </c>
      <c r="F283" s="29">
        <v>250</v>
      </c>
      <c r="G283" s="29">
        <v>13.849153</v>
      </c>
      <c r="H283" s="29">
        <v>13</v>
      </c>
      <c r="I283" s="29">
        <v>9.961647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40057</v>
      </c>
      <c r="C284" s="201"/>
      <c r="D284" s="29">
        <v>2534</v>
      </c>
      <c r="E284" s="29">
        <v>1281.689271</v>
      </c>
      <c r="F284" s="29">
        <v>250</v>
      </c>
      <c r="G284" s="29">
        <v>12.956087</v>
      </c>
      <c r="H284" s="29">
        <v>16</v>
      </c>
      <c r="I284" s="29">
        <v>11.646753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40087</v>
      </c>
      <c r="C285" s="201"/>
      <c r="D285" s="29">
        <v>2529</v>
      </c>
      <c r="E285" s="29">
        <v>1294.385206</v>
      </c>
      <c r="F285" s="29">
        <v>250</v>
      </c>
      <c r="G285" s="29">
        <v>24.815125</v>
      </c>
      <c r="H285" s="29">
        <v>11</v>
      </c>
      <c r="I285" s="29">
        <v>5.21996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40118</v>
      </c>
      <c r="C286" s="201"/>
      <c r="D286" s="29">
        <v>2525</v>
      </c>
      <c r="E286" s="29">
        <v>1290.255702</v>
      </c>
      <c r="F286" s="29">
        <v>241</v>
      </c>
      <c r="G286" s="29">
        <v>15.779809</v>
      </c>
      <c r="H286" s="29">
        <v>21</v>
      </c>
      <c r="I286" s="29">
        <v>15.786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40148</v>
      </c>
      <c r="C287" s="201"/>
      <c r="D287" s="29">
        <v>2517</v>
      </c>
      <c r="E287" s="29">
        <v>1291.842185</v>
      </c>
      <c r="F287" s="29">
        <v>237</v>
      </c>
      <c r="G287" s="29">
        <v>11.592172</v>
      </c>
      <c r="H287" s="29">
        <v>11</v>
      </c>
      <c r="I287" s="29">
        <v>4.668069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40179</v>
      </c>
      <c r="C288" s="201"/>
      <c r="D288" s="29">
        <v>2512</v>
      </c>
      <c r="E288" s="29">
        <v>1336.605289</v>
      </c>
      <c r="F288" s="29">
        <v>228</v>
      </c>
      <c r="G288" s="29">
        <v>14.085359</v>
      </c>
      <c r="H288" s="29">
        <v>22</v>
      </c>
      <c r="I288" s="29">
        <v>20.598226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40210</v>
      </c>
      <c r="C289" s="201"/>
      <c r="D289" s="29">
        <v>2501</v>
      </c>
      <c r="E289" s="29">
        <v>1240.032235</v>
      </c>
      <c r="F289" s="29">
        <v>228</v>
      </c>
      <c r="G289" s="29">
        <v>10.197714</v>
      </c>
      <c r="H289" s="29">
        <v>17</v>
      </c>
      <c r="I289" s="29">
        <v>28.192732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40238</v>
      </c>
      <c r="C290" s="201"/>
      <c r="D290" s="29">
        <v>2495</v>
      </c>
      <c r="E290" s="29">
        <v>1249.30816</v>
      </c>
      <c r="F290" s="29">
        <v>234</v>
      </c>
      <c r="G290" s="29">
        <v>11.228301</v>
      </c>
      <c r="H290" s="29">
        <v>9</v>
      </c>
      <c r="I290" s="29">
        <v>3.111445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40269</v>
      </c>
      <c r="C291" s="201"/>
      <c r="D291" s="29">
        <v>2493</v>
      </c>
      <c r="E291" s="29">
        <v>1269.106715</v>
      </c>
      <c r="F291" s="29">
        <v>222</v>
      </c>
      <c r="G291" s="29">
        <v>19.198374</v>
      </c>
      <c r="H291" s="29">
        <v>15</v>
      </c>
      <c r="I291" s="29">
        <v>2.533393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40299</v>
      </c>
      <c r="C292" s="201"/>
      <c r="D292" s="29">
        <v>2488</v>
      </c>
      <c r="E292" s="29">
        <v>1278.438769</v>
      </c>
      <c r="F292" s="29">
        <v>214</v>
      </c>
      <c r="G292" s="29">
        <v>13.814714</v>
      </c>
      <c r="H292" s="29">
        <v>9</v>
      </c>
      <c r="I292" s="29">
        <v>7.347609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40330</v>
      </c>
      <c r="C293" s="201"/>
      <c r="D293" s="29">
        <v>2488</v>
      </c>
      <c r="E293" s="29">
        <v>1279.241712</v>
      </c>
      <c r="F293" s="29">
        <v>218</v>
      </c>
      <c r="G293" s="29">
        <v>12.294583</v>
      </c>
      <c r="H293" s="29">
        <v>14</v>
      </c>
      <c r="I293" s="29">
        <v>14.6602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40360</v>
      </c>
      <c r="C294" s="201"/>
      <c r="D294" s="29">
        <v>2485</v>
      </c>
      <c r="E294" s="29">
        <v>1276.9915</v>
      </c>
      <c r="F294" s="29">
        <v>212</v>
      </c>
      <c r="G294" s="29">
        <v>10.708426</v>
      </c>
      <c r="H294" s="29">
        <v>13</v>
      </c>
      <c r="I294" s="29">
        <v>16.08755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40391</v>
      </c>
      <c r="C295" s="201"/>
      <c r="D295" s="29">
        <v>2482</v>
      </c>
      <c r="E295" s="29">
        <v>1285.185271</v>
      </c>
      <c r="F295" s="29">
        <v>208</v>
      </c>
      <c r="G295" s="29">
        <v>10.221171</v>
      </c>
      <c r="H295" s="29">
        <v>9</v>
      </c>
      <c r="I295" s="29">
        <v>3.12608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40422</v>
      </c>
      <c r="C296" s="201"/>
      <c r="D296" s="29">
        <v>2480</v>
      </c>
      <c r="E296" s="29">
        <v>1286.916394</v>
      </c>
      <c r="F296" s="29">
        <v>215</v>
      </c>
      <c r="G296" s="29">
        <v>12.593508</v>
      </c>
      <c r="H296" s="29">
        <v>14</v>
      </c>
      <c r="I296" s="29">
        <v>8.686504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40452</v>
      </c>
      <c r="C297" s="201"/>
      <c r="D297" s="29">
        <v>2479</v>
      </c>
      <c r="E297" s="29">
        <v>1288.510867</v>
      </c>
      <c r="F297" s="29">
        <v>212</v>
      </c>
      <c r="G297" s="29">
        <v>9.625031</v>
      </c>
      <c r="H297" s="29">
        <v>10</v>
      </c>
      <c r="I297" s="29">
        <v>3.494628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40483</v>
      </c>
      <c r="C298" s="201"/>
      <c r="D298" s="29">
        <v>2475</v>
      </c>
      <c r="E298" s="29">
        <v>1252.325182</v>
      </c>
      <c r="F298" s="29">
        <v>211</v>
      </c>
      <c r="G298" s="29">
        <v>12.64483</v>
      </c>
      <c r="H298" s="29">
        <v>19</v>
      </c>
      <c r="I298" s="29">
        <v>40.692332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40513</v>
      </c>
      <c r="C299" s="201"/>
      <c r="D299" s="29">
        <v>2470</v>
      </c>
      <c r="E299" s="29">
        <v>1179.886923</v>
      </c>
      <c r="F299" s="29">
        <v>211</v>
      </c>
      <c r="G299" s="29">
        <v>14.361818</v>
      </c>
      <c r="H299" s="29">
        <v>15</v>
      </c>
      <c r="I299" s="29">
        <v>88.340221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40544</v>
      </c>
      <c r="C300" s="201"/>
      <c r="D300" s="29">
        <v>2467</v>
      </c>
      <c r="E300" s="29">
        <v>1180.514149</v>
      </c>
      <c r="F300" s="29">
        <v>189</v>
      </c>
      <c r="G300" s="29">
        <v>8.748412</v>
      </c>
      <c r="H300" s="29">
        <v>12</v>
      </c>
      <c r="I300" s="29">
        <v>8.856829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40575</v>
      </c>
      <c r="C301" s="201"/>
      <c r="D301" s="29">
        <v>2468</v>
      </c>
      <c r="E301" s="29">
        <v>1184.250691</v>
      </c>
      <c r="F301" s="29">
        <v>193</v>
      </c>
      <c r="G301" s="29">
        <v>11.036851</v>
      </c>
      <c r="H301" s="29">
        <v>10</v>
      </c>
      <c r="I301" s="29">
        <v>8.807177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40603</v>
      </c>
      <c r="C302" s="201"/>
      <c r="D302" s="29">
        <v>2457</v>
      </c>
      <c r="E302" s="29">
        <v>1199.117435</v>
      </c>
      <c r="F302" s="29">
        <v>191</v>
      </c>
      <c r="G302" s="29">
        <v>18.777328</v>
      </c>
      <c r="H302" s="29">
        <v>14</v>
      </c>
      <c r="I302" s="29">
        <v>9.81128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40634</v>
      </c>
      <c r="C303" s="29"/>
      <c r="D303" s="29">
        <v>2454</v>
      </c>
      <c r="E303" s="29">
        <v>1207.055352</v>
      </c>
      <c r="F303" s="272">
        <v>182</v>
      </c>
      <c r="G303" s="29">
        <v>9.320491</v>
      </c>
      <c r="H303" s="29">
        <v>5</v>
      </c>
      <c r="I303" s="29">
        <v>11.531771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40664</v>
      </c>
      <c r="C304" s="29"/>
      <c r="D304" s="29">
        <v>2451</v>
      </c>
      <c r="E304" s="29">
        <v>1217.682052</v>
      </c>
      <c r="F304" s="272">
        <v>188</v>
      </c>
      <c r="G304" s="29">
        <v>10.473216</v>
      </c>
      <c r="H304" s="29">
        <v>14</v>
      </c>
      <c r="I304" s="29">
        <v>6.860724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40695</v>
      </c>
      <c r="C305" s="29"/>
      <c r="D305" s="29">
        <v>2443</v>
      </c>
      <c r="E305" s="29">
        <v>1227.257057</v>
      </c>
      <c r="F305" s="272">
        <v>188</v>
      </c>
      <c r="G305" s="29">
        <v>16.174403</v>
      </c>
      <c r="H305" s="29">
        <v>8</v>
      </c>
      <c r="I305" s="29">
        <v>13.376127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24" s="235" customFormat="1" ht="12.75">
      <c r="B306" s="257">
        <v>40725</v>
      </c>
      <c r="C306" s="201"/>
      <c r="D306" s="29">
        <v>2439</v>
      </c>
      <c r="E306" s="29">
        <v>1235.428931</v>
      </c>
      <c r="F306" s="29">
        <v>177</v>
      </c>
      <c r="G306" s="29">
        <v>9.098336</v>
      </c>
      <c r="H306" s="29">
        <v>5</v>
      </c>
      <c r="I306" s="29">
        <v>4.561084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40756</v>
      </c>
      <c r="C307" s="201"/>
      <c r="D307" s="29">
        <v>2435</v>
      </c>
      <c r="E307" s="29">
        <v>1238.28961</v>
      </c>
      <c r="F307" s="29">
        <v>177</v>
      </c>
      <c r="G307" s="29">
        <v>8.820791</v>
      </c>
      <c r="H307" s="29">
        <v>6</v>
      </c>
      <c r="I307" s="29">
        <v>5.966895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40787</v>
      </c>
      <c r="C308" s="201"/>
      <c r="D308" s="29">
        <v>2433</v>
      </c>
      <c r="E308" s="29">
        <v>1211.677931</v>
      </c>
      <c r="F308" s="29">
        <v>172</v>
      </c>
      <c r="G308" s="29">
        <v>9.708936</v>
      </c>
      <c r="H308" s="29">
        <v>15</v>
      </c>
      <c r="I308" s="29">
        <v>39.712113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40817</v>
      </c>
      <c r="C309" s="201"/>
      <c r="D309" s="29">
        <v>2430</v>
      </c>
      <c r="E309" s="29">
        <v>1193.992994</v>
      </c>
      <c r="F309" s="29">
        <v>171</v>
      </c>
      <c r="G309" s="29">
        <v>16.38617</v>
      </c>
      <c r="H309" s="29">
        <v>12</v>
      </c>
      <c r="I309" s="29">
        <v>54.08877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40848</v>
      </c>
      <c r="C310" s="201"/>
      <c r="D310" s="29">
        <v>2428</v>
      </c>
      <c r="E310" s="29">
        <v>1201.290813</v>
      </c>
      <c r="F310" s="29">
        <v>178</v>
      </c>
      <c r="G310" s="29">
        <v>11.603757</v>
      </c>
      <c r="H310" s="29">
        <v>2</v>
      </c>
      <c r="I310" s="29">
        <v>4.402233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40878</v>
      </c>
      <c r="C311" s="201"/>
      <c r="D311" s="29">
        <v>2425</v>
      </c>
      <c r="E311" s="29">
        <v>1217.918915</v>
      </c>
      <c r="F311" s="29">
        <v>202</v>
      </c>
      <c r="G311" s="29">
        <v>18.386862</v>
      </c>
      <c r="H311" s="29">
        <v>5</v>
      </c>
      <c r="I311" s="29">
        <v>1.75374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40909</v>
      </c>
      <c r="C312" s="201"/>
      <c r="D312" s="29">
        <v>2425</v>
      </c>
      <c r="E312" s="29">
        <v>1224.424131</v>
      </c>
      <c r="F312" s="29">
        <v>170</v>
      </c>
      <c r="G312" s="29">
        <v>12.004007</v>
      </c>
      <c r="H312" s="29">
        <v>5</v>
      </c>
      <c r="I312" s="29">
        <v>5.493753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40940</v>
      </c>
      <c r="C313" s="201"/>
      <c r="D313" s="29">
        <v>2425</v>
      </c>
      <c r="E313" s="29">
        <v>1225.503205</v>
      </c>
      <c r="F313" s="29">
        <v>172</v>
      </c>
      <c r="G313" s="29">
        <v>10.406558</v>
      </c>
      <c r="H313" s="29">
        <v>9</v>
      </c>
      <c r="I313" s="29">
        <v>9.32242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40969</v>
      </c>
      <c r="C314" s="201"/>
      <c r="D314" s="29">
        <v>2425</v>
      </c>
      <c r="E314" s="29">
        <v>1232.865034</v>
      </c>
      <c r="F314" s="29">
        <v>184</v>
      </c>
      <c r="G314" s="29">
        <v>10.514413</v>
      </c>
      <c r="H314" s="29">
        <v>5</v>
      </c>
      <c r="I314" s="29">
        <v>3.147507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41000</v>
      </c>
      <c r="C315" s="201"/>
      <c r="D315" s="29">
        <v>2421</v>
      </c>
      <c r="E315" s="29">
        <v>1231.859963</v>
      </c>
      <c r="F315" s="29">
        <v>168</v>
      </c>
      <c r="G315" s="29">
        <v>10.057965</v>
      </c>
      <c r="H315" s="29">
        <v>9</v>
      </c>
      <c r="I315" s="29">
        <v>11.159147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41030</v>
      </c>
      <c r="C316" s="201"/>
      <c r="D316" s="29">
        <v>2418</v>
      </c>
      <c r="E316" s="29">
        <v>1235.631655</v>
      </c>
      <c r="F316" s="29">
        <v>167</v>
      </c>
      <c r="G316" s="29">
        <v>8.115707</v>
      </c>
      <c r="H316" s="29">
        <v>14</v>
      </c>
      <c r="I316" s="29">
        <v>4.354747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41061</v>
      </c>
      <c r="C317" s="201"/>
      <c r="D317" s="29">
        <v>2415</v>
      </c>
      <c r="E317" s="29">
        <v>1214.07784</v>
      </c>
      <c r="F317" s="29">
        <v>166</v>
      </c>
      <c r="G317" s="29">
        <v>9.202797</v>
      </c>
      <c r="H317" s="29">
        <v>8</v>
      </c>
      <c r="I317" s="29">
        <v>31.362333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41092</v>
      </c>
      <c r="C318" s="201"/>
      <c r="D318" s="29">
        <v>2412</v>
      </c>
      <c r="E318" s="29">
        <v>1198.585712</v>
      </c>
      <c r="F318" s="29">
        <v>177</v>
      </c>
      <c r="G318" s="29">
        <v>8.29815</v>
      </c>
      <c r="H318" s="29">
        <v>17</v>
      </c>
      <c r="I318" s="29">
        <v>19.032147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41124</v>
      </c>
      <c r="C319" s="201"/>
      <c r="D319" s="29">
        <v>2410</v>
      </c>
      <c r="E319" s="29">
        <v>1198.177982</v>
      </c>
      <c r="F319" s="29">
        <v>151</v>
      </c>
      <c r="G319" s="29">
        <v>7.176557</v>
      </c>
      <c r="H319" s="29">
        <v>9</v>
      </c>
      <c r="I319" s="29">
        <v>7.595713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41156</v>
      </c>
      <c r="C320" s="201"/>
      <c r="D320" s="29">
        <v>2408</v>
      </c>
      <c r="E320" s="29">
        <v>1202.449369</v>
      </c>
      <c r="F320" s="29">
        <v>155</v>
      </c>
      <c r="G320" s="29">
        <v>7.414693</v>
      </c>
      <c r="H320" s="29">
        <v>9</v>
      </c>
      <c r="I320" s="29">
        <v>6.55666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41188</v>
      </c>
      <c r="C321" s="318"/>
      <c r="D321" s="29">
        <v>2407</v>
      </c>
      <c r="E321" s="29">
        <v>1224.407871</v>
      </c>
      <c r="F321" s="29">
        <v>167</v>
      </c>
      <c r="G321" s="29">
        <v>20.877334</v>
      </c>
      <c r="H321" s="29">
        <v>3</v>
      </c>
      <c r="I321" s="29">
        <v>0.858613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41220</v>
      </c>
      <c r="C322" s="318"/>
      <c r="D322" s="29">
        <v>3015</v>
      </c>
      <c r="E322" s="29">
        <v>1252.98046</v>
      </c>
      <c r="F322" s="29">
        <v>152</v>
      </c>
      <c r="G322" s="29">
        <v>12.281721</v>
      </c>
      <c r="H322" s="29">
        <v>5</v>
      </c>
      <c r="I322" s="29">
        <v>23.892596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41252</v>
      </c>
      <c r="C323" s="318"/>
      <c r="D323" s="29">
        <v>3012</v>
      </c>
      <c r="E323" s="29">
        <v>1257.034918</v>
      </c>
      <c r="F323" s="29">
        <v>148</v>
      </c>
      <c r="G323" s="29">
        <v>8.613862</v>
      </c>
      <c r="H323" s="29">
        <v>4</v>
      </c>
      <c r="I323" s="29">
        <v>6.403951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41275</v>
      </c>
      <c r="C324" s="318"/>
      <c r="D324" s="29">
        <v>3012</v>
      </c>
      <c r="E324" s="29">
        <v>1252.124696</v>
      </c>
      <c r="F324" s="29">
        <v>161</v>
      </c>
      <c r="G324" s="29">
        <v>8.252997</v>
      </c>
      <c r="H324" s="29">
        <v>12</v>
      </c>
      <c r="I324" s="29">
        <v>13.792478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41306</v>
      </c>
      <c r="C325" s="318"/>
      <c r="D325" s="29">
        <v>3011</v>
      </c>
      <c r="E325" s="29">
        <v>1250.13331</v>
      </c>
      <c r="F325" s="29">
        <v>151</v>
      </c>
      <c r="G325" s="29">
        <v>7.885616</v>
      </c>
      <c r="H325" s="29">
        <v>10</v>
      </c>
      <c r="I325" s="29">
        <v>11.156269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41334</v>
      </c>
      <c r="C326" s="318"/>
      <c r="D326" s="29">
        <v>3010</v>
      </c>
      <c r="E326" s="29">
        <v>1250.894649</v>
      </c>
      <c r="F326" s="29">
        <v>142</v>
      </c>
      <c r="G326" s="29">
        <v>11.377665</v>
      </c>
      <c r="H326" s="29">
        <v>5</v>
      </c>
      <c r="I326" s="29">
        <v>16.552414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41365</v>
      </c>
      <c r="C327" s="318"/>
      <c r="D327" s="29">
        <v>3010</v>
      </c>
      <c r="E327" s="29">
        <v>1261.3468</v>
      </c>
      <c r="F327" s="29">
        <v>145</v>
      </c>
      <c r="G327" s="29">
        <v>7.7917</v>
      </c>
      <c r="H327" s="29">
        <v>5</v>
      </c>
      <c r="I327" s="29">
        <v>2.3076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41395</v>
      </c>
      <c r="C328" s="318"/>
      <c r="D328" s="29">
        <v>3008</v>
      </c>
      <c r="E328" s="29">
        <v>1242.4569</v>
      </c>
      <c r="F328" s="29">
        <v>141</v>
      </c>
      <c r="G328" s="29">
        <v>9.9023</v>
      </c>
      <c r="H328" s="29">
        <v>9</v>
      </c>
      <c r="I328" s="29">
        <v>33.0501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41426</v>
      </c>
      <c r="C329" s="318"/>
      <c r="D329" s="29">
        <v>3007</v>
      </c>
      <c r="E329" s="29">
        <v>1246.8595</v>
      </c>
      <c r="F329" s="29">
        <v>147</v>
      </c>
      <c r="G329" s="29">
        <v>8.3404</v>
      </c>
      <c r="H329" s="29">
        <v>9</v>
      </c>
      <c r="I329" s="29">
        <v>7.3935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41456</v>
      </c>
      <c r="C330" s="318"/>
      <c r="D330" s="29">
        <v>3004</v>
      </c>
      <c r="E330" s="29">
        <v>1238.0928</v>
      </c>
      <c r="F330" s="29">
        <v>141</v>
      </c>
      <c r="G330" s="29">
        <v>6.6195</v>
      </c>
      <c r="H330" s="29">
        <v>6</v>
      </c>
      <c r="I330" s="29">
        <v>20.3237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41487</v>
      </c>
      <c r="C331" s="318"/>
      <c r="D331" s="29">
        <v>3002</v>
      </c>
      <c r="E331" s="29">
        <v>1248.6048</v>
      </c>
      <c r="F331" s="29">
        <v>138</v>
      </c>
      <c r="G331" s="29">
        <v>8.0505</v>
      </c>
      <c r="H331" s="29">
        <v>2</v>
      </c>
      <c r="I331" s="29">
        <v>0.2225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41518</v>
      </c>
      <c r="C332" s="318"/>
      <c r="D332" s="29">
        <v>3001</v>
      </c>
      <c r="E332" s="29">
        <v>1253.6413</v>
      </c>
      <c r="F332" s="29">
        <v>139</v>
      </c>
      <c r="G332" s="29">
        <v>10.031</v>
      </c>
      <c r="H332" s="29">
        <v>11</v>
      </c>
      <c r="I332" s="29">
        <v>9.6271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41548</v>
      </c>
      <c r="C333" s="318"/>
      <c r="D333" s="29">
        <v>3000</v>
      </c>
      <c r="E333" s="29">
        <v>1250.1668</v>
      </c>
      <c r="F333" s="29">
        <v>148</v>
      </c>
      <c r="G333" s="29">
        <v>7.6614</v>
      </c>
      <c r="H333" s="29">
        <v>4</v>
      </c>
      <c r="I333" s="29">
        <v>12.1035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41579</v>
      </c>
      <c r="C334" s="318"/>
      <c r="D334" s="29">
        <v>2998</v>
      </c>
      <c r="E334" s="29">
        <v>1259.3811</v>
      </c>
      <c r="F334" s="29">
        <v>145</v>
      </c>
      <c r="G334" s="29">
        <v>8.9153</v>
      </c>
      <c r="H334" s="29">
        <v>6</v>
      </c>
      <c r="I334" s="29">
        <v>1.3263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41609</v>
      </c>
      <c r="C335" s="318"/>
      <c r="D335" s="29">
        <v>2996</v>
      </c>
      <c r="E335" s="29">
        <v>1225.8002</v>
      </c>
      <c r="F335" s="29">
        <v>153</v>
      </c>
      <c r="G335" s="29">
        <v>9.3402</v>
      </c>
      <c r="H335" s="29">
        <v>6</v>
      </c>
      <c r="I335" s="29">
        <v>44.655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41640</v>
      </c>
      <c r="C336" s="318"/>
      <c r="D336" s="29">
        <v>2995</v>
      </c>
      <c r="E336" s="29">
        <v>1207.5077</v>
      </c>
      <c r="F336" s="29">
        <v>135</v>
      </c>
      <c r="G336" s="29">
        <v>32.7939</v>
      </c>
      <c r="H336" s="29">
        <v>6</v>
      </c>
      <c r="I336" s="29">
        <v>1.8871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41671</v>
      </c>
      <c r="C337" s="318"/>
      <c r="D337" s="29">
        <v>2994</v>
      </c>
      <c r="E337" s="29">
        <v>1207.7622</v>
      </c>
      <c r="F337" s="29">
        <v>137</v>
      </c>
      <c r="G337" s="29">
        <v>7.8272</v>
      </c>
      <c r="H337" s="29">
        <v>5</v>
      </c>
      <c r="I337" s="29">
        <v>8.5932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41699</v>
      </c>
      <c r="C338" s="318"/>
      <c r="D338" s="29">
        <v>2989</v>
      </c>
      <c r="E338" s="29">
        <v>1209.9357</v>
      </c>
      <c r="F338" s="29">
        <v>140</v>
      </c>
      <c r="G338" s="29">
        <v>6.9392</v>
      </c>
      <c r="H338" s="29">
        <v>8</v>
      </c>
      <c r="I338" s="29">
        <v>12.6451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41730</v>
      </c>
      <c r="C339" s="318"/>
      <c r="D339" s="29">
        <v>2988</v>
      </c>
      <c r="E339" s="29">
        <v>1214.6551</v>
      </c>
      <c r="F339" s="29">
        <v>133</v>
      </c>
      <c r="G339" s="29">
        <v>6.5215</v>
      </c>
      <c r="H339" s="29">
        <v>1</v>
      </c>
      <c r="I339" s="29">
        <v>0.5588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41760</v>
      </c>
      <c r="C340" s="318"/>
      <c r="D340" s="29">
        <v>2986</v>
      </c>
      <c r="E340" s="29">
        <v>1199.7723</v>
      </c>
      <c r="F340" s="29">
        <v>136</v>
      </c>
      <c r="G340" s="29">
        <v>7.2621</v>
      </c>
      <c r="H340" s="29">
        <v>9</v>
      </c>
      <c r="I340" s="29">
        <v>32.6622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41791</v>
      </c>
      <c r="C341" s="318"/>
      <c r="D341" s="29">
        <v>2985</v>
      </c>
      <c r="E341" s="29">
        <v>1203.3769</v>
      </c>
      <c r="F341" s="29">
        <v>128</v>
      </c>
      <c r="G341" s="29">
        <v>5.3032</v>
      </c>
      <c r="H341" s="29">
        <v>4</v>
      </c>
      <c r="I341" s="29">
        <v>6.7662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41821</v>
      </c>
      <c r="C342" s="318"/>
      <c r="D342" s="29">
        <v>2985</v>
      </c>
      <c r="E342" s="29">
        <v>1203.7027</v>
      </c>
      <c r="F342" s="29">
        <v>123</v>
      </c>
      <c r="G342" s="29">
        <v>5.2381</v>
      </c>
      <c r="H342" s="29">
        <v>3</v>
      </c>
      <c r="I342" s="29">
        <v>16.2181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41852</v>
      </c>
      <c r="C343" s="318"/>
      <c r="D343" s="29">
        <v>2984</v>
      </c>
      <c r="E343" s="29">
        <v>1209.6267</v>
      </c>
      <c r="F343" s="29">
        <v>121</v>
      </c>
      <c r="G343" s="29">
        <v>5.2032</v>
      </c>
      <c r="H343" s="29">
        <v>2</v>
      </c>
      <c r="I343" s="29">
        <v>1.0439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41883</v>
      </c>
      <c r="C344" s="318"/>
      <c r="D344" s="29">
        <v>2983</v>
      </c>
      <c r="E344" s="29">
        <v>1221.0396</v>
      </c>
      <c r="F344" s="29">
        <v>118</v>
      </c>
      <c r="G344" s="29">
        <v>7.7541</v>
      </c>
      <c r="H344" s="29">
        <v>2</v>
      </c>
      <c r="I344" s="29">
        <v>2.5517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41913</v>
      </c>
      <c r="C345" s="318"/>
      <c r="D345" s="29">
        <v>2979</v>
      </c>
      <c r="E345" s="29">
        <v>1227.0593</v>
      </c>
      <c r="F345" s="29">
        <v>116</v>
      </c>
      <c r="G345" s="29">
        <v>4.8994</v>
      </c>
      <c r="H345" s="29">
        <v>3</v>
      </c>
      <c r="I345" s="29">
        <v>0.9244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41944</v>
      </c>
      <c r="C346" s="318"/>
      <c r="D346" s="29">
        <v>2978</v>
      </c>
      <c r="E346" s="29">
        <v>1076.3871</v>
      </c>
      <c r="F346" s="29">
        <v>117</v>
      </c>
      <c r="G346" s="29">
        <v>5.137</v>
      </c>
      <c r="H346" s="29">
        <v>3</v>
      </c>
      <c r="I346" s="29">
        <v>3.9385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41974</v>
      </c>
      <c r="C347" s="318"/>
      <c r="D347" s="29">
        <v>2976</v>
      </c>
      <c r="E347" s="29">
        <v>1077.5307</v>
      </c>
      <c r="F347" s="29">
        <v>118</v>
      </c>
      <c r="G347" s="29">
        <v>4.7621</v>
      </c>
      <c r="H347" s="29">
        <v>5</v>
      </c>
      <c r="I347" s="29">
        <v>6.4915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42005</v>
      </c>
      <c r="C348" s="318"/>
      <c r="D348" s="29">
        <v>2963</v>
      </c>
      <c r="E348" s="29">
        <v>1045.816</v>
      </c>
      <c r="F348" s="29">
        <v>112</v>
      </c>
      <c r="G348" s="29">
        <v>4.6593</v>
      </c>
      <c r="H348" s="29">
        <v>8</v>
      </c>
      <c r="I348" s="29">
        <v>3.7763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42036</v>
      </c>
      <c r="C349" s="318"/>
      <c r="D349" s="29">
        <v>2976</v>
      </c>
      <c r="E349" s="29">
        <v>1051.2079</v>
      </c>
      <c r="F349" s="29">
        <v>115</v>
      </c>
      <c r="G349" s="29">
        <v>5.0021</v>
      </c>
      <c r="H349" s="29">
        <v>3</v>
      </c>
      <c r="I349" s="29">
        <v>3.7201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42064</v>
      </c>
      <c r="C350" s="318"/>
      <c r="D350" s="29">
        <v>2976</v>
      </c>
      <c r="E350" s="29">
        <v>1063.9209</v>
      </c>
      <c r="F350" s="29">
        <v>117</v>
      </c>
      <c r="G350" s="29">
        <v>5.0269</v>
      </c>
      <c r="H350" s="29">
        <v>3</v>
      </c>
      <c r="I350" s="29">
        <v>0.3787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42095</v>
      </c>
      <c r="C351" s="318"/>
      <c r="D351" s="29">
        <v>2976</v>
      </c>
      <c r="E351" s="29">
        <v>1076.6888</v>
      </c>
      <c r="F351" s="29">
        <v>119</v>
      </c>
      <c r="G351" s="29">
        <v>5.6934</v>
      </c>
      <c r="H351" s="29">
        <v>1</v>
      </c>
      <c r="I351" s="29">
        <v>1.9586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42125</v>
      </c>
      <c r="C352" s="318"/>
      <c r="D352" s="29">
        <v>2973</v>
      </c>
      <c r="E352" s="29">
        <v>1076.8207</v>
      </c>
      <c r="F352" s="29">
        <v>114</v>
      </c>
      <c r="G352" s="29">
        <v>5.9367</v>
      </c>
      <c r="H352" s="29">
        <v>6</v>
      </c>
      <c r="I352" s="29">
        <v>15.7671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42156</v>
      </c>
      <c r="C353" s="318"/>
      <c r="D353" s="29">
        <v>2968</v>
      </c>
      <c r="E353" s="29">
        <v>1087.9256</v>
      </c>
      <c r="F353" s="29">
        <v>119</v>
      </c>
      <c r="G353" s="29">
        <v>5.9178</v>
      </c>
      <c r="H353" s="29">
        <v>6</v>
      </c>
      <c r="I353" s="29">
        <v>3.9749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42186</v>
      </c>
      <c r="C354" s="318"/>
      <c r="D354" s="29">
        <v>2966</v>
      </c>
      <c r="E354" s="29">
        <v>1103.1036</v>
      </c>
      <c r="F354" s="29">
        <v>112</v>
      </c>
      <c r="G354" s="29">
        <v>6.5174</v>
      </c>
      <c r="H354" s="29">
        <v>4</v>
      </c>
      <c r="I354" s="29">
        <v>0.0473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42217</v>
      </c>
      <c r="C355" s="318"/>
      <c r="D355" s="29">
        <v>2965</v>
      </c>
      <c r="E355" s="29">
        <v>1054.5581</v>
      </c>
      <c r="F355" s="29">
        <v>112</v>
      </c>
      <c r="G355" s="29">
        <v>4.7631</v>
      </c>
      <c r="H355" s="29">
        <v>3</v>
      </c>
      <c r="I355" s="29">
        <v>56.9888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42248</v>
      </c>
      <c r="C356" s="318"/>
      <c r="D356" s="29">
        <v>2964</v>
      </c>
      <c r="E356" s="29">
        <v>1068.5538</v>
      </c>
      <c r="F356" s="29">
        <v>120</v>
      </c>
      <c r="G356" s="29">
        <v>12.7114</v>
      </c>
      <c r="H356" s="29">
        <v>3</v>
      </c>
      <c r="I356" s="29">
        <v>3.9262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42278</v>
      </c>
      <c r="C357" s="318"/>
      <c r="D357" s="29">
        <v>2964</v>
      </c>
      <c r="E357" s="29">
        <v>1076.0164</v>
      </c>
      <c r="F357" s="29">
        <v>117</v>
      </c>
      <c r="G357" s="29">
        <v>6.2826</v>
      </c>
      <c r="H357" s="29">
        <v>2</v>
      </c>
      <c r="I357" s="29">
        <v>1.0588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42309</v>
      </c>
      <c r="C358" s="318"/>
      <c r="D358" s="29">
        <v>2964</v>
      </c>
      <c r="E358" s="29">
        <v>1080.8185</v>
      </c>
      <c r="F358" s="29">
        <v>109</v>
      </c>
      <c r="G358" s="29">
        <v>8.3183</v>
      </c>
      <c r="H358" s="29">
        <v>6</v>
      </c>
      <c r="I358" s="29">
        <v>6.3751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42339</v>
      </c>
      <c r="C359" s="318"/>
      <c r="D359" s="29">
        <v>2963</v>
      </c>
      <c r="E359" s="29">
        <v>1086.7907</v>
      </c>
      <c r="F359" s="29">
        <v>116</v>
      </c>
      <c r="G359" s="29">
        <v>8.4722</v>
      </c>
      <c r="H359" s="29">
        <v>3</v>
      </c>
      <c r="I359" s="29">
        <v>6.2531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42370</v>
      </c>
      <c r="C360" s="318"/>
      <c r="D360" s="29">
        <v>2961</v>
      </c>
      <c r="E360" s="29">
        <v>1092.7164</v>
      </c>
      <c r="F360" s="29">
        <v>113</v>
      </c>
      <c r="G360" s="29">
        <v>10.2826</v>
      </c>
      <c r="H360" s="29">
        <v>4</v>
      </c>
      <c r="I360" s="29">
        <v>4.9732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42401</v>
      </c>
      <c r="C361" s="318"/>
      <c r="D361" s="29">
        <v>2960</v>
      </c>
      <c r="E361" s="29">
        <v>1083.1374</v>
      </c>
      <c r="F361" s="29">
        <v>110</v>
      </c>
      <c r="G361" s="29">
        <v>6.9897</v>
      </c>
      <c r="H361" s="29">
        <v>7</v>
      </c>
      <c r="I361" s="29">
        <v>17.6342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42430</v>
      </c>
      <c r="C362" s="318"/>
      <c r="D362" s="29">
        <v>2959</v>
      </c>
      <c r="E362" s="29">
        <v>1088.2772</v>
      </c>
      <c r="F362" s="29">
        <v>113</v>
      </c>
      <c r="G362" s="29">
        <v>7.621</v>
      </c>
      <c r="H362" s="29">
        <v>4</v>
      </c>
      <c r="I362" s="29">
        <v>11.5039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42461</v>
      </c>
      <c r="C363" s="318"/>
      <c r="D363" s="29">
        <v>2958</v>
      </c>
      <c r="E363" s="29">
        <v>1080.2019</v>
      </c>
      <c r="F363" s="29">
        <v>113</v>
      </c>
      <c r="G363" s="29">
        <v>8.8921</v>
      </c>
      <c r="H363" s="29">
        <v>7</v>
      </c>
      <c r="I363" s="29">
        <v>27.4928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42491</v>
      </c>
      <c r="C364" s="318"/>
      <c r="D364" s="29">
        <v>2956</v>
      </c>
      <c r="E364" s="29">
        <v>1085.6998</v>
      </c>
      <c r="F364" s="29">
        <v>112</v>
      </c>
      <c r="G364" s="29">
        <v>8.3759</v>
      </c>
      <c r="H364" s="29">
        <v>6</v>
      </c>
      <c r="I364" s="29">
        <v>14.2746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42522</v>
      </c>
      <c r="C365" s="318"/>
      <c r="D365" s="29">
        <v>2953</v>
      </c>
      <c r="E365" s="29">
        <v>1100.3691</v>
      </c>
      <c r="F365" s="29">
        <v>115</v>
      </c>
      <c r="G365" s="29">
        <v>8.7553</v>
      </c>
      <c r="H365" s="29">
        <v>3</v>
      </c>
      <c r="I365" s="29">
        <v>1.6283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42552</v>
      </c>
      <c r="C366" s="318"/>
      <c r="D366" s="29">
        <v>2950</v>
      </c>
      <c r="E366" s="29">
        <v>1096.5884</v>
      </c>
      <c r="F366" s="29">
        <v>118</v>
      </c>
      <c r="G366" s="29">
        <v>9.9364</v>
      </c>
      <c r="H366" s="29">
        <v>5</v>
      </c>
      <c r="I366" s="29">
        <v>22.9705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42583</v>
      </c>
      <c r="C367" s="318"/>
      <c r="D367" s="29">
        <v>2950</v>
      </c>
      <c r="E367" s="29">
        <v>1104.3681</v>
      </c>
      <c r="F367" s="29">
        <v>108</v>
      </c>
      <c r="G367" s="29">
        <v>7.5362</v>
      </c>
      <c r="H367" s="29">
        <v>4</v>
      </c>
      <c r="I367" s="29">
        <v>3.0343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42614</v>
      </c>
      <c r="C368" s="318"/>
      <c r="D368" s="29">
        <v>2950</v>
      </c>
      <c r="E368" s="29">
        <v>1109.6176</v>
      </c>
      <c r="F368" s="29">
        <v>114</v>
      </c>
      <c r="G368" s="29">
        <v>4.7862</v>
      </c>
      <c r="H368" s="29">
        <v>6</v>
      </c>
      <c r="I368" s="29">
        <v>4.8836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42644</v>
      </c>
      <c r="C369" s="318"/>
      <c r="D369" s="29">
        <v>2948</v>
      </c>
      <c r="E369" s="29">
        <v>1101.2253</v>
      </c>
      <c r="F369" s="29">
        <v>103</v>
      </c>
      <c r="G369" s="29">
        <v>4.015</v>
      </c>
      <c r="H369" s="29">
        <v>7</v>
      </c>
      <c r="I369" s="29">
        <v>12.9778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42675</v>
      </c>
      <c r="C370" s="318"/>
      <c r="D370" s="29">
        <v>2947</v>
      </c>
      <c r="E370" s="29">
        <v>1105.6171</v>
      </c>
      <c r="F370" s="29">
        <v>107</v>
      </c>
      <c r="G370" s="29">
        <v>7.0675</v>
      </c>
      <c r="H370" s="29">
        <v>5</v>
      </c>
      <c r="I370" s="29">
        <v>6.2411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42705</v>
      </c>
      <c r="C371" s="318"/>
      <c r="D371" s="29">
        <v>2945</v>
      </c>
      <c r="E371" s="29">
        <v>1116.7136</v>
      </c>
      <c r="F371" s="29">
        <v>111</v>
      </c>
      <c r="G371" s="29">
        <v>18.3571</v>
      </c>
      <c r="H371" s="29">
        <v>9</v>
      </c>
      <c r="I371" s="29">
        <v>5.6187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42736</v>
      </c>
      <c r="C372" s="318"/>
      <c r="D372" s="29">
        <v>2945</v>
      </c>
      <c r="E372" s="29">
        <v>1119.9963</v>
      </c>
      <c r="F372" s="29">
        <v>111</v>
      </c>
      <c r="G372" s="29">
        <v>4.1665</v>
      </c>
      <c r="H372" s="29">
        <v>3</v>
      </c>
      <c r="I372" s="29">
        <v>1.2775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42767</v>
      </c>
      <c r="C373" s="318"/>
      <c r="D373" s="29">
        <v>2945</v>
      </c>
      <c r="E373" s="29">
        <v>1122.1452</v>
      </c>
      <c r="F373" s="29">
        <v>104</v>
      </c>
      <c r="G373" s="29">
        <v>4.1329</v>
      </c>
      <c r="H373" s="29">
        <v>3</v>
      </c>
      <c r="I373" s="29">
        <v>2.7647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42795</v>
      </c>
      <c r="C374" s="318"/>
      <c r="D374" s="29">
        <v>2944</v>
      </c>
      <c r="E374" s="29">
        <v>1139.4818</v>
      </c>
      <c r="F374" s="29">
        <v>112</v>
      </c>
      <c r="G374" s="29">
        <v>14.799</v>
      </c>
      <c r="H374" s="29">
        <v>5</v>
      </c>
      <c r="I374" s="29">
        <v>2.9394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42826</v>
      </c>
      <c r="C375" s="318"/>
      <c r="D375" s="29">
        <v>2940</v>
      </c>
      <c r="E375" s="29">
        <v>1133.9406</v>
      </c>
      <c r="F375" s="29">
        <v>100</v>
      </c>
      <c r="G375" s="29">
        <v>4.7543</v>
      </c>
      <c r="H375" s="29">
        <v>8</v>
      </c>
      <c r="I375" s="29">
        <v>16.8751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42856</v>
      </c>
      <c r="C376" s="318"/>
      <c r="D376" s="29">
        <v>2937</v>
      </c>
      <c r="E376" s="29">
        <v>1143.7499</v>
      </c>
      <c r="F376" s="29">
        <v>108</v>
      </c>
      <c r="G376" s="29">
        <v>15.1734</v>
      </c>
      <c r="H376" s="29">
        <v>7</v>
      </c>
      <c r="I376" s="29">
        <v>13.5645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42887</v>
      </c>
      <c r="C377" s="318"/>
      <c r="D377" s="29">
        <v>2934</v>
      </c>
      <c r="E377" s="29">
        <v>1155.7867</v>
      </c>
      <c r="F377" s="29">
        <v>108</v>
      </c>
      <c r="G377" s="29">
        <v>11.3987</v>
      </c>
      <c r="H377" s="29">
        <v>7</v>
      </c>
      <c r="I377" s="29">
        <v>5.707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42917</v>
      </c>
      <c r="C378" s="318"/>
      <c r="D378" s="29">
        <v>2931</v>
      </c>
      <c r="E378" s="29">
        <v>1159.6766</v>
      </c>
      <c r="F378" s="29">
        <v>109</v>
      </c>
      <c r="G378" s="29">
        <v>8.792</v>
      </c>
      <c r="H378" s="29">
        <v>8</v>
      </c>
      <c r="I378" s="29">
        <v>11.3913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42948</v>
      </c>
      <c r="C379" s="318"/>
      <c r="D379" s="29">
        <v>2927</v>
      </c>
      <c r="E379" s="29">
        <v>1168.5139</v>
      </c>
      <c r="F379" s="29">
        <v>111</v>
      </c>
      <c r="G379" s="29">
        <v>8.2533</v>
      </c>
      <c r="H379" s="29">
        <v>6</v>
      </c>
      <c r="I379" s="29">
        <v>1.3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42979</v>
      </c>
      <c r="C380" s="318"/>
      <c r="D380" s="29">
        <v>2926</v>
      </c>
      <c r="E380" s="29">
        <v>1170.4965</v>
      </c>
      <c r="F380" s="29">
        <v>98</v>
      </c>
      <c r="G380" s="29">
        <v>12.1151</v>
      </c>
      <c r="H380" s="29">
        <v>10</v>
      </c>
      <c r="I380" s="29">
        <v>11.8619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18" s="28" customFormat="1" ht="12.75">
      <c r="B381" s="271"/>
      <c r="C381" s="30"/>
      <c r="D381" s="404"/>
      <c r="E381" s="404"/>
      <c r="F381" s="290"/>
      <c r="G381" s="30"/>
      <c r="H381" s="30"/>
      <c r="I381" s="30"/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>
      <c r="B382" s="271"/>
      <c r="C382" s="198"/>
      <c r="D382" s="30"/>
      <c r="E382" s="30"/>
      <c r="F382" s="30"/>
      <c r="G382" s="30"/>
      <c r="H382" s="30"/>
      <c r="I382" s="30"/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16" customFormat="1" ht="12.75">
      <c r="B383" s="298"/>
      <c r="C383" s="299"/>
      <c r="D383" s="300"/>
      <c r="E383" s="300"/>
      <c r="F383" s="300"/>
      <c r="G383" s="300"/>
      <c r="H383" s="300"/>
      <c r="I383" s="300"/>
      <c r="J383" s="296"/>
      <c r="K383" s="296"/>
      <c r="L383" s="297"/>
      <c r="M383" s="297"/>
      <c r="N383" s="261"/>
      <c r="O383" s="261"/>
      <c r="P383" s="297"/>
      <c r="Q383" s="297"/>
      <c r="R383" s="297"/>
    </row>
    <row r="384" spans="2:18" s="197" customFormat="1" ht="27" customHeight="1">
      <c r="B384" s="195" t="s">
        <v>145</v>
      </c>
      <c r="C384" s="195"/>
      <c r="D384" s="196" t="s">
        <v>25</v>
      </c>
      <c r="E384" s="196" t="s">
        <v>0</v>
      </c>
      <c r="F384" s="196" t="s">
        <v>1</v>
      </c>
      <c r="G384" s="196" t="s">
        <v>2</v>
      </c>
      <c r="H384" s="196" t="s">
        <v>3</v>
      </c>
      <c r="I384" s="200" t="s">
        <v>4</v>
      </c>
      <c r="J384" s="249"/>
      <c r="K384" s="249"/>
      <c r="L384" s="250"/>
      <c r="M384" s="250"/>
      <c r="N384" s="279"/>
      <c r="O384" s="279"/>
      <c r="P384" s="250"/>
      <c r="Q384" s="250"/>
      <c r="R384" s="250"/>
    </row>
    <row r="385" spans="2:18" s="28" customFormat="1" ht="12.75" hidden="1">
      <c r="B385" s="257">
        <v>37469</v>
      </c>
      <c r="C385" s="198"/>
      <c r="D385" s="30">
        <v>11</v>
      </c>
      <c r="E385" s="30">
        <v>11.383725000000002</v>
      </c>
      <c r="F385" s="30">
        <v>6</v>
      </c>
      <c r="G385" s="30">
        <v>1.133825</v>
      </c>
      <c r="H385" s="30">
        <v>0</v>
      </c>
      <c r="I385" s="30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37500</v>
      </c>
      <c r="C386" s="201"/>
      <c r="D386" s="29">
        <v>23</v>
      </c>
      <c r="E386" s="29">
        <v>24.346505</v>
      </c>
      <c r="F386" s="29">
        <v>19</v>
      </c>
      <c r="G386" s="29">
        <v>14.762680000000001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37530</v>
      </c>
      <c r="C387" s="201"/>
      <c r="D387" s="29">
        <v>37</v>
      </c>
      <c r="E387" s="29">
        <v>48.084764</v>
      </c>
      <c r="F387" s="29">
        <v>31</v>
      </c>
      <c r="G387" s="29">
        <v>34.209968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37561</v>
      </c>
      <c r="C388" s="201"/>
      <c r="D388" s="29">
        <v>45</v>
      </c>
      <c r="E388" s="29">
        <v>59.204041</v>
      </c>
      <c r="F388" s="29">
        <v>18</v>
      </c>
      <c r="G388" s="29">
        <v>8.281839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37591</v>
      </c>
      <c r="C389" s="201"/>
      <c r="D389" s="29">
        <v>54</v>
      </c>
      <c r="E389" s="29">
        <v>90.741486</v>
      </c>
      <c r="F389" s="29">
        <v>37</v>
      </c>
      <c r="G389" s="29">
        <v>29.771365000000003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37622</v>
      </c>
      <c r="C390" s="201"/>
      <c r="D390" s="29">
        <v>57</v>
      </c>
      <c r="E390" s="29">
        <v>121.26776900000002</v>
      </c>
      <c r="F390" s="29">
        <v>41</v>
      </c>
      <c r="G390" s="29">
        <v>10.498393000000002</v>
      </c>
      <c r="H390" s="29">
        <v>4</v>
      </c>
      <c r="I390" s="29">
        <v>3.142019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37653</v>
      </c>
      <c r="C391" s="201"/>
      <c r="D391" s="29">
        <v>57</v>
      </c>
      <c r="E391" s="29">
        <v>127.224778</v>
      </c>
      <c r="F391" s="29">
        <v>38</v>
      </c>
      <c r="G391" s="29">
        <v>6.66726</v>
      </c>
      <c r="H391" s="29">
        <v>3</v>
      </c>
      <c r="I391" s="29">
        <v>0.802095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37681</v>
      </c>
      <c r="C392" s="201"/>
      <c r="D392" s="29">
        <v>63</v>
      </c>
      <c r="E392" s="29">
        <v>138.05384600000002</v>
      </c>
      <c r="F392" s="29">
        <v>42</v>
      </c>
      <c r="G392" s="29">
        <v>10.815322</v>
      </c>
      <c r="H392" s="29">
        <v>1</v>
      </c>
      <c r="I392" s="29">
        <v>0.2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37712</v>
      </c>
      <c r="C393" s="201"/>
      <c r="D393" s="29">
        <v>71</v>
      </c>
      <c r="E393" s="29">
        <v>147.314552</v>
      </c>
      <c r="F393" s="29">
        <v>45</v>
      </c>
      <c r="G393" s="29">
        <v>11.179052000000002</v>
      </c>
      <c r="H393" s="29">
        <v>3</v>
      </c>
      <c r="I393" s="29">
        <v>0.521742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37742</v>
      </c>
      <c r="C394" s="201"/>
      <c r="D394" s="29">
        <v>74</v>
      </c>
      <c r="E394" s="29">
        <v>155.457966</v>
      </c>
      <c r="F394" s="29">
        <v>47</v>
      </c>
      <c r="G394" s="29">
        <v>11.769306</v>
      </c>
      <c r="H394" s="29">
        <v>1</v>
      </c>
      <c r="I394" s="29">
        <v>0.1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37773</v>
      </c>
      <c r="C395" s="201"/>
      <c r="D395" s="29">
        <v>76</v>
      </c>
      <c r="E395" s="29">
        <v>167.23131800000002</v>
      </c>
      <c r="F395" s="29">
        <v>52</v>
      </c>
      <c r="G395" s="29">
        <v>12.790473000000002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37803</v>
      </c>
      <c r="C396" s="201"/>
      <c r="D396" s="29">
        <v>76</v>
      </c>
      <c r="E396" s="29">
        <v>178.76825700000003</v>
      </c>
      <c r="F396" s="29">
        <v>51</v>
      </c>
      <c r="G396" s="29">
        <v>13.384034000000002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37834</v>
      </c>
      <c r="C397" s="201"/>
      <c r="D397" s="29">
        <v>76</v>
      </c>
      <c r="E397" s="29">
        <v>189.20916400000004</v>
      </c>
      <c r="F397" s="29">
        <v>46</v>
      </c>
      <c r="G397" s="29">
        <v>10.227119</v>
      </c>
      <c r="H397" s="29">
        <v>1</v>
      </c>
      <c r="I397" s="29">
        <v>0.002913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37865</v>
      </c>
      <c r="C398" s="201"/>
      <c r="D398" s="29">
        <v>77</v>
      </c>
      <c r="E398" s="29">
        <v>202.365928</v>
      </c>
      <c r="F398" s="29">
        <v>57</v>
      </c>
      <c r="G398" s="29">
        <v>10.248821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37895</v>
      </c>
      <c r="C399" s="201"/>
      <c r="D399" s="29">
        <v>76</v>
      </c>
      <c r="E399" s="29">
        <v>209.06618700000004</v>
      </c>
      <c r="F399" s="29">
        <v>54</v>
      </c>
      <c r="G399" s="29">
        <v>6.100591</v>
      </c>
      <c r="H399" s="29">
        <v>1</v>
      </c>
      <c r="I399" s="29">
        <v>0.1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37926</v>
      </c>
      <c r="C400" s="201"/>
      <c r="D400" s="29">
        <v>75</v>
      </c>
      <c r="E400" s="29">
        <v>215.736416</v>
      </c>
      <c r="F400" s="29">
        <v>50</v>
      </c>
      <c r="G400" s="29">
        <v>9.572705</v>
      </c>
      <c r="H400" s="29">
        <v>1</v>
      </c>
      <c r="I400" s="29">
        <v>0.01992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37956</v>
      </c>
      <c r="C401" s="201"/>
      <c r="D401" s="29">
        <v>76</v>
      </c>
      <c r="E401" s="29">
        <v>230.80028400000003</v>
      </c>
      <c r="F401" s="29">
        <v>54</v>
      </c>
      <c r="G401" s="29">
        <v>13.450518000000002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37987</v>
      </c>
      <c r="C402" s="201"/>
      <c r="D402" s="29">
        <v>75</v>
      </c>
      <c r="E402" s="29">
        <v>236.09331800000004</v>
      </c>
      <c r="F402" s="29">
        <v>48</v>
      </c>
      <c r="G402" s="29">
        <v>8.481119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38018</v>
      </c>
      <c r="C403" s="201"/>
      <c r="D403" s="29">
        <v>75</v>
      </c>
      <c r="E403" s="29">
        <v>213.804192</v>
      </c>
      <c r="F403" s="29">
        <v>39</v>
      </c>
      <c r="G403" s="29">
        <v>7.809160000000001</v>
      </c>
      <c r="H403" s="29">
        <v>4</v>
      </c>
      <c r="I403" s="29">
        <v>1.156746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38047</v>
      </c>
      <c r="C404" s="201"/>
      <c r="D404" s="29">
        <v>75</v>
      </c>
      <c r="E404" s="29">
        <v>215.100908</v>
      </c>
      <c r="F404" s="29">
        <v>32</v>
      </c>
      <c r="G404" s="29">
        <v>6.17509</v>
      </c>
      <c r="H404" s="29">
        <v>1</v>
      </c>
      <c r="I404" s="29">
        <v>0.067585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38078</v>
      </c>
      <c r="C405" s="201"/>
      <c r="D405" s="29">
        <v>71</v>
      </c>
      <c r="E405" s="29">
        <v>139.636901</v>
      </c>
      <c r="F405" s="29">
        <v>22</v>
      </c>
      <c r="G405" s="29">
        <v>4.584342</v>
      </c>
      <c r="H405" s="29">
        <v>2</v>
      </c>
      <c r="I405" s="29">
        <v>24.100547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38108</v>
      </c>
      <c r="C406" s="201"/>
      <c r="D406" s="29">
        <v>71</v>
      </c>
      <c r="E406" s="29">
        <v>135.979775</v>
      </c>
      <c r="F406" s="29">
        <v>22</v>
      </c>
      <c r="G406" s="29">
        <v>4.798413</v>
      </c>
      <c r="H406" s="29">
        <v>11</v>
      </c>
      <c r="I406" s="29">
        <v>15.974487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38139</v>
      </c>
      <c r="C407" s="201"/>
      <c r="D407" s="29">
        <v>71</v>
      </c>
      <c r="E407" s="29">
        <v>128.009451</v>
      </c>
      <c r="F407" s="29">
        <v>19</v>
      </c>
      <c r="G407" s="29">
        <v>4.073717</v>
      </c>
      <c r="H407" s="29">
        <v>5</v>
      </c>
      <c r="I407" s="29">
        <v>13.060895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38169</v>
      </c>
      <c r="C408" s="201"/>
      <c r="D408" s="29">
        <v>71</v>
      </c>
      <c r="E408" s="29">
        <v>128</v>
      </c>
      <c r="F408" s="29">
        <v>21</v>
      </c>
      <c r="G408" s="29">
        <v>4</v>
      </c>
      <c r="H408" s="29">
        <v>5</v>
      </c>
      <c r="I408" s="29">
        <v>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38200</v>
      </c>
      <c r="C409" s="201"/>
      <c r="D409" s="29">
        <v>70</v>
      </c>
      <c r="E409" s="29">
        <f>133005013/1000000</f>
        <v>133.005013</v>
      </c>
      <c r="F409" s="29">
        <v>17</v>
      </c>
      <c r="G409" s="29">
        <v>4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38231</v>
      </c>
      <c r="C410" s="201"/>
      <c r="D410" s="29">
        <v>69</v>
      </c>
      <c r="E410" s="29">
        <f>124344146/1000000</f>
        <v>124.344146</v>
      </c>
      <c r="F410" s="29">
        <v>15</v>
      </c>
      <c r="G410" s="29">
        <v>3</v>
      </c>
      <c r="H410" s="29">
        <v>4</v>
      </c>
      <c r="I410" s="29">
        <v>12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38261</v>
      </c>
      <c r="C411" s="201"/>
      <c r="D411" s="29">
        <v>68</v>
      </c>
      <c r="E411" s="29">
        <v>122.381485</v>
      </c>
      <c r="F411" s="29">
        <v>11</v>
      </c>
      <c r="G411" s="29">
        <v>2.465467</v>
      </c>
      <c r="H411" s="29">
        <v>1</v>
      </c>
      <c r="I411" s="29">
        <v>0.044712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38292</v>
      </c>
      <c r="C412" s="201"/>
      <c r="D412" s="29">
        <v>67</v>
      </c>
      <c r="E412" s="29">
        <v>127.851651</v>
      </c>
      <c r="F412" s="29">
        <v>18</v>
      </c>
      <c r="G412" s="29">
        <v>11.687526</v>
      </c>
      <c r="H412" s="29">
        <v>2</v>
      </c>
      <c r="I412" s="29">
        <v>6.653353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38322</v>
      </c>
      <c r="C413" s="201"/>
      <c r="D413" s="29">
        <v>64</v>
      </c>
      <c r="E413" s="29">
        <v>131.210469</v>
      </c>
      <c r="F413" s="29">
        <v>15</v>
      </c>
      <c r="G413" s="29">
        <v>3.726932</v>
      </c>
      <c r="H413" s="29">
        <v>5</v>
      </c>
      <c r="I413" s="29">
        <v>1.260078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38353</v>
      </c>
      <c r="C414" s="201"/>
      <c r="D414" s="29">
        <v>56</v>
      </c>
      <c r="E414" s="29">
        <v>138.18602</v>
      </c>
      <c r="F414" s="29">
        <v>18</v>
      </c>
      <c r="G414" s="29">
        <v>6.048462</v>
      </c>
      <c r="H414" s="29">
        <v>1</v>
      </c>
      <c r="I414" s="29">
        <v>0.0233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38384</v>
      </c>
      <c r="C415" s="201"/>
      <c r="D415" s="29">
        <v>56</v>
      </c>
      <c r="E415" s="29">
        <v>111.693739</v>
      </c>
      <c r="F415" s="29">
        <v>12</v>
      </c>
      <c r="G415" s="29">
        <v>3.065964</v>
      </c>
      <c r="H415" s="29">
        <v>5</v>
      </c>
      <c r="I415" s="29">
        <v>18.983802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38412</v>
      </c>
      <c r="C416" s="201"/>
      <c r="D416" s="29">
        <v>55</v>
      </c>
      <c r="E416" s="29">
        <v>113.559553</v>
      </c>
      <c r="F416" s="29">
        <v>13</v>
      </c>
      <c r="G416" s="29">
        <v>1.889447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38443</v>
      </c>
      <c r="C417" s="201"/>
      <c r="D417" s="29">
        <v>58</v>
      </c>
      <c r="E417" s="29">
        <v>111.831206</v>
      </c>
      <c r="F417" s="29">
        <v>14</v>
      </c>
      <c r="G417" s="29">
        <v>3.217934</v>
      </c>
      <c r="H417" s="29">
        <v>2</v>
      </c>
      <c r="I417" s="29">
        <v>4.307294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38473</v>
      </c>
      <c r="C418" s="201"/>
      <c r="D418" s="29">
        <v>57</v>
      </c>
      <c r="E418" s="29">
        <v>113.371018</v>
      </c>
      <c r="F418" s="29">
        <v>10</v>
      </c>
      <c r="G418" s="29">
        <v>1.491419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38504</v>
      </c>
      <c r="C419" s="201"/>
      <c r="D419" s="29">
        <v>59</v>
      </c>
      <c r="E419" s="29">
        <v>114.195588</v>
      </c>
      <c r="F419" s="29">
        <v>13</v>
      </c>
      <c r="G419" s="29">
        <v>3.229053</v>
      </c>
      <c r="H419" s="29">
        <v>2</v>
      </c>
      <c r="I419" s="29">
        <v>2.548054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38534</v>
      </c>
      <c r="C420" s="201"/>
      <c r="D420" s="29">
        <v>56</v>
      </c>
      <c r="E420" s="29">
        <v>115.823953</v>
      </c>
      <c r="F420" s="29">
        <v>10</v>
      </c>
      <c r="G420" s="29">
        <v>1.511818</v>
      </c>
      <c r="H420" s="29">
        <v>1</v>
      </c>
      <c r="I420" s="29">
        <v>0.03444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38565</v>
      </c>
      <c r="C421" s="201"/>
      <c r="D421" s="29">
        <v>53</v>
      </c>
      <c r="E421" s="29">
        <v>117.580376</v>
      </c>
      <c r="F421" s="29">
        <v>7</v>
      </c>
      <c r="G421" s="29">
        <v>1.283531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38596</v>
      </c>
      <c r="C422" s="201"/>
      <c r="D422" s="29">
        <v>55</v>
      </c>
      <c r="E422" s="29">
        <v>119.022173</v>
      </c>
      <c r="F422" s="29">
        <v>7</v>
      </c>
      <c r="G422" s="29">
        <v>1.288895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38626</v>
      </c>
      <c r="C423" s="201"/>
      <c r="D423" s="29">
        <v>57</v>
      </c>
      <c r="E423" s="29">
        <v>122.788852</v>
      </c>
      <c r="F423" s="29">
        <v>7</v>
      </c>
      <c r="G423" s="29">
        <v>0.506722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38657</v>
      </c>
      <c r="C424" s="201"/>
      <c r="D424" s="29">
        <v>58</v>
      </c>
      <c r="E424" s="29">
        <v>124.994289</v>
      </c>
      <c r="F424" s="29">
        <v>8</v>
      </c>
      <c r="G424" s="29">
        <v>1.800745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38687</v>
      </c>
      <c r="C425" s="201"/>
      <c r="D425" s="29">
        <v>57</v>
      </c>
      <c r="E425" s="29">
        <v>131.465328</v>
      </c>
      <c r="F425" s="29">
        <v>7</v>
      </c>
      <c r="G425" s="29">
        <v>5.722099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38718</v>
      </c>
      <c r="C426" s="201"/>
      <c r="D426" s="29">
        <v>59</v>
      </c>
      <c r="E426" s="29">
        <v>132.434773</v>
      </c>
      <c r="F426" s="29">
        <v>8</v>
      </c>
      <c r="G426" s="29">
        <v>1.207076</v>
      </c>
      <c r="H426" s="29">
        <v>2</v>
      </c>
      <c r="I426" s="29">
        <v>32.177368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38749</v>
      </c>
      <c r="C427" s="201"/>
      <c r="D427" s="29">
        <v>57</v>
      </c>
      <c r="E427" s="29">
        <v>99.390952</v>
      </c>
      <c r="F427" s="29">
        <v>11</v>
      </c>
      <c r="G427" s="29">
        <v>1.362899</v>
      </c>
      <c r="H427" s="29">
        <v>1</v>
      </c>
      <c r="I427" s="29">
        <v>0.45643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38777</v>
      </c>
      <c r="C428" s="201"/>
      <c r="D428" s="29">
        <v>56</v>
      </c>
      <c r="E428" s="29">
        <v>100.598006</v>
      </c>
      <c r="F428" s="29">
        <v>6</v>
      </c>
      <c r="G428" s="29">
        <v>1.204053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38808</v>
      </c>
      <c r="C429" s="201"/>
      <c r="D429" s="29">
        <v>56</v>
      </c>
      <c r="E429" s="29">
        <v>90.572647</v>
      </c>
      <c r="F429" s="29">
        <v>6</v>
      </c>
      <c r="G429" s="29">
        <v>1.203627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38838</v>
      </c>
      <c r="C430" s="201"/>
      <c r="D430" s="29">
        <v>56</v>
      </c>
      <c r="E430" s="29">
        <v>91.587768</v>
      </c>
      <c r="F430" s="29">
        <v>7</v>
      </c>
      <c r="G430" s="29">
        <v>1.307735</v>
      </c>
      <c r="H430" s="29">
        <v>1</v>
      </c>
      <c r="I430" s="29">
        <v>0.364999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38869</v>
      </c>
      <c r="C431" s="201"/>
      <c r="D431" s="29">
        <v>56</v>
      </c>
      <c r="E431" s="29">
        <v>93.344584</v>
      </c>
      <c r="F431" s="29">
        <v>7</v>
      </c>
      <c r="G431" s="29">
        <v>1.363817</v>
      </c>
      <c r="H431" s="29">
        <v>1</v>
      </c>
      <c r="I431" s="29">
        <v>0.364999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38899</v>
      </c>
      <c r="C432" s="201"/>
      <c r="D432" s="29">
        <v>56</v>
      </c>
      <c r="E432" s="29">
        <v>94.502689</v>
      </c>
      <c r="F432" s="29">
        <v>5</v>
      </c>
      <c r="G432" s="29">
        <v>1.212431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38930</v>
      </c>
      <c r="C433" s="201"/>
      <c r="D433" s="29">
        <v>54</v>
      </c>
      <c r="E433" s="29">
        <v>96.595241</v>
      </c>
      <c r="F433" s="29">
        <v>6</v>
      </c>
      <c r="G433" s="29">
        <v>1.221954</v>
      </c>
      <c r="H433" s="29">
        <v>1</v>
      </c>
      <c r="I433" s="29">
        <v>0.038542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38961</v>
      </c>
      <c r="C434" s="201"/>
      <c r="D434" s="29">
        <v>53</v>
      </c>
      <c r="E434" s="29">
        <v>97.189682</v>
      </c>
      <c r="F434" s="29">
        <v>8</v>
      </c>
      <c r="G434" s="29">
        <v>1.327303</v>
      </c>
      <c r="H434" s="29">
        <v>2</v>
      </c>
      <c r="I434" s="29">
        <v>0.585074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38991</v>
      </c>
      <c r="C435" s="201"/>
      <c r="D435" s="29">
        <v>53</v>
      </c>
      <c r="E435" s="29">
        <v>99.438076</v>
      </c>
      <c r="F435" s="29">
        <v>5</v>
      </c>
      <c r="G435" s="29">
        <v>1.127704</v>
      </c>
      <c r="H435" s="29">
        <v>3</v>
      </c>
      <c r="I435" s="29">
        <v>1.287593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39022</v>
      </c>
      <c r="C436" s="201"/>
      <c r="D436" s="29">
        <v>52</v>
      </c>
      <c r="E436" s="29">
        <v>99.414623</v>
      </c>
      <c r="F436" s="29">
        <v>6</v>
      </c>
      <c r="G436" s="29">
        <v>1.181751</v>
      </c>
      <c r="H436" s="29">
        <v>1</v>
      </c>
      <c r="I436" s="29">
        <v>0.51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39052</v>
      </c>
      <c r="C437" s="201"/>
      <c r="D437" s="29">
        <v>52</v>
      </c>
      <c r="E437" s="29">
        <v>100.613824</v>
      </c>
      <c r="F437" s="29">
        <v>2</v>
      </c>
      <c r="G437" s="29">
        <v>1.229527</v>
      </c>
      <c r="H437" s="29">
        <v>1</v>
      </c>
      <c r="I437" s="29">
        <v>0.04058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39083</v>
      </c>
      <c r="C438" s="201"/>
      <c r="D438" s="29">
        <v>51</v>
      </c>
      <c r="E438" s="29">
        <v>101.883832</v>
      </c>
      <c r="F438" s="29">
        <v>6</v>
      </c>
      <c r="G438" s="29">
        <v>1.177153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39114</v>
      </c>
      <c r="C439" s="201"/>
      <c r="D439" s="29">
        <v>51</v>
      </c>
      <c r="E439" s="29">
        <v>99.801825</v>
      </c>
      <c r="F439" s="29">
        <v>4</v>
      </c>
      <c r="G439" s="29">
        <v>0.223738</v>
      </c>
      <c r="H439" s="29">
        <v>2</v>
      </c>
      <c r="I439" s="29">
        <v>2.342709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39142</v>
      </c>
      <c r="C440" s="201"/>
      <c r="D440" s="29">
        <v>51</v>
      </c>
      <c r="E440" s="29">
        <v>100.022558</v>
      </c>
      <c r="F440" s="29">
        <v>4</v>
      </c>
      <c r="G440" s="29">
        <v>0.210744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39173</v>
      </c>
      <c r="C441" s="201"/>
      <c r="D441" s="29">
        <v>51</v>
      </c>
      <c r="E441" s="29">
        <v>101.822806</v>
      </c>
      <c r="F441" s="29">
        <v>3</v>
      </c>
      <c r="G441" s="29">
        <v>0.19219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39203</v>
      </c>
      <c r="C442" s="201"/>
      <c r="D442" s="29">
        <v>51</v>
      </c>
      <c r="E442" s="29">
        <v>102.564144</v>
      </c>
      <c r="F442" s="29">
        <v>5</v>
      </c>
      <c r="G442" s="29">
        <v>0.73298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39234</v>
      </c>
      <c r="C443" s="201"/>
      <c r="D443" s="29">
        <v>51</v>
      </c>
      <c r="E443" s="29">
        <v>106.190677</v>
      </c>
      <c r="F443" s="29">
        <v>8</v>
      </c>
      <c r="G443" s="29">
        <v>3.918424</v>
      </c>
      <c r="H443" s="29">
        <v>1</v>
      </c>
      <c r="I443" s="29">
        <v>0.6325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39264</v>
      </c>
      <c r="C444" s="201"/>
      <c r="D444" s="29">
        <v>51</v>
      </c>
      <c r="E444" s="29">
        <v>108.176081</v>
      </c>
      <c r="F444" s="29">
        <v>6</v>
      </c>
      <c r="G444" s="29">
        <v>2.069228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39295</v>
      </c>
      <c r="C445" s="201"/>
      <c r="D445" s="29">
        <v>51</v>
      </c>
      <c r="E445" s="29">
        <v>92.528059</v>
      </c>
      <c r="F445" s="29">
        <v>4</v>
      </c>
      <c r="G445" s="29">
        <v>0.244537</v>
      </c>
      <c r="H445" s="29">
        <v>2</v>
      </c>
      <c r="I445" s="29">
        <v>8.904591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39326</v>
      </c>
      <c r="C446" s="201"/>
      <c r="D446" s="29">
        <v>51</v>
      </c>
      <c r="E446" s="29">
        <v>93.077312</v>
      </c>
      <c r="F446" s="29">
        <v>5</v>
      </c>
      <c r="G446" s="29">
        <v>1.184411</v>
      </c>
      <c r="H446" s="29">
        <v>1</v>
      </c>
      <c r="I446" s="29">
        <v>0.57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39356</v>
      </c>
      <c r="C447" s="201"/>
      <c r="D447" s="29">
        <v>51</v>
      </c>
      <c r="E447" s="29">
        <v>95.09806</v>
      </c>
      <c r="F447" s="29">
        <v>3</v>
      </c>
      <c r="G447" s="29">
        <v>0.196629</v>
      </c>
      <c r="H447" s="29">
        <v>1</v>
      </c>
      <c r="I447" s="29">
        <v>0.57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39387</v>
      </c>
      <c r="C448" s="201"/>
      <c r="D448" s="29">
        <v>51</v>
      </c>
      <c r="E448" s="29">
        <v>95.182041</v>
      </c>
      <c r="F448" s="29">
        <v>5</v>
      </c>
      <c r="G448" s="29">
        <v>0.297657</v>
      </c>
      <c r="H448" s="29">
        <v>2</v>
      </c>
      <c r="I448" s="29">
        <v>0.690149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39417</v>
      </c>
      <c r="C449" s="201"/>
      <c r="D449" s="29">
        <v>51</v>
      </c>
      <c r="E449" s="29">
        <v>94.163247</v>
      </c>
      <c r="F449" s="29">
        <v>5</v>
      </c>
      <c r="G449" s="29">
        <v>4.113966</v>
      </c>
      <c r="H449" s="29">
        <v>2</v>
      </c>
      <c r="I449" s="29">
        <v>0.684809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39448</v>
      </c>
      <c r="C450" s="201"/>
      <c r="D450" s="29">
        <v>51</v>
      </c>
      <c r="E450" s="29">
        <v>94.355743</v>
      </c>
      <c r="F450" s="29">
        <v>6</v>
      </c>
      <c r="G450" s="29">
        <v>0.225235</v>
      </c>
      <c r="H450" s="29">
        <v>1</v>
      </c>
      <c r="I450" s="29">
        <v>0.670588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39479</v>
      </c>
      <c r="C451" s="201"/>
      <c r="D451" s="29">
        <v>50</v>
      </c>
      <c r="E451" s="29">
        <v>93.693955</v>
      </c>
      <c r="F451" s="29">
        <v>2</v>
      </c>
      <c r="G451" s="29">
        <v>0.139527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39508</v>
      </c>
      <c r="C452" s="201"/>
      <c r="D452" s="29">
        <v>50</v>
      </c>
      <c r="E452" s="29">
        <v>94.868934</v>
      </c>
      <c r="F452" s="29">
        <v>5</v>
      </c>
      <c r="G452" s="29">
        <v>2.170671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39539</v>
      </c>
      <c r="C453" s="201"/>
      <c r="D453" s="29">
        <v>50</v>
      </c>
      <c r="E453" s="29">
        <v>102.90872</v>
      </c>
      <c r="F453" s="29">
        <v>3</v>
      </c>
      <c r="G453" s="29">
        <v>1.139702</v>
      </c>
      <c r="H453" s="29">
        <v>1</v>
      </c>
      <c r="I453" s="29">
        <v>0.046248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39569</v>
      </c>
      <c r="C454" s="201"/>
      <c r="D454" s="29">
        <v>50</v>
      </c>
      <c r="E454" s="29">
        <v>103.20787</v>
      </c>
      <c r="F454" s="29">
        <v>2</v>
      </c>
      <c r="G454" s="29">
        <v>1.040009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39600</v>
      </c>
      <c r="C455" s="201"/>
      <c r="D455" s="29">
        <v>50</v>
      </c>
      <c r="E455" s="29">
        <v>104.546376</v>
      </c>
      <c r="F455" s="29">
        <v>2</v>
      </c>
      <c r="G455" s="29">
        <v>1.040185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39630</v>
      </c>
      <c r="C456" s="201"/>
      <c r="D456" s="29">
        <v>50</v>
      </c>
      <c r="E456" s="29">
        <v>115.167225</v>
      </c>
      <c r="F456" s="29">
        <v>5</v>
      </c>
      <c r="G456" s="29">
        <v>9.514067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39661</v>
      </c>
      <c r="C457" s="201"/>
      <c r="D457" s="29">
        <v>50</v>
      </c>
      <c r="E457" s="29">
        <v>116.359675</v>
      </c>
      <c r="F457" s="29">
        <v>2</v>
      </c>
      <c r="G457" s="29">
        <v>1.041241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39692</v>
      </c>
      <c r="C458" s="201"/>
      <c r="D458" s="29">
        <v>50</v>
      </c>
      <c r="E458" s="29">
        <v>108.195949</v>
      </c>
      <c r="F458" s="29">
        <v>3</v>
      </c>
      <c r="G458" s="29">
        <v>1.141727</v>
      </c>
      <c r="H458" s="29">
        <v>1</v>
      </c>
      <c r="I458" s="29">
        <v>9.4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39722</v>
      </c>
      <c r="C459" s="201"/>
      <c r="D459" s="29">
        <v>50</v>
      </c>
      <c r="E459" s="29">
        <v>113.853689</v>
      </c>
      <c r="F459" s="29">
        <v>3</v>
      </c>
      <c r="G459" s="29">
        <v>1.092105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39753</v>
      </c>
      <c r="C460" s="201"/>
      <c r="D460" s="29">
        <v>50</v>
      </c>
      <c r="E460" s="29">
        <v>115.012999</v>
      </c>
      <c r="F460" s="29">
        <v>3</v>
      </c>
      <c r="G460" s="29">
        <v>1.142565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39783</v>
      </c>
      <c r="C461" s="201"/>
      <c r="D461" s="29">
        <v>50</v>
      </c>
      <c r="E461" s="29">
        <v>106</v>
      </c>
      <c r="F461" s="29">
        <v>3</v>
      </c>
      <c r="G461" s="29">
        <v>1.142934</v>
      </c>
      <c r="H461" s="29">
        <v>1</v>
      </c>
      <c r="I461" s="29">
        <v>10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39814</v>
      </c>
      <c r="C462" s="201"/>
      <c r="D462" s="29">
        <v>50</v>
      </c>
      <c r="E462" s="29">
        <v>106.81967</v>
      </c>
      <c r="F462" s="29">
        <v>3</v>
      </c>
      <c r="G462" s="29">
        <v>0.642893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39845</v>
      </c>
      <c r="C463" s="201"/>
      <c r="D463" s="29">
        <v>50</v>
      </c>
      <c r="E463" s="29">
        <v>107.362036</v>
      </c>
      <c r="F463" s="29">
        <v>2</v>
      </c>
      <c r="G463" s="29">
        <v>0.542366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39873</v>
      </c>
      <c r="C464" s="201"/>
      <c r="D464" s="29">
        <v>50</v>
      </c>
      <c r="E464" s="29">
        <v>107.504409</v>
      </c>
      <c r="F464" s="29">
        <v>3</v>
      </c>
      <c r="G464" s="29">
        <v>0.142034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39904</v>
      </c>
      <c r="C465" s="201"/>
      <c r="D465" s="29">
        <v>50</v>
      </c>
      <c r="E465" s="29">
        <v>91.275314</v>
      </c>
      <c r="F465" s="29">
        <v>2</v>
      </c>
      <c r="G465" s="29">
        <v>0.141871</v>
      </c>
      <c r="H465" s="29">
        <v>1</v>
      </c>
      <c r="I465" s="29">
        <v>19.696607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39934</v>
      </c>
      <c r="C466" s="201"/>
      <c r="D466" s="29">
        <v>50</v>
      </c>
      <c r="E466" s="29">
        <v>91.581983</v>
      </c>
      <c r="F466" s="29">
        <v>2</v>
      </c>
      <c r="G466" s="29">
        <v>0.092033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39965</v>
      </c>
      <c r="C467" s="201"/>
      <c r="D467" s="29">
        <v>50</v>
      </c>
      <c r="E467" s="29">
        <v>91.740029</v>
      </c>
      <c r="F467" s="29">
        <v>3</v>
      </c>
      <c r="G467" s="29">
        <v>0.14195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39995</v>
      </c>
      <c r="C468" s="201"/>
      <c r="D468" s="29">
        <v>50</v>
      </c>
      <c r="E468" s="29">
        <v>91.718664</v>
      </c>
      <c r="F468" s="29">
        <v>1</v>
      </c>
      <c r="G468" s="29">
        <v>0.041832</v>
      </c>
      <c r="H468" s="29">
        <v>1</v>
      </c>
      <c r="I468" s="29">
        <v>0.09056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40026</v>
      </c>
      <c r="C469" s="201"/>
      <c r="D469" s="29">
        <v>50</v>
      </c>
      <c r="E469" s="29">
        <v>91.875925</v>
      </c>
      <c r="F469" s="29">
        <v>3</v>
      </c>
      <c r="G469" s="29">
        <v>0.141948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40057</v>
      </c>
      <c r="C470" s="201"/>
      <c r="D470" s="29">
        <v>50</v>
      </c>
      <c r="E470" s="29">
        <v>91.929053</v>
      </c>
      <c r="F470" s="29">
        <v>1</v>
      </c>
      <c r="G470" s="29">
        <v>0.04178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40087</v>
      </c>
      <c r="C471" s="201"/>
      <c r="D471" s="29">
        <v>50</v>
      </c>
      <c r="E471" s="29">
        <v>92.507214</v>
      </c>
      <c r="F471" s="29">
        <v>2</v>
      </c>
      <c r="G471" s="29">
        <v>0.091619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40118</v>
      </c>
      <c r="C472" s="201"/>
      <c r="D472" s="29">
        <v>50</v>
      </c>
      <c r="E472" s="29">
        <v>92.669436</v>
      </c>
      <c r="F472" s="29">
        <v>3</v>
      </c>
      <c r="G472" s="29">
        <v>0.162035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40148</v>
      </c>
      <c r="C473" s="201"/>
      <c r="D473" s="29">
        <v>50</v>
      </c>
      <c r="E473" s="29">
        <v>71.720468</v>
      </c>
      <c r="F473" s="29">
        <v>2</v>
      </c>
      <c r="G473" s="29">
        <v>0.142028</v>
      </c>
      <c r="H473" s="29">
        <v>2</v>
      </c>
      <c r="I473" s="29">
        <v>2.086473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40179</v>
      </c>
      <c r="C474" s="201"/>
      <c r="D474" s="29">
        <v>50</v>
      </c>
      <c r="E474" s="29">
        <v>71.720468</v>
      </c>
      <c r="F474" s="29">
        <v>2</v>
      </c>
      <c r="G474" s="29">
        <v>0.142028</v>
      </c>
      <c r="H474" s="29">
        <v>2</v>
      </c>
      <c r="I474" s="29">
        <v>2.086473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40210</v>
      </c>
      <c r="C475" s="201"/>
      <c r="D475" s="29">
        <v>49</v>
      </c>
      <c r="E475" s="29">
        <v>71.854036</v>
      </c>
      <c r="F475" s="29">
        <v>1</v>
      </c>
      <c r="G475" s="29">
        <v>0.041707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40238</v>
      </c>
      <c r="C476" s="201"/>
      <c r="D476" s="29">
        <v>49</v>
      </c>
      <c r="E476" s="29">
        <v>71.780548</v>
      </c>
      <c r="F476" s="29">
        <v>2</v>
      </c>
      <c r="G476" s="29">
        <v>0.141912</v>
      </c>
      <c r="H476" s="29">
        <v>1</v>
      </c>
      <c r="I476" s="29">
        <v>0.307537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40269</v>
      </c>
      <c r="C477" s="201"/>
      <c r="D477" s="29">
        <v>49</v>
      </c>
      <c r="E477" s="29">
        <v>71.482618</v>
      </c>
      <c r="F477" s="29">
        <v>2</v>
      </c>
      <c r="G477" s="29">
        <v>0.1</v>
      </c>
      <c r="H477" s="29">
        <v>1</v>
      </c>
      <c r="I477" s="29">
        <v>0.705883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40299</v>
      </c>
      <c r="C478" s="201"/>
      <c r="D478" s="29">
        <v>49</v>
      </c>
      <c r="E478" s="29">
        <v>71.577756</v>
      </c>
      <c r="F478" s="29">
        <v>2</v>
      </c>
      <c r="G478" s="29">
        <v>0.092082</v>
      </c>
      <c r="H478" s="29">
        <v>1</v>
      </c>
      <c r="I478" s="29">
        <v>0.116345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40330</v>
      </c>
      <c r="C479" s="201"/>
      <c r="D479" s="29">
        <v>49</v>
      </c>
      <c r="E479" s="29">
        <v>71.708114</v>
      </c>
      <c r="F479" s="29">
        <v>2</v>
      </c>
      <c r="G479" s="29">
        <v>0.127292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40360</v>
      </c>
      <c r="C480" s="201"/>
      <c r="D480" s="29">
        <v>49</v>
      </c>
      <c r="E480" s="29">
        <v>71.858429</v>
      </c>
      <c r="F480" s="29">
        <v>3</v>
      </c>
      <c r="G480" s="29">
        <v>0.142455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40391</v>
      </c>
      <c r="C481" s="201"/>
      <c r="D481" s="29">
        <v>50</v>
      </c>
      <c r="E481" s="29">
        <v>74.529305</v>
      </c>
      <c r="F481" s="29">
        <v>4</v>
      </c>
      <c r="G481" s="29">
        <v>2.662463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40422</v>
      </c>
      <c r="C482" s="201"/>
      <c r="D482" s="29">
        <v>50</v>
      </c>
      <c r="E482" s="29">
        <v>74.742771</v>
      </c>
      <c r="F482" s="29">
        <v>3</v>
      </c>
      <c r="G482" s="29">
        <v>0.172708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40452</v>
      </c>
      <c r="C483" s="201"/>
      <c r="D483" s="29">
        <v>50</v>
      </c>
      <c r="E483" s="29">
        <v>75.21389</v>
      </c>
      <c r="F483" s="29">
        <v>3</v>
      </c>
      <c r="G483" s="29">
        <v>0.342669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40483</v>
      </c>
      <c r="C484" s="201"/>
      <c r="D484" s="29">
        <v>50</v>
      </c>
      <c r="E484" s="29">
        <v>74.551674</v>
      </c>
      <c r="F484" s="29">
        <v>4</v>
      </c>
      <c r="G484" s="29">
        <v>1.032839</v>
      </c>
      <c r="H484" s="29">
        <v>2</v>
      </c>
      <c r="I484" s="29">
        <v>1.7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40513</v>
      </c>
      <c r="C485" s="201"/>
      <c r="D485" s="29">
        <v>49</v>
      </c>
      <c r="E485" s="29">
        <v>60.150661</v>
      </c>
      <c r="F485" s="29">
        <v>2</v>
      </c>
      <c r="G485" s="29">
        <v>0.092882</v>
      </c>
      <c r="H485" s="29">
        <v>2</v>
      </c>
      <c r="I485" s="29">
        <v>12.512313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40544</v>
      </c>
      <c r="C486" s="201"/>
      <c r="D486" s="29">
        <v>49</v>
      </c>
      <c r="E486" s="29">
        <v>60.194718</v>
      </c>
      <c r="F486" s="29">
        <v>1</v>
      </c>
      <c r="G486" s="29">
        <v>0.042925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40575</v>
      </c>
      <c r="C487" s="201"/>
      <c r="D487" s="29">
        <v>49</v>
      </c>
      <c r="E487" s="29">
        <v>60.287689</v>
      </c>
      <c r="F487" s="29">
        <v>2</v>
      </c>
      <c r="G487" s="29">
        <v>0.092971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40603</v>
      </c>
      <c r="C488" s="201"/>
      <c r="D488" s="29">
        <v>49</v>
      </c>
      <c r="E488" s="29">
        <v>60.381017</v>
      </c>
      <c r="F488" s="29">
        <v>2</v>
      </c>
      <c r="G488" s="29">
        <v>0.093098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40634</v>
      </c>
      <c r="C489" s="29"/>
      <c r="D489" s="29">
        <v>49</v>
      </c>
      <c r="E489" s="29">
        <v>62.432871</v>
      </c>
      <c r="F489" s="272">
        <v>2</v>
      </c>
      <c r="G489" s="29">
        <v>0.093179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40664</v>
      </c>
      <c r="C490" s="29"/>
      <c r="D490" s="29">
        <v>49</v>
      </c>
      <c r="E490" s="29">
        <v>62.679344</v>
      </c>
      <c r="F490" s="272">
        <v>2</v>
      </c>
      <c r="G490" s="29">
        <v>0.093531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40695</v>
      </c>
      <c r="C491" s="29"/>
      <c r="D491" s="29">
        <v>49</v>
      </c>
      <c r="E491" s="29">
        <v>62.828244</v>
      </c>
      <c r="F491" s="272">
        <v>2</v>
      </c>
      <c r="G491" s="29">
        <v>0.145663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24" s="235" customFormat="1" ht="12.75">
      <c r="B492" s="257">
        <v>40725</v>
      </c>
      <c r="C492" s="201"/>
      <c r="D492" s="29">
        <v>49</v>
      </c>
      <c r="E492" s="29">
        <v>62.922631</v>
      </c>
      <c r="F492" s="29">
        <v>2</v>
      </c>
      <c r="G492" s="29">
        <v>0.093826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40756</v>
      </c>
      <c r="C493" s="201"/>
      <c r="D493" s="29">
        <v>49</v>
      </c>
      <c r="E493" s="29">
        <v>62.98343</v>
      </c>
      <c r="F493" s="29">
        <v>1</v>
      </c>
      <c r="G493" s="29">
        <v>0.043921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40787</v>
      </c>
      <c r="C494" s="201"/>
      <c r="D494" s="29">
        <v>49</v>
      </c>
      <c r="E494" s="29">
        <v>63.076626</v>
      </c>
      <c r="F494" s="29">
        <v>1</v>
      </c>
      <c r="G494" s="29">
        <v>0.043964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40817</v>
      </c>
      <c r="C495" s="201"/>
      <c r="D495" s="29">
        <v>49</v>
      </c>
      <c r="E495" s="29">
        <v>63.318664</v>
      </c>
      <c r="F495" s="29">
        <v>1</v>
      </c>
      <c r="G495" s="29">
        <v>0.044046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40848</v>
      </c>
      <c r="C496" s="201"/>
      <c r="D496" s="29">
        <v>49</v>
      </c>
      <c r="E496" s="29">
        <v>63.370109</v>
      </c>
      <c r="F496" s="29">
        <v>1</v>
      </c>
      <c r="G496" s="29">
        <v>0.044279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24" s="235" customFormat="1" ht="12.75">
      <c r="B497" s="257">
        <v>40878</v>
      </c>
      <c r="C497" s="201"/>
      <c r="D497" s="29">
        <v>49</v>
      </c>
      <c r="E497" s="29">
        <v>64.626017</v>
      </c>
      <c r="F497" s="29">
        <v>2</v>
      </c>
      <c r="G497" s="29">
        <v>1.244493</v>
      </c>
      <c r="H497" s="29">
        <v>0</v>
      </c>
      <c r="I497" s="29">
        <v>0</v>
      </c>
      <c r="J497" s="233"/>
      <c r="K497" s="233"/>
      <c r="P497" s="206"/>
      <c r="Q497" s="206"/>
      <c r="R497" s="206"/>
      <c r="S497" s="206"/>
      <c r="T497" s="206"/>
      <c r="U497" s="206"/>
      <c r="V497" s="206"/>
      <c r="W497" s="206"/>
      <c r="X497" s="206"/>
    </row>
    <row r="498" spans="2:24" s="235" customFormat="1" ht="12.75">
      <c r="B498" s="257">
        <v>40909</v>
      </c>
      <c r="C498" s="201"/>
      <c r="D498" s="29">
        <v>49</v>
      </c>
      <c r="E498" s="29">
        <v>64.131334</v>
      </c>
      <c r="F498" s="29">
        <v>2</v>
      </c>
      <c r="G498" s="29">
        <v>0.054635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40940</v>
      </c>
      <c r="C499" s="201"/>
      <c r="D499" s="29">
        <v>49</v>
      </c>
      <c r="E499" s="29">
        <v>64.19623</v>
      </c>
      <c r="F499" s="29">
        <v>2</v>
      </c>
      <c r="G499" s="29">
        <v>0.064896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40969</v>
      </c>
      <c r="C500" s="201"/>
      <c r="D500" s="29">
        <v>49</v>
      </c>
      <c r="E500" s="29">
        <v>67.599757</v>
      </c>
      <c r="F500" s="29">
        <v>4</v>
      </c>
      <c r="G500" s="29">
        <v>3.4032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41000</v>
      </c>
      <c r="C501" s="201"/>
      <c r="D501" s="29">
        <v>49</v>
      </c>
      <c r="E501" s="29">
        <v>71.581344</v>
      </c>
      <c r="F501" s="29">
        <v>2</v>
      </c>
      <c r="G501" s="29">
        <v>1.171798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41030</v>
      </c>
      <c r="C502" s="201"/>
      <c r="D502" s="29">
        <v>49</v>
      </c>
      <c r="E502" s="29">
        <v>72.781434</v>
      </c>
      <c r="F502" s="29">
        <v>2</v>
      </c>
      <c r="G502" s="29">
        <v>1.174772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18" s="28" customFormat="1" ht="12.75">
      <c r="B503" s="257">
        <v>41061</v>
      </c>
      <c r="C503" s="201"/>
      <c r="D503" s="29">
        <v>49</v>
      </c>
      <c r="E503" s="29">
        <v>73.961412</v>
      </c>
      <c r="F503" s="29">
        <v>2</v>
      </c>
      <c r="G503" s="29">
        <v>1.176293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41092</v>
      </c>
      <c r="C504" s="201"/>
      <c r="D504" s="29">
        <v>48</v>
      </c>
      <c r="E504" s="29">
        <v>75.13659</v>
      </c>
      <c r="F504" s="29">
        <v>2</v>
      </c>
      <c r="G504" s="29">
        <v>1.176618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41124</v>
      </c>
      <c r="C505" s="201"/>
      <c r="D505" s="29">
        <v>48</v>
      </c>
      <c r="E505" s="29">
        <v>75.360425</v>
      </c>
      <c r="F505" s="29">
        <v>3</v>
      </c>
      <c r="G505" s="29">
        <v>0.208671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41156</v>
      </c>
      <c r="C506" s="201"/>
      <c r="D506" s="29">
        <v>48</v>
      </c>
      <c r="E506" s="29">
        <v>75.452125</v>
      </c>
      <c r="F506" s="29">
        <v>1</v>
      </c>
      <c r="G506" s="29">
        <v>0.045122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41188</v>
      </c>
      <c r="C507" s="318"/>
      <c r="D507" s="29">
        <v>48</v>
      </c>
      <c r="E507" s="29">
        <v>74.290566</v>
      </c>
      <c r="F507" s="29">
        <v>2</v>
      </c>
      <c r="G507" s="29">
        <v>0.065221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41220</v>
      </c>
      <c r="C508" s="318"/>
      <c r="D508" s="29">
        <v>48</v>
      </c>
      <c r="E508" s="29">
        <v>74.285201</v>
      </c>
      <c r="F508" s="29">
        <v>1</v>
      </c>
      <c r="G508" s="29">
        <v>0.045571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41252</v>
      </c>
      <c r="C509" s="318"/>
      <c r="D509" s="29">
        <v>48</v>
      </c>
      <c r="E509" s="29">
        <v>74.386826</v>
      </c>
      <c r="F509" s="29">
        <v>2</v>
      </c>
      <c r="G509" s="29">
        <v>0.095837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41275</v>
      </c>
      <c r="C510" s="318"/>
      <c r="D510" s="29">
        <v>48</v>
      </c>
      <c r="E510" s="29">
        <v>74.428724</v>
      </c>
      <c r="F510" s="29">
        <v>1</v>
      </c>
      <c r="G510" s="29">
        <v>0.045615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41306</v>
      </c>
      <c r="C511" s="318"/>
      <c r="D511" s="29">
        <v>48</v>
      </c>
      <c r="E511" s="29">
        <v>74.474339</v>
      </c>
      <c r="F511" s="29">
        <v>1</v>
      </c>
      <c r="G511" s="29">
        <v>0.045615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41334</v>
      </c>
      <c r="C512" s="318"/>
      <c r="D512" s="29">
        <v>48</v>
      </c>
      <c r="E512" s="29">
        <v>75.692154</v>
      </c>
      <c r="F512" s="29">
        <v>3</v>
      </c>
      <c r="G512" s="29">
        <v>1.217627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41365</v>
      </c>
      <c r="C513" s="318"/>
      <c r="D513" s="29">
        <v>48</v>
      </c>
      <c r="E513" s="29">
        <v>78.337</v>
      </c>
      <c r="F513" s="29">
        <v>4</v>
      </c>
      <c r="G513" s="29">
        <v>1.2891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41395</v>
      </c>
      <c r="C514" s="318"/>
      <c r="D514" s="29">
        <v>48</v>
      </c>
      <c r="E514" s="29">
        <v>79.5872</v>
      </c>
      <c r="F514" s="29">
        <v>3</v>
      </c>
      <c r="G514" s="29">
        <v>1.2429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41426</v>
      </c>
      <c r="C515" s="318"/>
      <c r="D515" s="29">
        <v>48</v>
      </c>
      <c r="E515" s="29">
        <v>80.8234</v>
      </c>
      <c r="F515" s="29">
        <v>3</v>
      </c>
      <c r="G515" s="29">
        <v>1.2349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41456</v>
      </c>
      <c r="C516" s="318"/>
      <c r="D516" s="29">
        <v>48</v>
      </c>
      <c r="E516" s="29">
        <v>82.0619</v>
      </c>
      <c r="F516" s="29">
        <v>3</v>
      </c>
      <c r="G516" s="29">
        <v>1.2383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41487</v>
      </c>
      <c r="C517" s="318"/>
      <c r="D517" s="29">
        <v>48</v>
      </c>
      <c r="E517" s="29">
        <v>83.2436</v>
      </c>
      <c r="F517" s="29">
        <v>2</v>
      </c>
      <c r="G517" s="29">
        <v>1.1933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41518</v>
      </c>
      <c r="C518" s="318"/>
      <c r="D518" s="29">
        <v>48</v>
      </c>
      <c r="E518" s="29">
        <v>84.5602</v>
      </c>
      <c r="F518" s="29">
        <v>3</v>
      </c>
      <c r="G518" s="29">
        <v>1.248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41548</v>
      </c>
      <c r="C519" s="318"/>
      <c r="D519" s="29">
        <v>46</v>
      </c>
      <c r="E519" s="29">
        <v>85.6182</v>
      </c>
      <c r="F519" s="29">
        <v>3</v>
      </c>
      <c r="G519" s="29">
        <v>1.2507</v>
      </c>
      <c r="H519" s="29">
        <v>1</v>
      </c>
      <c r="I519" s="29">
        <v>0.3494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41579</v>
      </c>
      <c r="C520" s="318"/>
      <c r="D520" s="29">
        <v>46</v>
      </c>
      <c r="E520" s="29">
        <v>86.8773</v>
      </c>
      <c r="F520" s="29">
        <v>3</v>
      </c>
      <c r="G520" s="29">
        <v>1.2557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41609</v>
      </c>
      <c r="C521" s="318"/>
      <c r="D521" s="29">
        <v>46</v>
      </c>
      <c r="E521" s="29">
        <v>88.0883</v>
      </c>
      <c r="F521" s="29">
        <v>2</v>
      </c>
      <c r="G521" s="29">
        <v>1.2082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41640</v>
      </c>
      <c r="C522" s="318"/>
      <c r="D522" s="29">
        <v>46</v>
      </c>
      <c r="E522" s="29">
        <v>89.3517</v>
      </c>
      <c r="F522" s="29">
        <v>3</v>
      </c>
      <c r="G522" s="29">
        <v>1.262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41671</v>
      </c>
      <c r="C523" s="318"/>
      <c r="D523" s="29">
        <v>46</v>
      </c>
      <c r="E523" s="29">
        <v>90.6204</v>
      </c>
      <c r="F523" s="29">
        <v>3</v>
      </c>
      <c r="G523" s="29">
        <v>1.2686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41699</v>
      </c>
      <c r="C524" s="318"/>
      <c r="D524" s="29">
        <v>46</v>
      </c>
      <c r="E524" s="29">
        <v>91.8433</v>
      </c>
      <c r="F524" s="29">
        <v>2</v>
      </c>
      <c r="G524" s="29">
        <v>1.2224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41730</v>
      </c>
      <c r="C525" s="318"/>
      <c r="D525" s="29">
        <v>46</v>
      </c>
      <c r="E525" s="29">
        <v>96.0086</v>
      </c>
      <c r="F525" s="29">
        <v>2</v>
      </c>
      <c r="G525" s="29">
        <v>1.2275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41760</v>
      </c>
      <c r="C526" s="318"/>
      <c r="D526" s="29">
        <v>46</v>
      </c>
      <c r="E526" s="29">
        <v>97.3406</v>
      </c>
      <c r="F526" s="29">
        <v>3</v>
      </c>
      <c r="G526" s="29">
        <v>1.2862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41791</v>
      </c>
      <c r="C527" s="318"/>
      <c r="D527" s="29">
        <v>46</v>
      </c>
      <c r="E527" s="29">
        <v>98.5885</v>
      </c>
      <c r="F527" s="29">
        <v>2</v>
      </c>
      <c r="G527" s="29">
        <v>1.2444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41821</v>
      </c>
      <c r="C528" s="318"/>
      <c r="D528" s="29">
        <v>46</v>
      </c>
      <c r="E528" s="29">
        <v>99.8868</v>
      </c>
      <c r="F528" s="29">
        <v>2</v>
      </c>
      <c r="G528" s="29">
        <v>1.2491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41852</v>
      </c>
      <c r="C529" s="318"/>
      <c r="D529" s="29">
        <v>46</v>
      </c>
      <c r="E529" s="29">
        <v>101.1825</v>
      </c>
      <c r="F529" s="29">
        <v>2</v>
      </c>
      <c r="G529" s="29">
        <v>1.2641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41883</v>
      </c>
      <c r="C530" s="318"/>
      <c r="D530" s="29">
        <v>46</v>
      </c>
      <c r="E530" s="29">
        <v>102.4855</v>
      </c>
      <c r="F530" s="29">
        <v>2</v>
      </c>
      <c r="G530" s="29">
        <v>1.2533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41913</v>
      </c>
      <c r="C531" s="318"/>
      <c r="D531" s="29">
        <v>46</v>
      </c>
      <c r="E531" s="29">
        <v>104.1114</v>
      </c>
      <c r="F531" s="29">
        <v>3</v>
      </c>
      <c r="G531" s="29">
        <v>1.3067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41944</v>
      </c>
      <c r="C532" s="318"/>
      <c r="D532" s="29">
        <v>46</v>
      </c>
      <c r="E532" s="29">
        <v>11.3842</v>
      </c>
      <c r="F532" s="29">
        <v>2</v>
      </c>
      <c r="G532" s="29">
        <v>1.265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41974</v>
      </c>
      <c r="C533" s="318"/>
      <c r="D533" s="29">
        <v>46</v>
      </c>
      <c r="E533" s="29">
        <v>12.6662</v>
      </c>
      <c r="F533" s="29">
        <v>2</v>
      </c>
      <c r="G533" s="29">
        <v>1.2768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42005</v>
      </c>
      <c r="C534" s="318"/>
      <c r="D534" s="29">
        <v>59</v>
      </c>
      <c r="E534" s="29">
        <v>19.816</v>
      </c>
      <c r="F534" s="29">
        <v>4</v>
      </c>
      <c r="G534" s="29">
        <v>1.3305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42036</v>
      </c>
      <c r="C535" s="318"/>
      <c r="D535" s="29">
        <v>46</v>
      </c>
      <c r="E535" s="29">
        <v>15.2257</v>
      </c>
      <c r="F535" s="29">
        <v>2</v>
      </c>
      <c r="G535" s="29">
        <v>1.2768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3.5" customHeight="1">
      <c r="B536" s="316">
        <v>42064</v>
      </c>
      <c r="C536" s="318"/>
      <c r="D536" s="29">
        <v>46</v>
      </c>
      <c r="E536" s="29">
        <v>16.5024</v>
      </c>
      <c r="F536" s="29">
        <v>2</v>
      </c>
      <c r="G536" s="29">
        <v>1.2763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3.5" customHeight="1">
      <c r="B537" s="316">
        <v>42095</v>
      </c>
      <c r="C537" s="318"/>
      <c r="D537" s="29">
        <v>45</v>
      </c>
      <c r="E537" s="29">
        <v>21.0944</v>
      </c>
      <c r="F537" s="29">
        <v>2</v>
      </c>
      <c r="G537" s="29">
        <v>1.2804</v>
      </c>
      <c r="H537" s="29">
        <v>1</v>
      </c>
      <c r="I537" s="29">
        <v>0.0003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3.5" customHeight="1">
      <c r="B538" s="316">
        <v>42125</v>
      </c>
      <c r="C538" s="318"/>
      <c r="D538" s="29">
        <v>45</v>
      </c>
      <c r="E538" s="29">
        <v>22.4413</v>
      </c>
      <c r="F538" s="29">
        <v>2</v>
      </c>
      <c r="G538" s="29">
        <v>1.2872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42156</v>
      </c>
      <c r="C539" s="318"/>
      <c r="D539" s="29">
        <v>45</v>
      </c>
      <c r="E539" s="29">
        <v>23.7397</v>
      </c>
      <c r="F539" s="29">
        <v>2</v>
      </c>
      <c r="G539" s="29">
        <v>1.295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42186</v>
      </c>
      <c r="C540" s="318"/>
      <c r="D540" s="29">
        <v>45</v>
      </c>
      <c r="E540" s="29">
        <v>25.0396</v>
      </c>
      <c r="F540" s="29">
        <v>2</v>
      </c>
      <c r="G540" s="29">
        <v>1.2991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42217</v>
      </c>
      <c r="C541" s="318"/>
      <c r="D541" s="29">
        <v>45</v>
      </c>
      <c r="E541" s="29">
        <v>25.1196</v>
      </c>
      <c r="F541" s="29">
        <v>1</v>
      </c>
      <c r="G541" s="29">
        <v>0.0502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42248</v>
      </c>
      <c r="C542" s="318"/>
      <c r="D542" s="29">
        <v>45</v>
      </c>
      <c r="E542" s="29">
        <v>25.2246</v>
      </c>
      <c r="F542" s="29">
        <v>1</v>
      </c>
      <c r="G542" s="29">
        <v>0.0504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42278</v>
      </c>
      <c r="C543" s="318"/>
      <c r="D543" s="29">
        <v>45</v>
      </c>
      <c r="E543" s="29">
        <v>25.652</v>
      </c>
      <c r="F543" s="29">
        <v>1</v>
      </c>
      <c r="G543" s="29">
        <v>0.0508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42309</v>
      </c>
      <c r="C544" s="318"/>
      <c r="D544" s="29">
        <v>45</v>
      </c>
      <c r="E544" s="29">
        <v>25.7097</v>
      </c>
      <c r="F544" s="29">
        <v>1</v>
      </c>
      <c r="G544" s="29">
        <v>0.051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42339</v>
      </c>
      <c r="C545" s="318"/>
      <c r="D545" s="29">
        <v>45</v>
      </c>
      <c r="E545" s="29">
        <v>25.7654</v>
      </c>
      <c r="F545" s="29">
        <v>1</v>
      </c>
      <c r="G545" s="29">
        <v>0.0512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42370</v>
      </c>
      <c r="C546" s="318"/>
      <c r="D546" s="29">
        <v>45</v>
      </c>
      <c r="E546" s="29">
        <v>25.8185</v>
      </c>
      <c r="F546" s="29">
        <v>1</v>
      </c>
      <c r="G546" s="29">
        <v>0.0512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42401</v>
      </c>
      <c r="C547" s="318"/>
      <c r="D547" s="29">
        <v>45</v>
      </c>
      <c r="E547" s="29">
        <v>28.4327</v>
      </c>
      <c r="F547" s="29">
        <v>3</v>
      </c>
      <c r="G547" s="29">
        <v>2.6141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42430</v>
      </c>
      <c r="C548" s="318"/>
      <c r="D548" s="29">
        <v>45</v>
      </c>
      <c r="E548" s="29">
        <v>29.7705</v>
      </c>
      <c r="F548" s="29">
        <v>2</v>
      </c>
      <c r="G548" s="29">
        <v>1.3373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42461</v>
      </c>
      <c r="C549" s="318"/>
      <c r="D549" s="29">
        <v>45</v>
      </c>
      <c r="E549" s="29">
        <v>31.9624</v>
      </c>
      <c r="F549" s="29">
        <v>2</v>
      </c>
      <c r="G549" s="29">
        <v>1.3422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42491</v>
      </c>
      <c r="C550" s="318"/>
      <c r="D550" s="29">
        <v>45</v>
      </c>
      <c r="E550" s="29">
        <v>33.3781</v>
      </c>
      <c r="F550" s="29">
        <v>2</v>
      </c>
      <c r="G550" s="29">
        <v>1.3471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42522</v>
      </c>
      <c r="C551" s="318"/>
      <c r="D551" s="29">
        <v>45</v>
      </c>
      <c r="E551" s="29">
        <v>34.7333</v>
      </c>
      <c r="F551" s="29">
        <v>2</v>
      </c>
      <c r="G551" s="29">
        <v>1.3516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42552</v>
      </c>
      <c r="C552" s="318"/>
      <c r="D552" s="29">
        <v>45</v>
      </c>
      <c r="E552" s="29">
        <v>36.089</v>
      </c>
      <c r="F552" s="29">
        <v>2</v>
      </c>
      <c r="G552" s="29">
        <v>1.3547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42583</v>
      </c>
      <c r="C553" s="318"/>
      <c r="D553" s="29">
        <v>45</v>
      </c>
      <c r="E553" s="29">
        <v>37.4791</v>
      </c>
      <c r="F553" s="29">
        <v>2</v>
      </c>
      <c r="G553" s="29">
        <v>1.3593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42614</v>
      </c>
      <c r="C554" s="318"/>
      <c r="D554" s="29">
        <v>45</v>
      </c>
      <c r="E554" s="29">
        <v>38.8885</v>
      </c>
      <c r="F554" s="29">
        <v>2</v>
      </c>
      <c r="G554" s="29">
        <v>1.3628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42644</v>
      </c>
      <c r="C555" s="318"/>
      <c r="D555" s="29">
        <v>45</v>
      </c>
      <c r="E555" s="29">
        <v>40.5814</v>
      </c>
      <c r="F555" s="29">
        <v>2</v>
      </c>
      <c r="G555" s="29">
        <v>1.3636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42675</v>
      </c>
      <c r="C556" s="318"/>
      <c r="D556" s="29">
        <v>45</v>
      </c>
      <c r="E556" s="29">
        <v>41.9525</v>
      </c>
      <c r="F556" s="29">
        <v>2</v>
      </c>
      <c r="G556" s="29">
        <v>1.3655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42705</v>
      </c>
      <c r="C557" s="318"/>
      <c r="D557" s="29">
        <v>45</v>
      </c>
      <c r="E557" s="29">
        <v>43.3245</v>
      </c>
      <c r="F557" s="29">
        <v>2</v>
      </c>
      <c r="G557" s="29">
        <v>1.3682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42736</v>
      </c>
      <c r="C558" s="318"/>
      <c r="D558" s="29">
        <v>45</v>
      </c>
      <c r="E558" s="29">
        <v>43.6794</v>
      </c>
      <c r="F558" s="29">
        <v>2</v>
      </c>
      <c r="G558" s="29">
        <v>1.37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42767</v>
      </c>
      <c r="C559" s="318"/>
      <c r="D559" s="29">
        <v>44</v>
      </c>
      <c r="E559" s="29">
        <v>45.0478</v>
      </c>
      <c r="F559" s="29">
        <v>2</v>
      </c>
      <c r="G559" s="29">
        <v>1.3685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42795</v>
      </c>
      <c r="C560" s="318"/>
      <c r="D560" s="29">
        <v>44</v>
      </c>
      <c r="E560" s="29">
        <v>46.4208</v>
      </c>
      <c r="F560" s="29">
        <v>2</v>
      </c>
      <c r="G560" s="29">
        <v>1.3724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42826</v>
      </c>
      <c r="C561" s="318"/>
      <c r="D561" s="29">
        <v>44</v>
      </c>
      <c r="E561" s="29">
        <v>48.6684</v>
      </c>
      <c r="F561" s="29">
        <v>2</v>
      </c>
      <c r="G561" s="29">
        <v>1.3764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42856</v>
      </c>
      <c r="C562" s="318"/>
      <c r="D562" s="29">
        <v>44</v>
      </c>
      <c r="E562" s="29">
        <v>50.0544</v>
      </c>
      <c r="F562" s="29">
        <v>4</v>
      </c>
      <c r="G562" s="29">
        <v>1.3811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42887</v>
      </c>
      <c r="C563" s="318"/>
      <c r="D563" s="29">
        <v>43</v>
      </c>
      <c r="E563" s="29">
        <v>7.2751</v>
      </c>
      <c r="F563" s="29">
        <v>2</v>
      </c>
      <c r="G563" s="29">
        <v>1.3847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42917</v>
      </c>
      <c r="C564" s="318"/>
      <c r="D564" s="29">
        <v>43</v>
      </c>
      <c r="E564" s="29">
        <v>8.6089</v>
      </c>
      <c r="F564" s="29">
        <v>1</v>
      </c>
      <c r="G564" s="29">
        <v>1.3332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42948</v>
      </c>
      <c r="C565" s="318"/>
      <c r="D565" s="29">
        <v>43</v>
      </c>
      <c r="E565" s="29">
        <v>9.9541</v>
      </c>
      <c r="F565" s="29">
        <v>1</v>
      </c>
      <c r="G565" s="29">
        <v>1.3298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42979</v>
      </c>
      <c r="C566" s="318"/>
      <c r="D566" s="29">
        <v>43</v>
      </c>
      <c r="E566" s="29">
        <v>11.317</v>
      </c>
      <c r="F566" s="29">
        <v>1</v>
      </c>
      <c r="G566" s="29">
        <v>1.3302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71"/>
      <c r="C567" s="198"/>
      <c r="D567" s="404"/>
      <c r="E567" s="404"/>
      <c r="F567" s="30"/>
      <c r="G567" s="30"/>
      <c r="H567" s="30"/>
      <c r="I567" s="30"/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71"/>
      <c r="C568" s="198"/>
      <c r="D568" s="30"/>
      <c r="E568" s="30"/>
      <c r="F568" s="30"/>
      <c r="G568" s="30"/>
      <c r="H568" s="30"/>
      <c r="I568" s="30"/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16" customFormat="1" ht="12.75">
      <c r="B569" s="298"/>
      <c r="C569" s="302"/>
      <c r="D569" s="303"/>
      <c r="E569" s="303"/>
      <c r="F569" s="303"/>
      <c r="G569" s="303"/>
      <c r="H569" s="303"/>
      <c r="I569" s="301"/>
      <c r="J569" s="296"/>
      <c r="K569" s="296"/>
      <c r="L569" s="297"/>
      <c r="M569" s="297"/>
      <c r="N569" s="261"/>
      <c r="O569" s="261"/>
      <c r="P569" s="297"/>
      <c r="Q569" s="297"/>
      <c r="R569" s="297"/>
    </row>
    <row r="570" spans="2:18" s="28" customFormat="1" ht="12.75">
      <c r="B570" s="203" t="s">
        <v>53</v>
      </c>
      <c r="C570" s="194"/>
      <c r="D570" s="31"/>
      <c r="E570" s="31"/>
      <c r="F570" s="31"/>
      <c r="G570" s="31"/>
      <c r="H570" s="31"/>
      <c r="I570" s="199"/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194"/>
      <c r="C571" s="194"/>
      <c r="D571" s="31"/>
      <c r="E571" s="31"/>
      <c r="F571" s="31"/>
      <c r="G571" s="31"/>
      <c r="H571" s="31"/>
      <c r="I571" s="199"/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197" customFormat="1" ht="25.5">
      <c r="B572" s="195" t="s">
        <v>22</v>
      </c>
      <c r="C572" s="195"/>
      <c r="D572" s="196" t="s">
        <v>25</v>
      </c>
      <c r="E572" s="196" t="s">
        <v>0</v>
      </c>
      <c r="F572" s="196" t="s">
        <v>1</v>
      </c>
      <c r="G572" s="196" t="s">
        <v>2</v>
      </c>
      <c r="H572" s="196" t="s">
        <v>3</v>
      </c>
      <c r="I572" s="200" t="s">
        <v>4</v>
      </c>
      <c r="J572" s="249"/>
      <c r="K572" s="249"/>
      <c r="L572" s="250"/>
      <c r="M572" s="250"/>
      <c r="N572" s="279"/>
      <c r="O572" s="279"/>
      <c r="P572" s="250"/>
      <c r="Q572" s="250"/>
      <c r="R572" s="250"/>
    </row>
    <row r="573" spans="2:18" s="28" customFormat="1" ht="12.75" hidden="1">
      <c r="B573" s="257">
        <v>37469</v>
      </c>
      <c r="C573" s="198"/>
      <c r="D573" s="30">
        <v>66</v>
      </c>
      <c r="E573" s="30">
        <v>144.142248</v>
      </c>
      <c r="F573" s="30">
        <v>23</v>
      </c>
      <c r="G573" s="30">
        <v>4.792275</v>
      </c>
      <c r="H573" s="30">
        <v>0</v>
      </c>
      <c r="I573" s="30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37500</v>
      </c>
      <c r="C574" s="201"/>
      <c r="D574" s="29">
        <v>77</v>
      </c>
      <c r="E574" s="29">
        <v>197.436743</v>
      </c>
      <c r="F574" s="29">
        <v>22</v>
      </c>
      <c r="G574" s="29">
        <v>52.328593000000005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37530</v>
      </c>
      <c r="C575" s="201"/>
      <c r="D575" s="29">
        <v>95</v>
      </c>
      <c r="E575" s="29">
        <v>208.659244</v>
      </c>
      <c r="F575" s="29">
        <v>30</v>
      </c>
      <c r="G575" s="29">
        <v>11.121237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37561</v>
      </c>
      <c r="C576" s="201"/>
      <c r="D576" s="29">
        <v>107</v>
      </c>
      <c r="E576" s="29">
        <v>212.071875</v>
      </c>
      <c r="F576" s="29">
        <v>33</v>
      </c>
      <c r="G576" s="29">
        <v>3.363208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37591</v>
      </c>
      <c r="C577" s="201"/>
      <c r="D577" s="29">
        <v>110</v>
      </c>
      <c r="E577" s="29">
        <v>220.983439</v>
      </c>
      <c r="F577" s="29">
        <v>49</v>
      </c>
      <c r="G577" s="29">
        <v>5.800562000000001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37622</v>
      </c>
      <c r="C578" s="201"/>
      <c r="D578" s="29">
        <v>113</v>
      </c>
      <c r="E578" s="29">
        <v>229.78711700000002</v>
      </c>
      <c r="F578" s="29">
        <v>47</v>
      </c>
      <c r="G578" s="29">
        <v>6.484271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37653</v>
      </c>
      <c r="C579" s="201"/>
      <c r="D579" s="29">
        <v>121</v>
      </c>
      <c r="E579" s="29">
        <v>249.62236600000003</v>
      </c>
      <c r="F579" s="29">
        <v>49</v>
      </c>
      <c r="G579" s="29">
        <v>3.52417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37681</v>
      </c>
      <c r="C580" s="201"/>
      <c r="D580" s="29">
        <v>131</v>
      </c>
      <c r="E580" s="29">
        <v>262.05527700000005</v>
      </c>
      <c r="F580" s="29">
        <v>48</v>
      </c>
      <c r="G580" s="29">
        <v>6.553765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37712</v>
      </c>
      <c r="C581" s="201"/>
      <c r="D581" s="29">
        <v>137</v>
      </c>
      <c r="E581" s="29">
        <v>313.92261300000007</v>
      </c>
      <c r="F581" s="29">
        <v>63</v>
      </c>
      <c r="G581" s="29">
        <v>47.233988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37742</v>
      </c>
      <c r="C582" s="201"/>
      <c r="D582" s="29">
        <v>149</v>
      </c>
      <c r="E582" s="29">
        <v>318.02967500000005</v>
      </c>
      <c r="F582" s="29">
        <v>62</v>
      </c>
      <c r="G582" s="29">
        <v>5.141183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37773</v>
      </c>
      <c r="C583" s="201"/>
      <c r="D583" s="29">
        <v>152</v>
      </c>
      <c r="E583" s="29">
        <v>301.12167500000004</v>
      </c>
      <c r="F583" s="29">
        <v>54</v>
      </c>
      <c r="G583" s="29">
        <v>4.253071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37803</v>
      </c>
      <c r="C584" s="201"/>
      <c r="D584" s="29">
        <v>159</v>
      </c>
      <c r="E584" s="29">
        <v>305.30162000000007</v>
      </c>
      <c r="F584" s="29">
        <v>64</v>
      </c>
      <c r="G584" s="29">
        <v>4.80324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37834</v>
      </c>
      <c r="C585" s="201"/>
      <c r="D585" s="29">
        <v>160</v>
      </c>
      <c r="E585" s="29">
        <v>311.366959</v>
      </c>
      <c r="F585" s="29">
        <v>63</v>
      </c>
      <c r="G585" s="29">
        <v>7.320895000000001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37865</v>
      </c>
      <c r="C586" s="201"/>
      <c r="D586" s="29">
        <v>170</v>
      </c>
      <c r="E586" s="29">
        <v>272.854059</v>
      </c>
      <c r="F586" s="29">
        <v>55</v>
      </c>
      <c r="G586" s="29">
        <v>4.086061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37895</v>
      </c>
      <c r="C587" s="201"/>
      <c r="D587" s="29">
        <v>173</v>
      </c>
      <c r="E587" s="29">
        <v>277.20442</v>
      </c>
      <c r="F587" s="29">
        <v>66</v>
      </c>
      <c r="G587" s="29">
        <v>5.089604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37926</v>
      </c>
      <c r="C588" s="201"/>
      <c r="D588" s="29">
        <v>180</v>
      </c>
      <c r="E588" s="29">
        <v>202.080948</v>
      </c>
      <c r="F588" s="29">
        <v>57</v>
      </c>
      <c r="G588" s="29">
        <v>2.02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37956</v>
      </c>
      <c r="C589" s="201"/>
      <c r="D589" s="29">
        <v>187</v>
      </c>
      <c r="E589" s="29">
        <v>186.26830800000002</v>
      </c>
      <c r="F589" s="29">
        <v>63</v>
      </c>
      <c r="G589" s="29">
        <v>4.381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37987</v>
      </c>
      <c r="C590" s="201"/>
      <c r="D590" s="29">
        <v>184</v>
      </c>
      <c r="E590" s="29">
        <v>138.303077</v>
      </c>
      <c r="F590" s="29">
        <v>63</v>
      </c>
      <c r="G590" s="29">
        <v>1.931175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38018</v>
      </c>
      <c r="C591" s="201"/>
      <c r="D591" s="29">
        <v>188</v>
      </c>
      <c r="E591" s="29">
        <v>133.688655</v>
      </c>
      <c r="F591" s="29">
        <v>55</v>
      </c>
      <c r="G591" s="29">
        <v>1.6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38047</v>
      </c>
      <c r="C592" s="201"/>
      <c r="D592" s="29">
        <v>188</v>
      </c>
      <c r="E592" s="29">
        <v>131.74960900000002</v>
      </c>
      <c r="F592" s="29">
        <v>59</v>
      </c>
      <c r="G592" s="29">
        <v>1.562304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38078</v>
      </c>
      <c r="C593" s="201"/>
      <c r="D593" s="29">
        <v>188</v>
      </c>
      <c r="E593" s="29">
        <v>130.064382</v>
      </c>
      <c r="F593" s="29">
        <v>56</v>
      </c>
      <c r="G593" s="29">
        <v>1.68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38108</v>
      </c>
      <c r="C594" s="201"/>
      <c r="D594" s="29">
        <v>197</v>
      </c>
      <c r="E594" s="29">
        <v>126.19818200000002</v>
      </c>
      <c r="F594" s="29">
        <v>49</v>
      </c>
      <c r="G594" s="29">
        <v>1.46</v>
      </c>
      <c r="H594" s="29">
        <v>0</v>
      </c>
      <c r="I594" s="29">
        <v>0</v>
      </c>
      <c r="J594" s="207"/>
      <c r="K594" s="206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38139</v>
      </c>
      <c r="C595" s="201"/>
      <c r="D595" s="29">
        <v>196</v>
      </c>
      <c r="E595" s="29">
        <v>57.022555</v>
      </c>
      <c r="F595" s="29">
        <v>55</v>
      </c>
      <c r="G595" s="29">
        <v>1.573901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38169</v>
      </c>
      <c r="C596" s="201"/>
      <c r="D596" s="29">
        <f aca="true" t="shared" si="4" ref="D596:I605">+D782+D968</f>
        <v>195</v>
      </c>
      <c r="E596" s="29">
        <f t="shared" si="4"/>
        <v>59</v>
      </c>
      <c r="F596" s="29">
        <f t="shared" si="4"/>
        <v>53</v>
      </c>
      <c r="G596" s="29">
        <f t="shared" si="4"/>
        <v>1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38200</v>
      </c>
      <c r="C597" s="201"/>
      <c r="D597" s="29">
        <f t="shared" si="4"/>
        <v>192</v>
      </c>
      <c r="E597" s="29">
        <f t="shared" si="4"/>
        <v>60</v>
      </c>
      <c r="F597" s="29">
        <f t="shared" si="4"/>
        <v>50</v>
      </c>
      <c r="G597" s="29">
        <f t="shared" si="4"/>
        <v>3</v>
      </c>
      <c r="H597" s="29">
        <f t="shared" si="4"/>
        <v>0</v>
      </c>
      <c r="I597" s="29">
        <f t="shared" si="4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38231</v>
      </c>
      <c r="C598" s="201"/>
      <c r="D598" s="29">
        <f t="shared" si="4"/>
        <v>213</v>
      </c>
      <c r="E598" s="29">
        <f t="shared" si="4"/>
        <v>123</v>
      </c>
      <c r="F598" s="29">
        <f t="shared" si="4"/>
        <v>60</v>
      </c>
      <c r="G598" s="29">
        <f t="shared" si="4"/>
        <v>2</v>
      </c>
      <c r="H598" s="29">
        <f t="shared" si="4"/>
        <v>13</v>
      </c>
      <c r="I598" s="29">
        <f t="shared" si="4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38261</v>
      </c>
      <c r="C599" s="201"/>
      <c r="D599" s="29">
        <f t="shared" si="4"/>
        <v>188</v>
      </c>
      <c r="E599" s="29">
        <f t="shared" si="4"/>
        <v>61.971718</v>
      </c>
      <c r="F599" s="29">
        <f t="shared" si="4"/>
        <v>50</v>
      </c>
      <c r="G599" s="29">
        <f t="shared" si="4"/>
        <v>4.343827</v>
      </c>
      <c r="H599" s="29">
        <f t="shared" si="4"/>
        <v>0</v>
      </c>
      <c r="I599" s="29">
        <f t="shared" si="4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38292</v>
      </c>
      <c r="C600" s="201"/>
      <c r="D600" s="29">
        <f t="shared" si="4"/>
        <v>188</v>
      </c>
      <c r="E600" s="29">
        <f t="shared" si="4"/>
        <v>58.418631000000005</v>
      </c>
      <c r="F600" s="29">
        <f t="shared" si="4"/>
        <v>47</v>
      </c>
      <c r="G600" s="29">
        <f t="shared" si="4"/>
        <v>1.255</v>
      </c>
      <c r="H600" s="29">
        <f t="shared" si="4"/>
        <v>0</v>
      </c>
      <c r="I600" s="29">
        <f t="shared" si="4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38322</v>
      </c>
      <c r="C601" s="201"/>
      <c r="D601" s="29">
        <f t="shared" si="4"/>
        <v>184</v>
      </c>
      <c r="E601" s="29">
        <f t="shared" si="4"/>
        <v>58.889211</v>
      </c>
      <c r="F601" s="29">
        <f t="shared" si="4"/>
        <v>45</v>
      </c>
      <c r="G601" s="29">
        <f t="shared" si="4"/>
        <v>1.235</v>
      </c>
      <c r="H601" s="29">
        <f t="shared" si="4"/>
        <v>1</v>
      </c>
      <c r="I601" s="29">
        <f t="shared" si="4"/>
        <v>0.338404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38353</v>
      </c>
      <c r="C602" s="201"/>
      <c r="D602" s="29">
        <f t="shared" si="4"/>
        <v>183</v>
      </c>
      <c r="E602" s="29">
        <f t="shared" si="4"/>
        <v>48.068175</v>
      </c>
      <c r="F602" s="29">
        <f t="shared" si="4"/>
        <v>43</v>
      </c>
      <c r="G602" s="29">
        <f t="shared" si="4"/>
        <v>1.216</v>
      </c>
      <c r="H602" s="29">
        <f t="shared" si="4"/>
        <v>0</v>
      </c>
      <c r="I602" s="29">
        <f t="shared" si="4"/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38384</v>
      </c>
      <c r="C603" s="201"/>
      <c r="D603" s="29">
        <f t="shared" si="4"/>
        <v>179</v>
      </c>
      <c r="E603" s="29">
        <f t="shared" si="4"/>
        <v>48.412014</v>
      </c>
      <c r="F603" s="29">
        <f t="shared" si="4"/>
        <v>45</v>
      </c>
      <c r="G603" s="29">
        <f t="shared" si="4"/>
        <v>1.397359</v>
      </c>
      <c r="H603" s="29">
        <f t="shared" si="4"/>
        <v>0</v>
      </c>
      <c r="I603" s="29">
        <f t="shared" si="4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38412</v>
      </c>
      <c r="C604" s="201"/>
      <c r="D604" s="29">
        <f t="shared" si="4"/>
        <v>177</v>
      </c>
      <c r="E604" s="29">
        <f t="shared" si="4"/>
        <v>50.006316</v>
      </c>
      <c r="F604" s="29">
        <f t="shared" si="4"/>
        <v>42</v>
      </c>
      <c r="G604" s="29">
        <f t="shared" si="4"/>
        <v>1.13</v>
      </c>
      <c r="H604" s="29">
        <f t="shared" si="4"/>
        <v>0</v>
      </c>
      <c r="I604" s="29">
        <f t="shared" si="4"/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38443</v>
      </c>
      <c r="C605" s="201"/>
      <c r="D605" s="29">
        <f t="shared" si="4"/>
        <v>176</v>
      </c>
      <c r="E605" s="29">
        <f t="shared" si="4"/>
        <v>53.402138</v>
      </c>
      <c r="F605" s="29">
        <f t="shared" si="4"/>
        <v>44</v>
      </c>
      <c r="G605" s="29">
        <f t="shared" si="4"/>
        <v>3.291494</v>
      </c>
      <c r="H605" s="29">
        <f t="shared" si="4"/>
        <v>0</v>
      </c>
      <c r="I605" s="29">
        <f t="shared" si="4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38473</v>
      </c>
      <c r="C606" s="201"/>
      <c r="D606" s="29">
        <f aca="true" t="shared" si="5" ref="D606:I615">+D792+D978</f>
        <v>174</v>
      </c>
      <c r="E606" s="29">
        <f t="shared" si="5"/>
        <v>53.017184</v>
      </c>
      <c r="F606" s="29">
        <f t="shared" si="5"/>
        <v>38</v>
      </c>
      <c r="G606" s="29">
        <f t="shared" si="5"/>
        <v>1.025</v>
      </c>
      <c r="H606" s="29">
        <f t="shared" si="5"/>
        <v>0</v>
      </c>
      <c r="I606" s="29">
        <f t="shared" si="5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38504</v>
      </c>
      <c r="C607" s="201"/>
      <c r="D607" s="29">
        <f t="shared" si="5"/>
        <v>173</v>
      </c>
      <c r="E607" s="29">
        <f t="shared" si="5"/>
        <v>53.509863</v>
      </c>
      <c r="F607" s="29">
        <f t="shared" si="5"/>
        <v>42</v>
      </c>
      <c r="G607" s="29">
        <f t="shared" si="5"/>
        <v>1.08572</v>
      </c>
      <c r="H607" s="29">
        <f t="shared" si="5"/>
        <v>0</v>
      </c>
      <c r="I607" s="29">
        <f t="shared" si="5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38534</v>
      </c>
      <c r="C608" s="201"/>
      <c r="D608" s="29">
        <f t="shared" si="5"/>
        <v>172</v>
      </c>
      <c r="E608" s="29">
        <f t="shared" si="5"/>
        <v>52.501708</v>
      </c>
      <c r="F608" s="29">
        <f t="shared" si="5"/>
        <v>40</v>
      </c>
      <c r="G608" s="29">
        <f t="shared" si="5"/>
        <v>1.055049</v>
      </c>
      <c r="H608" s="29">
        <f t="shared" si="5"/>
        <v>0</v>
      </c>
      <c r="I608" s="29">
        <f t="shared" si="5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38565</v>
      </c>
      <c r="C609" s="201"/>
      <c r="D609" s="29">
        <f t="shared" si="5"/>
        <v>172</v>
      </c>
      <c r="E609" s="29">
        <f t="shared" si="5"/>
        <v>53.536135</v>
      </c>
      <c r="F609" s="29">
        <f t="shared" si="5"/>
        <v>38</v>
      </c>
      <c r="G609" s="29">
        <f t="shared" si="5"/>
        <v>1.03</v>
      </c>
      <c r="H609" s="29">
        <f t="shared" si="5"/>
        <v>0</v>
      </c>
      <c r="I609" s="29">
        <f t="shared" si="5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38596</v>
      </c>
      <c r="C610" s="201"/>
      <c r="D610" s="29">
        <f t="shared" si="5"/>
        <v>171</v>
      </c>
      <c r="E610" s="29">
        <f t="shared" si="5"/>
        <v>51.095063</v>
      </c>
      <c r="F610" s="29">
        <f t="shared" si="5"/>
        <v>38</v>
      </c>
      <c r="G610" s="29">
        <f t="shared" si="5"/>
        <v>1.11</v>
      </c>
      <c r="H610" s="29">
        <f t="shared" si="5"/>
        <v>0</v>
      </c>
      <c r="I610" s="29">
        <f t="shared" si="5"/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38626</v>
      </c>
      <c r="C611" s="201"/>
      <c r="D611" s="29">
        <f t="shared" si="5"/>
        <v>171</v>
      </c>
      <c r="E611" s="29">
        <f t="shared" si="5"/>
        <v>51.37123</v>
      </c>
      <c r="F611" s="29">
        <f t="shared" si="5"/>
        <v>31</v>
      </c>
      <c r="G611" s="29">
        <f t="shared" si="5"/>
        <v>0.775</v>
      </c>
      <c r="H611" s="29">
        <f t="shared" si="5"/>
        <v>13</v>
      </c>
      <c r="I611" s="29">
        <f t="shared" si="5"/>
        <v>0.679709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38657</v>
      </c>
      <c r="C612" s="201"/>
      <c r="D612" s="29">
        <f t="shared" si="5"/>
        <v>169</v>
      </c>
      <c r="E612" s="29">
        <f t="shared" si="5"/>
        <v>51.133171</v>
      </c>
      <c r="F612" s="29">
        <f t="shared" si="5"/>
        <v>31</v>
      </c>
      <c r="G612" s="29">
        <f t="shared" si="5"/>
        <v>0.7613</v>
      </c>
      <c r="H612" s="29">
        <f t="shared" si="5"/>
        <v>0</v>
      </c>
      <c r="I612" s="29">
        <f t="shared" si="5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38687</v>
      </c>
      <c r="C613" s="201"/>
      <c r="D613" s="29">
        <f t="shared" si="5"/>
        <v>169</v>
      </c>
      <c r="E613" s="29">
        <f t="shared" si="5"/>
        <v>49.487233</v>
      </c>
      <c r="F613" s="29">
        <f t="shared" si="5"/>
        <v>32</v>
      </c>
      <c r="G613" s="29">
        <f t="shared" si="5"/>
        <v>0.765</v>
      </c>
      <c r="H613" s="29">
        <f t="shared" si="5"/>
        <v>0</v>
      </c>
      <c r="I613" s="29">
        <f t="shared" si="5"/>
        <v>0</v>
      </c>
      <c r="J613" s="206"/>
      <c r="K613" s="206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38718</v>
      </c>
      <c r="C614" s="201"/>
      <c r="D614" s="29">
        <f t="shared" si="5"/>
        <v>168</v>
      </c>
      <c r="E614" s="29">
        <f t="shared" si="5"/>
        <v>50.196109</v>
      </c>
      <c r="F614" s="29">
        <f t="shared" si="5"/>
        <v>30</v>
      </c>
      <c r="G614" s="29">
        <f t="shared" si="5"/>
        <v>0.715</v>
      </c>
      <c r="H614" s="29">
        <f t="shared" si="5"/>
        <v>3</v>
      </c>
      <c r="I614" s="29">
        <f t="shared" si="5"/>
        <v>0.002472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38749</v>
      </c>
      <c r="C615" s="201"/>
      <c r="D615" s="29">
        <f t="shared" si="5"/>
        <v>168</v>
      </c>
      <c r="E615" s="29">
        <f t="shared" si="5"/>
        <v>50.720714</v>
      </c>
      <c r="F615" s="29">
        <f t="shared" si="5"/>
        <v>31</v>
      </c>
      <c r="G615" s="29">
        <f t="shared" si="5"/>
        <v>0.79</v>
      </c>
      <c r="H615" s="29">
        <f t="shared" si="5"/>
        <v>5</v>
      </c>
      <c r="I615" s="29">
        <f t="shared" si="5"/>
        <v>0.308928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38777</v>
      </c>
      <c r="C616" s="201"/>
      <c r="D616" s="29">
        <f aca="true" t="shared" si="6" ref="D616:I625">+D802+D988</f>
        <v>168</v>
      </c>
      <c r="E616" s="29">
        <f t="shared" si="6"/>
        <v>52.246136</v>
      </c>
      <c r="F616" s="29">
        <f t="shared" si="6"/>
        <v>33</v>
      </c>
      <c r="G616" s="29">
        <f t="shared" si="6"/>
        <v>0.755282</v>
      </c>
      <c r="H616" s="29">
        <f t="shared" si="6"/>
        <v>13</v>
      </c>
      <c r="I616" s="29">
        <f t="shared" si="6"/>
        <v>0.394823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38808</v>
      </c>
      <c r="C617" s="201"/>
      <c r="D617" s="29">
        <f t="shared" si="6"/>
        <v>168</v>
      </c>
      <c r="E617" s="29">
        <f t="shared" si="6"/>
        <v>54.222673</v>
      </c>
      <c r="F617" s="29">
        <f t="shared" si="6"/>
        <v>33</v>
      </c>
      <c r="G617" s="29">
        <f t="shared" si="6"/>
        <v>3.296604</v>
      </c>
      <c r="H617" s="29">
        <f t="shared" si="6"/>
        <v>8</v>
      </c>
      <c r="I617" s="29">
        <f t="shared" si="6"/>
        <v>1.398598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38838</v>
      </c>
      <c r="C618" s="201"/>
      <c r="D618" s="29">
        <f t="shared" si="6"/>
        <v>167</v>
      </c>
      <c r="E618" s="29">
        <f t="shared" si="6"/>
        <v>54.723964</v>
      </c>
      <c r="F618" s="29">
        <f t="shared" si="6"/>
        <v>28</v>
      </c>
      <c r="G618" s="29">
        <f t="shared" si="6"/>
        <v>0.725</v>
      </c>
      <c r="H618" s="29">
        <f t="shared" si="6"/>
        <v>7</v>
      </c>
      <c r="I618" s="29">
        <f t="shared" si="6"/>
        <v>0.42391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38869</v>
      </c>
      <c r="C619" s="201"/>
      <c r="D619" s="29">
        <f t="shared" si="6"/>
        <v>166</v>
      </c>
      <c r="E619" s="29">
        <f t="shared" si="6"/>
        <v>55.872149</v>
      </c>
      <c r="F619" s="29">
        <f t="shared" si="6"/>
        <v>32</v>
      </c>
      <c r="G619" s="29">
        <f t="shared" si="6"/>
        <v>1.200031</v>
      </c>
      <c r="H619" s="29">
        <f t="shared" si="6"/>
        <v>8</v>
      </c>
      <c r="I619" s="29">
        <f t="shared" si="6"/>
        <v>0.032568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38899</v>
      </c>
      <c r="C620" s="201"/>
      <c r="D620" s="29">
        <f t="shared" si="6"/>
        <v>165</v>
      </c>
      <c r="E620" s="29">
        <f t="shared" si="6"/>
        <v>57.210332</v>
      </c>
      <c r="F620" s="29">
        <f t="shared" si="6"/>
        <v>28</v>
      </c>
      <c r="G620" s="29">
        <f t="shared" si="6"/>
        <v>1.12</v>
      </c>
      <c r="H620" s="29">
        <f t="shared" si="6"/>
        <v>7</v>
      </c>
      <c r="I620" s="29">
        <f t="shared" si="6"/>
        <v>0.615422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38930</v>
      </c>
      <c r="C621" s="201"/>
      <c r="D621" s="29">
        <f t="shared" si="6"/>
        <v>165</v>
      </c>
      <c r="E621" s="29">
        <f t="shared" si="6"/>
        <v>58.011826</v>
      </c>
      <c r="F621" s="29">
        <f t="shared" si="6"/>
        <v>26</v>
      </c>
      <c r="G621" s="29">
        <f t="shared" si="6"/>
        <v>0.71</v>
      </c>
      <c r="H621" s="29">
        <f t="shared" si="6"/>
        <v>0</v>
      </c>
      <c r="I621" s="29">
        <f t="shared" si="6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38961</v>
      </c>
      <c r="C622" s="201"/>
      <c r="D622" s="29">
        <f t="shared" si="6"/>
        <v>164</v>
      </c>
      <c r="E622" s="29">
        <f t="shared" si="6"/>
        <v>58.623474</v>
      </c>
      <c r="F622" s="29">
        <f t="shared" si="6"/>
        <v>28</v>
      </c>
      <c r="G622" s="29">
        <f t="shared" si="6"/>
        <v>0.765</v>
      </c>
      <c r="H622" s="29">
        <f t="shared" si="6"/>
        <v>8</v>
      </c>
      <c r="I622" s="29">
        <f t="shared" si="6"/>
        <v>0.039074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38991</v>
      </c>
      <c r="C623" s="201"/>
      <c r="D623" s="29">
        <f t="shared" si="6"/>
        <v>164</v>
      </c>
      <c r="E623" s="29">
        <f t="shared" si="6"/>
        <v>59.59472100000001</v>
      </c>
      <c r="F623" s="29">
        <f t="shared" si="6"/>
        <v>25</v>
      </c>
      <c r="G623" s="29">
        <f t="shared" si="6"/>
        <v>0.695</v>
      </c>
      <c r="H623" s="29">
        <f t="shared" si="6"/>
        <v>0</v>
      </c>
      <c r="I623" s="29">
        <f t="shared" si="6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39022</v>
      </c>
      <c r="C624" s="201"/>
      <c r="D624" s="29">
        <f t="shared" si="6"/>
        <v>164</v>
      </c>
      <c r="E624" s="29">
        <f t="shared" si="6"/>
        <v>58.817665000000005</v>
      </c>
      <c r="F624" s="29">
        <f t="shared" si="6"/>
        <v>27</v>
      </c>
      <c r="G624" s="29">
        <f t="shared" si="6"/>
        <v>0.735</v>
      </c>
      <c r="H624" s="29">
        <f t="shared" si="6"/>
        <v>3</v>
      </c>
      <c r="I624" s="29">
        <f t="shared" si="6"/>
        <v>1.623469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39052</v>
      </c>
      <c r="C625" s="201"/>
      <c r="D625" s="29">
        <f t="shared" si="6"/>
        <v>164</v>
      </c>
      <c r="E625" s="29">
        <f t="shared" si="6"/>
        <v>59.002263</v>
      </c>
      <c r="F625" s="29">
        <f t="shared" si="6"/>
        <v>27</v>
      </c>
      <c r="G625" s="29">
        <f t="shared" si="6"/>
        <v>0.76</v>
      </c>
      <c r="H625" s="29">
        <f t="shared" si="6"/>
        <v>9</v>
      </c>
      <c r="I625" s="29">
        <f t="shared" si="6"/>
        <v>0.386238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39083</v>
      </c>
      <c r="C626" s="201"/>
      <c r="D626" s="29">
        <f aca="true" t="shared" si="7" ref="D626:I628">+D812+D998</f>
        <v>163</v>
      </c>
      <c r="E626" s="29">
        <f t="shared" si="7"/>
        <v>53.461423</v>
      </c>
      <c r="F626" s="29">
        <f t="shared" si="7"/>
        <v>24</v>
      </c>
      <c r="G626" s="29">
        <f t="shared" si="7"/>
        <v>0.675</v>
      </c>
      <c r="H626" s="29">
        <f t="shared" si="7"/>
        <v>3</v>
      </c>
      <c r="I626" s="29">
        <f t="shared" si="7"/>
        <v>6.21654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39114</v>
      </c>
      <c r="C627" s="201"/>
      <c r="D627" s="29">
        <f t="shared" si="7"/>
        <v>163</v>
      </c>
      <c r="E627" s="29">
        <f t="shared" si="7"/>
        <v>54.247681</v>
      </c>
      <c r="F627" s="29">
        <f t="shared" si="7"/>
        <v>27</v>
      </c>
      <c r="G627" s="29">
        <f t="shared" si="7"/>
        <v>0.745</v>
      </c>
      <c r="H627" s="29">
        <f t="shared" si="7"/>
        <v>0</v>
      </c>
      <c r="I627" s="29">
        <f t="shared" si="7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39142</v>
      </c>
      <c r="C628" s="201"/>
      <c r="D628" s="29">
        <f t="shared" si="7"/>
        <v>161</v>
      </c>
      <c r="E628" s="29">
        <f t="shared" si="7"/>
        <v>53.38316</v>
      </c>
      <c r="F628" s="29">
        <f t="shared" si="7"/>
        <v>29</v>
      </c>
      <c r="G628" s="29">
        <f t="shared" si="7"/>
        <v>0.746196</v>
      </c>
      <c r="H628" s="29">
        <f t="shared" si="7"/>
        <v>5</v>
      </c>
      <c r="I628" s="29">
        <f t="shared" si="7"/>
        <v>2.165727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39173</v>
      </c>
      <c r="C629" s="201"/>
      <c r="D629" s="29">
        <v>160</v>
      </c>
      <c r="E629" s="29">
        <v>56.724635</v>
      </c>
      <c r="F629" s="29">
        <v>26</v>
      </c>
      <c r="G629" s="29">
        <v>3.265551</v>
      </c>
      <c r="H629" s="29">
        <v>1</v>
      </c>
      <c r="I629" s="29">
        <v>0.005935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39203</v>
      </c>
      <c r="C630" s="201"/>
      <c r="D630" s="29">
        <v>160</v>
      </c>
      <c r="E630" s="29">
        <v>57.185895</v>
      </c>
      <c r="F630" s="29">
        <v>23</v>
      </c>
      <c r="G630" s="29">
        <v>0.64</v>
      </c>
      <c r="H630" s="29">
        <v>4</v>
      </c>
      <c r="I630" s="29">
        <v>0.517647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39234</v>
      </c>
      <c r="C631" s="201"/>
      <c r="D631" s="29">
        <v>160</v>
      </c>
      <c r="E631" s="29">
        <v>56.847848</v>
      </c>
      <c r="F631" s="29">
        <v>29</v>
      </c>
      <c r="G631" s="29">
        <v>0.795106</v>
      </c>
      <c r="H631" s="29">
        <v>2</v>
      </c>
      <c r="I631" s="29">
        <v>1.047059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39264</v>
      </c>
      <c r="C632" s="201"/>
      <c r="D632" s="29">
        <v>159</v>
      </c>
      <c r="E632" s="29">
        <v>57.927463</v>
      </c>
      <c r="F632" s="29">
        <v>24</v>
      </c>
      <c r="G632" s="29">
        <v>0.69</v>
      </c>
      <c r="H632" s="29">
        <v>2</v>
      </c>
      <c r="I632" s="29">
        <v>0.235294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39295</v>
      </c>
      <c r="C633" s="201"/>
      <c r="D633" s="29">
        <v>158</v>
      </c>
      <c r="E633" s="29">
        <v>58.725212</v>
      </c>
      <c r="F633" s="29">
        <v>26</v>
      </c>
      <c r="G633" s="29">
        <v>0.71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39326</v>
      </c>
      <c r="C634" s="201"/>
      <c r="D634" s="29">
        <v>158</v>
      </c>
      <c r="E634" s="29">
        <v>58.457601</v>
      </c>
      <c r="F634" s="29">
        <v>24</v>
      </c>
      <c r="G634" s="29">
        <v>1.22</v>
      </c>
      <c r="H634" s="29">
        <v>8</v>
      </c>
      <c r="I634" s="29">
        <v>1.461006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39356</v>
      </c>
      <c r="C635" s="201"/>
      <c r="D635" s="29">
        <v>158</v>
      </c>
      <c r="E635" s="29">
        <v>58.882762</v>
      </c>
      <c r="F635" s="29">
        <v>23</v>
      </c>
      <c r="G635" s="29">
        <v>0.66</v>
      </c>
      <c r="H635" s="29">
        <v>2</v>
      </c>
      <c r="I635" s="29">
        <v>0.646091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39387</v>
      </c>
      <c r="C636" s="201"/>
      <c r="D636" s="29">
        <v>157</v>
      </c>
      <c r="E636" s="29">
        <v>54.662512</v>
      </c>
      <c r="F636" s="29">
        <v>22</v>
      </c>
      <c r="G636" s="29">
        <v>0.78</v>
      </c>
      <c r="H636" s="29">
        <v>5</v>
      </c>
      <c r="I636" s="29">
        <v>4.384543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39417</v>
      </c>
      <c r="C637" s="201"/>
      <c r="D637" s="29">
        <v>157</v>
      </c>
      <c r="E637" s="29">
        <v>55.173668</v>
      </c>
      <c r="F637" s="29">
        <v>22</v>
      </c>
      <c r="G637" s="29">
        <v>0.73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39448</v>
      </c>
      <c r="C638" s="201"/>
      <c r="D638" s="29">
        <v>157</v>
      </c>
      <c r="E638" s="29">
        <v>54.977854</v>
      </c>
      <c r="F638" s="29">
        <v>21</v>
      </c>
      <c r="G638" s="29">
        <v>0.67</v>
      </c>
      <c r="H638" s="29">
        <v>4</v>
      </c>
      <c r="I638" s="29">
        <v>0.865883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39479</v>
      </c>
      <c r="C639" s="201"/>
      <c r="D639" s="29">
        <v>157</v>
      </c>
      <c r="E639" s="29">
        <v>55.598658</v>
      </c>
      <c r="F639" s="29">
        <v>19</v>
      </c>
      <c r="G639" s="29">
        <v>0.54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39508</v>
      </c>
      <c r="C640" s="201"/>
      <c r="D640" s="29">
        <v>157</v>
      </c>
      <c r="E640" s="29">
        <v>57.12345</v>
      </c>
      <c r="F640" s="29">
        <v>18</v>
      </c>
      <c r="G640" s="29">
        <v>0.58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39539</v>
      </c>
      <c r="C641" s="201"/>
      <c r="D641" s="29">
        <v>156</v>
      </c>
      <c r="E641" s="29">
        <v>60.819855</v>
      </c>
      <c r="F641" s="29">
        <v>21</v>
      </c>
      <c r="G641" s="29">
        <v>3.699397</v>
      </c>
      <c r="H641" s="29">
        <v>4</v>
      </c>
      <c r="I641" s="29">
        <v>0.271764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39569</v>
      </c>
      <c r="C642" s="201"/>
      <c r="D642" s="29">
        <v>156</v>
      </c>
      <c r="E642" s="29">
        <v>62.546869</v>
      </c>
      <c r="F642" s="29">
        <v>18</v>
      </c>
      <c r="G642" s="29">
        <v>0.58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39600</v>
      </c>
      <c r="C643" s="201"/>
      <c r="D643" s="29">
        <v>156</v>
      </c>
      <c r="E643" s="29">
        <v>63.089764</v>
      </c>
      <c r="F643" s="29">
        <v>17</v>
      </c>
      <c r="G643" s="29">
        <v>0.55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39630</v>
      </c>
      <c r="C644" s="201"/>
      <c r="D644" s="29">
        <v>154</v>
      </c>
      <c r="E644" s="29">
        <v>65.20128</v>
      </c>
      <c r="F644" s="29">
        <v>19</v>
      </c>
      <c r="G644" s="29">
        <v>0.61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39661</v>
      </c>
      <c r="C645" s="201"/>
      <c r="D645" s="29">
        <v>154</v>
      </c>
      <c r="E645" s="29">
        <v>64.361008</v>
      </c>
      <c r="F645" s="29">
        <v>19</v>
      </c>
      <c r="G645" s="29">
        <v>0.61</v>
      </c>
      <c r="H645" s="29">
        <v>2</v>
      </c>
      <c r="I645" s="29">
        <v>1.682353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39692</v>
      </c>
      <c r="C646" s="201"/>
      <c r="D646" s="29">
        <v>154</v>
      </c>
      <c r="E646" s="29">
        <v>64.961378</v>
      </c>
      <c r="F646" s="29">
        <v>17</v>
      </c>
      <c r="G646" s="29">
        <v>0.62</v>
      </c>
      <c r="H646" s="29">
        <v>2</v>
      </c>
      <c r="I646" s="29">
        <v>0.052471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39722</v>
      </c>
      <c r="C647" s="201"/>
      <c r="D647" s="29">
        <v>154</v>
      </c>
      <c r="E647" s="29">
        <v>66.354655</v>
      </c>
      <c r="F647" s="29">
        <v>20</v>
      </c>
      <c r="G647" s="29">
        <v>0.641919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39753</v>
      </c>
      <c r="C648" s="201"/>
      <c r="D648" s="29">
        <v>154</v>
      </c>
      <c r="E648" s="29">
        <v>65.247185</v>
      </c>
      <c r="F648" s="29">
        <v>18</v>
      </c>
      <c r="G648" s="29">
        <v>0.538576</v>
      </c>
      <c r="H648" s="29">
        <v>2</v>
      </c>
      <c r="I648" s="29">
        <v>2.066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39783</v>
      </c>
      <c r="C649" s="201"/>
      <c r="D649" s="29">
        <v>153</v>
      </c>
      <c r="E649" s="29">
        <v>65.707491</v>
      </c>
      <c r="F649" s="29">
        <v>15</v>
      </c>
      <c r="G649" s="29">
        <v>0.49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39814</v>
      </c>
      <c r="C650" s="201"/>
      <c r="D650" s="29">
        <v>153</v>
      </c>
      <c r="E650" s="29">
        <v>66.352831</v>
      </c>
      <c r="F650" s="29">
        <v>19</v>
      </c>
      <c r="G650" s="29">
        <v>0.636424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39845</v>
      </c>
      <c r="C651" s="201"/>
      <c r="D651" s="29">
        <v>153</v>
      </c>
      <c r="E651" s="29">
        <v>65.89103</v>
      </c>
      <c r="F651" s="29">
        <v>18</v>
      </c>
      <c r="G651" s="29">
        <v>0.576</v>
      </c>
      <c r="H651" s="29">
        <v>6</v>
      </c>
      <c r="I651" s="29">
        <v>1.03808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39873</v>
      </c>
      <c r="C652" s="201"/>
      <c r="D652" s="29">
        <v>151</v>
      </c>
      <c r="E652" s="29">
        <v>66.346472</v>
      </c>
      <c r="F652" s="29">
        <v>20</v>
      </c>
      <c r="G652" s="29">
        <v>0.547632</v>
      </c>
      <c r="H652" s="29">
        <v>2</v>
      </c>
      <c r="I652" s="29">
        <v>0.966246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39904</v>
      </c>
      <c r="C653" s="201"/>
      <c r="D653" s="29">
        <v>151</v>
      </c>
      <c r="E653" s="29">
        <v>89.190599</v>
      </c>
      <c r="F653" s="29">
        <v>22</v>
      </c>
      <c r="G653" s="29">
        <v>22.539636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39934</v>
      </c>
      <c r="C654" s="201"/>
      <c r="D654" s="29">
        <v>151</v>
      </c>
      <c r="E654" s="29">
        <v>92.940444</v>
      </c>
      <c r="F654" s="29">
        <v>21</v>
      </c>
      <c r="G654" s="29">
        <v>2.700748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39965</v>
      </c>
      <c r="C655" s="201"/>
      <c r="D655" s="29">
        <v>151</v>
      </c>
      <c r="E655" s="29">
        <v>70.803301</v>
      </c>
      <c r="F655" s="29">
        <v>18</v>
      </c>
      <c r="G655" s="29">
        <v>0.640059</v>
      </c>
      <c r="H655" s="29">
        <v>6</v>
      </c>
      <c r="I655" s="29">
        <v>22.839109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39995</v>
      </c>
      <c r="C656" s="201"/>
      <c r="D656" s="29">
        <v>150</v>
      </c>
      <c r="E656" s="29">
        <v>71.972409</v>
      </c>
      <c r="F656" s="29">
        <v>17</v>
      </c>
      <c r="G656" s="29">
        <v>0.62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40026</v>
      </c>
      <c r="C657" s="201"/>
      <c r="D657" s="29">
        <v>148</v>
      </c>
      <c r="E657" s="29">
        <v>72.551958</v>
      </c>
      <c r="F657" s="29">
        <v>17</v>
      </c>
      <c r="G657" s="29">
        <v>0.62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40057</v>
      </c>
      <c r="C658" s="201"/>
      <c r="D658" s="29">
        <v>148</v>
      </c>
      <c r="E658" s="29">
        <v>73.098933</v>
      </c>
      <c r="F658" s="29">
        <v>16</v>
      </c>
      <c r="G658" s="29">
        <v>0.61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40087</v>
      </c>
      <c r="C659" s="201"/>
      <c r="D659" s="29">
        <v>147</v>
      </c>
      <c r="E659" s="29">
        <v>73.391151</v>
      </c>
      <c r="F659" s="29">
        <v>16</v>
      </c>
      <c r="G659" s="29">
        <v>0.61</v>
      </c>
      <c r="H659" s="29">
        <v>2</v>
      </c>
      <c r="I659" s="29">
        <v>0.282864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40118</v>
      </c>
      <c r="C660" s="201"/>
      <c r="D660" s="29">
        <v>147</v>
      </c>
      <c r="E660" s="29">
        <v>76.665941</v>
      </c>
      <c r="F660" s="29">
        <v>15</v>
      </c>
      <c r="G660" s="29">
        <v>3.610391</v>
      </c>
      <c r="H660" s="29">
        <v>1</v>
      </c>
      <c r="I660" s="29">
        <v>0.347824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40148</v>
      </c>
      <c r="C661" s="201"/>
      <c r="D661" s="29">
        <v>147</v>
      </c>
      <c r="E661" s="29">
        <v>74.536365</v>
      </c>
      <c r="F661" s="29">
        <v>15</v>
      </c>
      <c r="G661" s="29">
        <v>0.6</v>
      </c>
      <c r="H661" s="29">
        <v>4</v>
      </c>
      <c r="I661" s="29">
        <v>2.692978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40179</v>
      </c>
      <c r="C662" s="201"/>
      <c r="D662" s="29">
        <v>147</v>
      </c>
      <c r="E662" s="29">
        <v>75.148489</v>
      </c>
      <c r="F662" s="29">
        <v>15</v>
      </c>
      <c r="G662" s="29">
        <v>0.619434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40210</v>
      </c>
      <c r="C663" s="201"/>
      <c r="D663" s="29">
        <v>146</v>
      </c>
      <c r="E663" s="29">
        <v>75.577406</v>
      </c>
      <c r="F663" s="29">
        <v>12</v>
      </c>
      <c r="G663" s="29">
        <v>0.48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40238</v>
      </c>
      <c r="C664" s="201"/>
      <c r="D664" s="29">
        <v>146</v>
      </c>
      <c r="E664" s="29">
        <v>70.534299</v>
      </c>
      <c r="F664" s="29">
        <v>11</v>
      </c>
      <c r="G664" s="29">
        <v>0.45</v>
      </c>
      <c r="H664" s="29">
        <v>4</v>
      </c>
      <c r="I664" s="29">
        <v>5.832788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40269</v>
      </c>
      <c r="C665" s="201"/>
      <c r="D665" s="29">
        <v>146</v>
      </c>
      <c r="E665" s="29">
        <v>74.126623</v>
      </c>
      <c r="F665" s="29">
        <v>13</v>
      </c>
      <c r="G665" s="29">
        <v>3.433111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40299</v>
      </c>
      <c r="C666" s="201"/>
      <c r="D666" s="29">
        <v>146</v>
      </c>
      <c r="E666" s="29">
        <v>75.102813</v>
      </c>
      <c r="F666" s="29">
        <v>14</v>
      </c>
      <c r="G666" s="29">
        <v>0.51001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40330</v>
      </c>
      <c r="C667" s="201"/>
      <c r="D667" s="29">
        <v>146</v>
      </c>
      <c r="E667" s="29">
        <v>75.624973</v>
      </c>
      <c r="F667" s="29">
        <v>13</v>
      </c>
      <c r="G667" s="29">
        <v>0.49</v>
      </c>
      <c r="H667" s="29">
        <v>2</v>
      </c>
      <c r="I667" s="29">
        <v>0.06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40360</v>
      </c>
      <c r="C668" s="201"/>
      <c r="D668" s="29">
        <v>146</v>
      </c>
      <c r="E668" s="29">
        <v>74.666034</v>
      </c>
      <c r="F668" s="29">
        <v>16</v>
      </c>
      <c r="G668" s="29">
        <v>0.567</v>
      </c>
      <c r="H668" s="29">
        <v>2</v>
      </c>
      <c r="I668" s="29">
        <v>1.764706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40391</v>
      </c>
      <c r="C669" s="201"/>
      <c r="D669" s="29">
        <v>146</v>
      </c>
      <c r="E669" s="29">
        <v>75.192764</v>
      </c>
      <c r="F669" s="29">
        <v>14</v>
      </c>
      <c r="G669" s="29">
        <v>0.52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40422</v>
      </c>
      <c r="C670" s="201"/>
      <c r="D670" s="29">
        <v>146</v>
      </c>
      <c r="E670" s="29">
        <v>75.569537</v>
      </c>
      <c r="F670" s="29">
        <v>14</v>
      </c>
      <c r="G670" s="29">
        <v>0.52</v>
      </c>
      <c r="H670" s="29">
        <v>2</v>
      </c>
      <c r="I670" s="29">
        <v>0.170716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40452</v>
      </c>
      <c r="C671" s="201"/>
      <c r="D671" s="29">
        <v>146</v>
      </c>
      <c r="E671" s="29">
        <v>76.660572</v>
      </c>
      <c r="F671" s="29">
        <v>15</v>
      </c>
      <c r="G671" s="29">
        <v>1.02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40483</v>
      </c>
      <c r="C672" s="201"/>
      <c r="D672" s="29">
        <v>146</v>
      </c>
      <c r="E672" s="29">
        <v>74.696341</v>
      </c>
      <c r="F672" s="29">
        <v>16</v>
      </c>
      <c r="G672" s="29">
        <v>1.02</v>
      </c>
      <c r="H672" s="29">
        <v>1</v>
      </c>
      <c r="I672" s="29">
        <v>3.146793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40513</v>
      </c>
      <c r="C673" s="201"/>
      <c r="D673" s="29">
        <v>146</v>
      </c>
      <c r="E673" s="29">
        <v>75.199828</v>
      </c>
      <c r="F673" s="29">
        <v>14</v>
      </c>
      <c r="G673" s="29">
        <v>0.52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40544</v>
      </c>
      <c r="C674" s="201"/>
      <c r="D674" s="29">
        <v>146</v>
      </c>
      <c r="E674" s="29">
        <v>75.719867</v>
      </c>
      <c r="F674" s="29">
        <v>15</v>
      </c>
      <c r="G674" s="29">
        <v>0.526035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40575</v>
      </c>
      <c r="C675" s="201"/>
      <c r="D675" s="29">
        <v>145</v>
      </c>
      <c r="E675" s="29">
        <v>76.239912</v>
      </c>
      <c r="F675" s="29">
        <v>14</v>
      </c>
      <c r="G675" s="29">
        <v>0.52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40603</v>
      </c>
      <c r="C676" s="201"/>
      <c r="D676" s="29">
        <v>145</v>
      </c>
      <c r="E676" s="29">
        <v>77.515094</v>
      </c>
      <c r="F676" s="29">
        <v>14</v>
      </c>
      <c r="G676" s="29">
        <v>0.52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40634</v>
      </c>
      <c r="C677" s="29"/>
      <c r="D677" s="29">
        <v>145</v>
      </c>
      <c r="E677" s="29">
        <v>81.800384</v>
      </c>
      <c r="F677" s="272">
        <v>15</v>
      </c>
      <c r="G677" s="29">
        <v>3.740211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40664</v>
      </c>
      <c r="C678" s="29"/>
      <c r="D678" s="29">
        <v>146</v>
      </c>
      <c r="E678" s="29">
        <v>83.5835</v>
      </c>
      <c r="F678" s="272">
        <v>15</v>
      </c>
      <c r="G678" s="29">
        <v>1.02</v>
      </c>
      <c r="H678" s="29">
        <v>4</v>
      </c>
      <c r="I678" s="29">
        <v>0.409023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40695</v>
      </c>
      <c r="C679" s="29"/>
      <c r="D679" s="29">
        <v>146</v>
      </c>
      <c r="E679" s="29">
        <v>84.242038</v>
      </c>
      <c r="F679" s="272">
        <v>14</v>
      </c>
      <c r="G679" s="29">
        <v>0.52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24" s="235" customFormat="1" ht="12.75">
      <c r="B680" s="257">
        <v>40725</v>
      </c>
      <c r="C680" s="201"/>
      <c r="D680" s="29">
        <v>146</v>
      </c>
      <c r="E680" s="29">
        <v>85.180586</v>
      </c>
      <c r="F680" s="29">
        <v>16</v>
      </c>
      <c r="G680" s="29">
        <v>0.574925</v>
      </c>
      <c r="H680" s="29">
        <v>2</v>
      </c>
      <c r="I680" s="29">
        <v>0.275989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40756</v>
      </c>
      <c r="C681" s="201"/>
      <c r="D681" s="29">
        <v>146</v>
      </c>
      <c r="E681" s="29">
        <v>85.655271</v>
      </c>
      <c r="F681" s="29">
        <v>14</v>
      </c>
      <c r="G681" s="29">
        <v>0.52</v>
      </c>
      <c r="H681" s="29">
        <v>2</v>
      </c>
      <c r="I681" s="29">
        <v>0.054925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40787</v>
      </c>
      <c r="C682" s="201"/>
      <c r="D682" s="29">
        <v>146</v>
      </c>
      <c r="E682" s="29">
        <v>86.329647</v>
      </c>
      <c r="F682" s="29">
        <v>15</v>
      </c>
      <c r="G682" s="29">
        <v>0.62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40817</v>
      </c>
      <c r="C683" s="201"/>
      <c r="D683" s="29">
        <v>146</v>
      </c>
      <c r="E683" s="29">
        <v>87.004231</v>
      </c>
      <c r="F683" s="29">
        <v>15</v>
      </c>
      <c r="G683" s="29">
        <v>0.57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40848</v>
      </c>
      <c r="C684" s="201"/>
      <c r="D684" s="29">
        <v>146</v>
      </c>
      <c r="E684" s="29">
        <v>87.93367</v>
      </c>
      <c r="F684" s="29">
        <v>15</v>
      </c>
      <c r="G684" s="29">
        <v>0.64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40878</v>
      </c>
      <c r="C685" s="201"/>
      <c r="D685" s="29">
        <v>146</v>
      </c>
      <c r="E685" s="29">
        <v>88.535509</v>
      </c>
      <c r="F685" s="29">
        <v>14</v>
      </c>
      <c r="G685" s="29">
        <v>0.64</v>
      </c>
      <c r="H685" s="29">
        <v>1</v>
      </c>
      <c r="I685" s="29">
        <v>0.142514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257">
        <v>40909</v>
      </c>
      <c r="C686" s="201"/>
      <c r="D686" s="29">
        <v>146</v>
      </c>
      <c r="E686" s="29">
        <v>87.855693</v>
      </c>
      <c r="F686" s="29">
        <v>14</v>
      </c>
      <c r="G686" s="29">
        <v>0.52</v>
      </c>
      <c r="H686" s="29">
        <v>1</v>
      </c>
      <c r="I686" s="29">
        <v>1.199834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257">
        <v>40940</v>
      </c>
      <c r="C687" s="201"/>
      <c r="D687" s="29">
        <v>145</v>
      </c>
      <c r="E687" s="29">
        <v>88.526255</v>
      </c>
      <c r="F687" s="29">
        <v>16</v>
      </c>
      <c r="G687" s="29">
        <v>0.705028</v>
      </c>
      <c r="H687" s="29">
        <v>0</v>
      </c>
      <c r="I687" s="29">
        <v>0.005195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257">
        <v>40969</v>
      </c>
      <c r="C688" s="201"/>
      <c r="D688" s="29">
        <v>145</v>
      </c>
      <c r="E688" s="29">
        <v>90.290901</v>
      </c>
      <c r="F688" s="29">
        <v>13</v>
      </c>
      <c r="G688" s="29">
        <v>0.73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257">
        <v>41000</v>
      </c>
      <c r="C689" s="201"/>
      <c r="D689" s="29">
        <v>145</v>
      </c>
      <c r="E689" s="29">
        <v>95.741817</v>
      </c>
      <c r="F689" s="29">
        <v>14</v>
      </c>
      <c r="G689" s="29">
        <v>4.543728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41030</v>
      </c>
      <c r="C690" s="201"/>
      <c r="D690" s="29">
        <v>145</v>
      </c>
      <c r="E690" s="29">
        <v>97.704248</v>
      </c>
      <c r="F690" s="29">
        <v>12</v>
      </c>
      <c r="G690" s="29">
        <v>0.48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41061</v>
      </c>
      <c r="C691" s="201"/>
      <c r="D691" s="29">
        <v>145</v>
      </c>
      <c r="E691" s="29">
        <v>98.374081</v>
      </c>
      <c r="F691" s="29">
        <v>13</v>
      </c>
      <c r="G691" s="29">
        <v>0.5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41092</v>
      </c>
      <c r="C692" s="201"/>
      <c r="D692" s="29">
        <v>145</v>
      </c>
      <c r="E692" s="29">
        <v>99.551625</v>
      </c>
      <c r="F692" s="29">
        <v>13</v>
      </c>
      <c r="G692" s="29">
        <v>0.49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41124</v>
      </c>
      <c r="C693" s="201"/>
      <c r="D693" s="29">
        <v>145</v>
      </c>
      <c r="E693" s="29">
        <v>100.138118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41156</v>
      </c>
      <c r="C694" s="201"/>
      <c r="D694" s="29">
        <v>145</v>
      </c>
      <c r="E694" s="29">
        <v>100.625432</v>
      </c>
      <c r="F694" s="29">
        <v>10</v>
      </c>
      <c r="G694" s="29">
        <v>0.42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41188</v>
      </c>
      <c r="C695" s="318"/>
      <c r="D695" s="29">
        <v>146</v>
      </c>
      <c r="E695" s="29">
        <v>101.342524</v>
      </c>
      <c r="F695" s="29">
        <v>14</v>
      </c>
      <c r="G695" s="29">
        <v>0.59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41220</v>
      </c>
      <c r="C696" s="318"/>
      <c r="D696" s="29">
        <v>172</v>
      </c>
      <c r="E696" s="29">
        <v>102.169376</v>
      </c>
      <c r="F696" s="29">
        <v>14</v>
      </c>
      <c r="G696" s="29">
        <v>0.59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41252</v>
      </c>
      <c r="C697" s="318"/>
      <c r="D697" s="29">
        <v>172</v>
      </c>
      <c r="E697" s="29">
        <v>103.223251</v>
      </c>
      <c r="F697" s="29">
        <v>14</v>
      </c>
      <c r="G697" s="29">
        <v>1.08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41275</v>
      </c>
      <c r="C698" s="318"/>
      <c r="D698" s="29">
        <v>172</v>
      </c>
      <c r="E698" s="29">
        <v>103.713285</v>
      </c>
      <c r="F698" s="29">
        <v>13</v>
      </c>
      <c r="G698" s="29">
        <v>0.49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41306</v>
      </c>
      <c r="C699" s="318"/>
      <c r="D699" s="29">
        <v>172</v>
      </c>
      <c r="E699" s="29">
        <v>104.243325</v>
      </c>
      <c r="F699" s="29">
        <v>12</v>
      </c>
      <c r="G699" s="29">
        <v>0.53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41334</v>
      </c>
      <c r="C700" s="318"/>
      <c r="D700" s="29">
        <v>172</v>
      </c>
      <c r="E700" s="29">
        <v>105.35987</v>
      </c>
      <c r="F700" s="29">
        <v>13</v>
      </c>
      <c r="G700" s="29">
        <v>0.49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41365</v>
      </c>
      <c r="C701" s="318"/>
      <c r="D701" s="29">
        <v>172</v>
      </c>
      <c r="E701" s="29">
        <v>105.2808</v>
      </c>
      <c r="F701" s="29">
        <v>13</v>
      </c>
      <c r="G701" s="29">
        <v>3.9293</v>
      </c>
      <c r="H701" s="29">
        <v>1</v>
      </c>
      <c r="I701" s="29">
        <v>4.7058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41395</v>
      </c>
      <c r="C702" s="318"/>
      <c r="D702" s="29">
        <v>172</v>
      </c>
      <c r="E702" s="29">
        <v>106.9519</v>
      </c>
      <c r="F702" s="29">
        <v>13</v>
      </c>
      <c r="G702" s="29">
        <v>0.68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41426</v>
      </c>
      <c r="C703" s="318"/>
      <c r="D703" s="29">
        <v>172</v>
      </c>
      <c r="E703" s="29">
        <v>107.6652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41456</v>
      </c>
      <c r="C704" s="318"/>
      <c r="D704" s="29">
        <v>172</v>
      </c>
      <c r="E704" s="29">
        <v>108.6184</v>
      </c>
      <c r="F704" s="29">
        <v>13</v>
      </c>
      <c r="G704" s="29">
        <v>0.68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41487</v>
      </c>
      <c r="C705" s="318"/>
      <c r="D705" s="29">
        <v>172</v>
      </c>
      <c r="E705" s="29">
        <v>109.1408</v>
      </c>
      <c r="F705" s="29">
        <v>14</v>
      </c>
      <c r="G705" s="29">
        <v>0.5421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41518</v>
      </c>
      <c r="C706" s="318"/>
      <c r="D706" s="29">
        <v>172</v>
      </c>
      <c r="E706" s="29">
        <v>109.9383</v>
      </c>
      <c r="F706" s="29">
        <v>14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41548</v>
      </c>
      <c r="C707" s="318"/>
      <c r="D707" s="29">
        <v>172</v>
      </c>
      <c r="E707" s="29">
        <v>108.3184</v>
      </c>
      <c r="F707" s="29">
        <v>12</v>
      </c>
      <c r="G707" s="29">
        <v>0.48</v>
      </c>
      <c r="H707" s="29">
        <v>1</v>
      </c>
      <c r="I707" s="29">
        <v>2.2369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41579</v>
      </c>
      <c r="C708" s="318"/>
      <c r="D708" s="29">
        <v>172</v>
      </c>
      <c r="E708" s="29">
        <v>107.8105</v>
      </c>
      <c r="F708" s="29">
        <v>12</v>
      </c>
      <c r="G708" s="29">
        <v>0.48</v>
      </c>
      <c r="H708" s="29">
        <v>1</v>
      </c>
      <c r="I708" s="29">
        <v>1.1764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41609</v>
      </c>
      <c r="C709" s="318"/>
      <c r="D709" s="29">
        <v>171</v>
      </c>
      <c r="E709" s="29">
        <v>108.3027</v>
      </c>
      <c r="F709" s="29">
        <v>13</v>
      </c>
      <c r="G709" s="29">
        <v>0.48</v>
      </c>
      <c r="H709" s="29">
        <v>1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41640</v>
      </c>
      <c r="C710" s="318"/>
      <c r="D710" s="29">
        <v>171</v>
      </c>
      <c r="E710" s="29">
        <v>108.7827</v>
      </c>
      <c r="F710" s="29">
        <v>12</v>
      </c>
      <c r="G710" s="29">
        <v>0.48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41671</v>
      </c>
      <c r="C711" s="318"/>
      <c r="D711" s="29">
        <v>171</v>
      </c>
      <c r="E711" s="29">
        <v>109.3628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41699</v>
      </c>
      <c r="C712" s="318"/>
      <c r="D712" s="29">
        <v>171</v>
      </c>
      <c r="E712" s="29">
        <v>110.5778</v>
      </c>
      <c r="F712" s="29">
        <v>12</v>
      </c>
      <c r="G712" s="29">
        <v>0.48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41730</v>
      </c>
      <c r="C713" s="318"/>
      <c r="D713" s="29">
        <v>171</v>
      </c>
      <c r="E713" s="29">
        <v>115.7933</v>
      </c>
      <c r="F713" s="29">
        <v>13</v>
      </c>
      <c r="G713" s="29">
        <v>3.8539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41760</v>
      </c>
      <c r="C714" s="318"/>
      <c r="D714" s="29">
        <v>171</v>
      </c>
      <c r="E714" s="29">
        <v>118.7041</v>
      </c>
      <c r="F714" s="29">
        <v>13</v>
      </c>
      <c r="G714" s="29">
        <v>0.58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41791</v>
      </c>
      <c r="C715" s="318"/>
      <c r="D715" s="29">
        <v>171</v>
      </c>
      <c r="E715" s="29">
        <v>119.6856</v>
      </c>
      <c r="F715" s="29">
        <v>15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41821</v>
      </c>
      <c r="C716" s="318"/>
      <c r="D716" s="29">
        <v>171</v>
      </c>
      <c r="E716" s="29">
        <v>121.2187</v>
      </c>
      <c r="F716" s="29">
        <v>12</v>
      </c>
      <c r="G716" s="29">
        <v>0.48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41852</v>
      </c>
      <c r="C717" s="318"/>
      <c r="D717" s="29">
        <v>171</v>
      </c>
      <c r="E717" s="29">
        <v>121.6993</v>
      </c>
      <c r="F717" s="29">
        <v>12</v>
      </c>
      <c r="G717" s="29">
        <v>0.48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41883</v>
      </c>
      <c r="C718" s="318"/>
      <c r="D718" s="29">
        <v>171</v>
      </c>
      <c r="E718" s="29">
        <v>122.3227</v>
      </c>
      <c r="F718" s="29">
        <v>13</v>
      </c>
      <c r="G718" s="29">
        <v>0.58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41913</v>
      </c>
      <c r="C719" s="318"/>
      <c r="D719" s="29">
        <v>171</v>
      </c>
      <c r="E719" s="29">
        <v>123.1902</v>
      </c>
      <c r="F719" s="29">
        <v>13</v>
      </c>
      <c r="G719" s="29">
        <v>0.58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41944</v>
      </c>
      <c r="C720" s="318"/>
      <c r="D720" s="29">
        <v>171</v>
      </c>
      <c r="E720" s="29">
        <v>124.9437</v>
      </c>
      <c r="F720" s="29">
        <v>14</v>
      </c>
      <c r="G720" s="29">
        <v>1.2985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41974</v>
      </c>
      <c r="C721" s="318"/>
      <c r="D721" s="29">
        <v>171</v>
      </c>
      <c r="E721" s="29">
        <v>125.5188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42005</v>
      </c>
      <c r="C722" s="318"/>
      <c r="D722" s="29">
        <v>171</v>
      </c>
      <c r="E722" s="29">
        <v>125.3996</v>
      </c>
      <c r="F722" s="29">
        <v>13</v>
      </c>
      <c r="G722" s="29">
        <v>0.58</v>
      </c>
      <c r="H722" s="29">
        <v>1</v>
      </c>
      <c r="I722" s="29">
        <v>0.7058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42036</v>
      </c>
      <c r="C723" s="318"/>
      <c r="D723" s="29">
        <v>171</v>
      </c>
      <c r="E723" s="29">
        <v>125.8796</v>
      </c>
      <c r="F723" s="29">
        <v>12</v>
      </c>
      <c r="G723" s="29">
        <v>0.48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42064</v>
      </c>
      <c r="C724" s="318"/>
      <c r="D724" s="29">
        <v>171</v>
      </c>
      <c r="E724" s="29">
        <v>127.4362</v>
      </c>
      <c r="F724" s="29">
        <v>12</v>
      </c>
      <c r="G724" s="29">
        <v>0.48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42095</v>
      </c>
      <c r="C725" s="318"/>
      <c r="D725" s="29">
        <v>171</v>
      </c>
      <c r="E725" s="29">
        <v>133.2309</v>
      </c>
      <c r="F725" s="29">
        <v>13</v>
      </c>
      <c r="G725" s="29">
        <v>4.0483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42125</v>
      </c>
      <c r="C726" s="318"/>
      <c r="D726" s="29">
        <v>171</v>
      </c>
      <c r="E726" s="29">
        <v>136.2557</v>
      </c>
      <c r="F726" s="29">
        <v>13</v>
      </c>
      <c r="G726" s="29">
        <v>0.49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42156</v>
      </c>
      <c r="C727" s="318"/>
      <c r="D727" s="29">
        <v>171</v>
      </c>
      <c r="E727" s="29">
        <v>137.0869</v>
      </c>
      <c r="F727" s="29">
        <v>13</v>
      </c>
      <c r="G727" s="29">
        <v>0.49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42186</v>
      </c>
      <c r="C728" s="318"/>
      <c r="D728" s="29">
        <v>171</v>
      </c>
      <c r="E728" s="29">
        <v>138.5713</v>
      </c>
      <c r="F728" s="29">
        <v>14</v>
      </c>
      <c r="G728" s="29">
        <v>0.59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42217</v>
      </c>
      <c r="C729" s="318"/>
      <c r="D729" s="29">
        <v>171</v>
      </c>
      <c r="E729" s="29">
        <v>139.2619</v>
      </c>
      <c r="F729" s="29">
        <v>15</v>
      </c>
      <c r="G729" s="29">
        <v>0.69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42248</v>
      </c>
      <c r="C730" s="318"/>
      <c r="D730" s="29">
        <v>171</v>
      </c>
      <c r="E730" s="29">
        <v>140.0188</v>
      </c>
      <c r="F730" s="29">
        <v>11</v>
      </c>
      <c r="G730" s="29">
        <v>0.66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42278</v>
      </c>
      <c r="C731" s="318"/>
      <c r="D731" s="29">
        <v>170</v>
      </c>
      <c r="E731" s="29">
        <v>141.2331</v>
      </c>
      <c r="F731" s="29">
        <v>13</v>
      </c>
      <c r="G731" s="29">
        <v>0.87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42309</v>
      </c>
      <c r="C732" s="318"/>
      <c r="D732" s="29">
        <v>170</v>
      </c>
      <c r="E732" s="29">
        <v>142.3351</v>
      </c>
      <c r="F732" s="29">
        <v>12</v>
      </c>
      <c r="G732" s="29">
        <v>0.67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42339</v>
      </c>
      <c r="C733" s="318"/>
      <c r="D733" s="29">
        <v>170</v>
      </c>
      <c r="E733" s="29">
        <v>143.0251</v>
      </c>
      <c r="F733" s="29">
        <v>12</v>
      </c>
      <c r="G733" s="29">
        <v>0.67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42370</v>
      </c>
      <c r="C734" s="318"/>
      <c r="D734" s="29">
        <v>170</v>
      </c>
      <c r="E734" s="29">
        <v>143.7451</v>
      </c>
      <c r="F734" s="29">
        <v>13</v>
      </c>
      <c r="G734" s="29">
        <v>0.72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42401</v>
      </c>
      <c r="C735" s="318"/>
      <c r="D735" s="29">
        <v>170</v>
      </c>
      <c r="E735" s="29">
        <v>144.4652</v>
      </c>
      <c r="F735" s="29">
        <v>13</v>
      </c>
      <c r="G735" s="29">
        <v>0.72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42430</v>
      </c>
      <c r="C736" s="318"/>
      <c r="D736" s="29">
        <v>170</v>
      </c>
      <c r="E736" s="29">
        <v>142.6175</v>
      </c>
      <c r="F736" s="29">
        <v>13</v>
      </c>
      <c r="G736" s="29">
        <v>0.72</v>
      </c>
      <c r="H736" s="29">
        <v>1</v>
      </c>
      <c r="I736" s="29">
        <v>3.9279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42461</v>
      </c>
      <c r="C737" s="318"/>
      <c r="D737" s="29">
        <v>170</v>
      </c>
      <c r="E737" s="29">
        <v>149.3161</v>
      </c>
      <c r="F737" s="29">
        <v>14</v>
      </c>
      <c r="G737" s="29">
        <v>4.46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42491</v>
      </c>
      <c r="C738" s="318"/>
      <c r="D738" s="29">
        <v>170</v>
      </c>
      <c r="E738" s="29">
        <v>153.1865</v>
      </c>
      <c r="F738" s="29">
        <v>15</v>
      </c>
      <c r="G738" s="29">
        <v>0.83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42522</v>
      </c>
      <c r="C739" s="318"/>
      <c r="D739" s="29">
        <v>170</v>
      </c>
      <c r="E739" s="29">
        <v>154.2339</v>
      </c>
      <c r="F739" s="29">
        <v>12</v>
      </c>
      <c r="G739" s="29">
        <v>0.69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42552</v>
      </c>
      <c r="C740" s="318"/>
      <c r="D740" s="29">
        <v>170</v>
      </c>
      <c r="E740" s="29">
        <v>156.6239</v>
      </c>
      <c r="F740" s="29">
        <v>15</v>
      </c>
      <c r="G740" s="29">
        <v>1.4345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42583</v>
      </c>
      <c r="C741" s="318"/>
      <c r="D741" s="29">
        <v>170</v>
      </c>
      <c r="E741" s="29">
        <v>157.6666</v>
      </c>
      <c r="F741" s="29">
        <v>11</v>
      </c>
      <c r="G741" s="29">
        <v>1.0421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42614</v>
      </c>
      <c r="C742" s="318"/>
      <c r="D742" s="29">
        <v>169</v>
      </c>
      <c r="E742" s="29">
        <v>156.4903</v>
      </c>
      <c r="F742" s="29">
        <v>13</v>
      </c>
      <c r="G742" s="29">
        <v>0.7645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42644</v>
      </c>
      <c r="C743" s="318"/>
      <c r="D743" s="29">
        <v>170</v>
      </c>
      <c r="E743" s="29">
        <v>158.3237</v>
      </c>
      <c r="F743" s="29">
        <v>10</v>
      </c>
      <c r="G743" s="29">
        <v>0.63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42675</v>
      </c>
      <c r="C744" s="318"/>
      <c r="D744" s="29">
        <v>170</v>
      </c>
      <c r="E744" s="29">
        <v>158.0331</v>
      </c>
      <c r="F744" s="29">
        <v>10</v>
      </c>
      <c r="G744" s="29">
        <v>0.62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42705</v>
      </c>
      <c r="C745" s="318"/>
      <c r="D745" s="29">
        <v>170</v>
      </c>
      <c r="E745" s="29">
        <v>158.6554</v>
      </c>
      <c r="F745" s="29">
        <v>12</v>
      </c>
      <c r="G745" s="29">
        <v>0.75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42736</v>
      </c>
      <c r="C746" s="318"/>
      <c r="D746" s="29">
        <v>170</v>
      </c>
      <c r="E746" s="29">
        <v>159.3455</v>
      </c>
      <c r="F746" s="29">
        <v>12</v>
      </c>
      <c r="G746" s="29">
        <v>0.69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42767</v>
      </c>
      <c r="C747" s="318"/>
      <c r="D747" s="29">
        <v>169</v>
      </c>
      <c r="E747" s="29">
        <v>160.044</v>
      </c>
      <c r="F747" s="29">
        <v>13</v>
      </c>
      <c r="G747" s="29">
        <v>0.71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42795</v>
      </c>
      <c r="C748" s="318"/>
      <c r="D748" s="29">
        <v>169</v>
      </c>
      <c r="E748" s="29">
        <v>161.7002</v>
      </c>
      <c r="F748" s="29">
        <v>13</v>
      </c>
      <c r="G748" s="29">
        <v>0.71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42826</v>
      </c>
      <c r="C749" s="318"/>
      <c r="D749" s="29">
        <v>169</v>
      </c>
      <c r="E749" s="29">
        <v>167.9993</v>
      </c>
      <c r="F749" s="29">
        <v>15</v>
      </c>
      <c r="G749" s="29">
        <v>4.5145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42856</v>
      </c>
      <c r="C750" s="318"/>
      <c r="D750" s="29">
        <v>169</v>
      </c>
      <c r="E750" s="29">
        <v>171.0813</v>
      </c>
      <c r="F750" s="29">
        <v>11</v>
      </c>
      <c r="G750" s="29">
        <v>0.65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42887</v>
      </c>
      <c r="C751" s="318"/>
      <c r="D751" s="29">
        <v>169</v>
      </c>
      <c r="E751" s="29">
        <v>170.6726</v>
      </c>
      <c r="F751" s="29">
        <v>11</v>
      </c>
      <c r="G751" s="29">
        <v>0.65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42917</v>
      </c>
      <c r="C752" s="318"/>
      <c r="D752" s="29">
        <v>169</v>
      </c>
      <c r="E752" s="29">
        <v>171.9438</v>
      </c>
      <c r="F752" s="29">
        <v>11</v>
      </c>
      <c r="G752" s="29">
        <v>0.65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42948</v>
      </c>
      <c r="C753" s="318"/>
      <c r="D753" s="29">
        <v>167</v>
      </c>
      <c r="E753" s="29">
        <v>113.2059</v>
      </c>
      <c r="F753" s="29">
        <v>11</v>
      </c>
      <c r="G753" s="29">
        <v>0.65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42979</v>
      </c>
      <c r="C754" s="318"/>
      <c r="D754" s="29">
        <v>167</v>
      </c>
      <c r="E754" s="29">
        <v>113.9079</v>
      </c>
      <c r="F754" s="29">
        <v>11</v>
      </c>
      <c r="G754" s="29">
        <v>0.65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18" s="28" customFormat="1" ht="12" customHeight="1">
      <c r="B755" s="271"/>
      <c r="C755" s="30"/>
      <c r="D755" s="30"/>
      <c r="E755" s="30"/>
      <c r="F755" s="290"/>
      <c r="G755" s="30"/>
      <c r="H755" s="30"/>
      <c r="I755" s="30"/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71"/>
      <c r="C756" s="198"/>
      <c r="D756" s="30"/>
      <c r="E756" s="30"/>
      <c r="F756" s="30"/>
      <c r="G756" s="30"/>
      <c r="H756" s="30"/>
      <c r="I756" s="30"/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16" customFormat="1" ht="12.75">
      <c r="B757" s="298"/>
      <c r="C757" s="302"/>
      <c r="D757" s="303"/>
      <c r="E757" s="303"/>
      <c r="F757" s="303"/>
      <c r="G757" s="303"/>
      <c r="H757" s="303"/>
      <c r="I757" s="301"/>
      <c r="J757" s="296"/>
      <c r="K757" s="296"/>
      <c r="L757" s="297"/>
      <c r="M757" s="297"/>
      <c r="N757" s="261"/>
      <c r="O757" s="261"/>
      <c r="P757" s="297"/>
      <c r="Q757" s="297"/>
      <c r="R757" s="297"/>
    </row>
    <row r="758" spans="2:18" s="197" customFormat="1" ht="25.5">
      <c r="B758" s="195" t="s">
        <v>146</v>
      </c>
      <c r="C758" s="195"/>
      <c r="D758" s="196" t="s">
        <v>25</v>
      </c>
      <c r="E758" s="196" t="s">
        <v>0</v>
      </c>
      <c r="F758" s="196" t="s">
        <v>1</v>
      </c>
      <c r="G758" s="196" t="s">
        <v>2</v>
      </c>
      <c r="H758" s="196" t="s">
        <v>3</v>
      </c>
      <c r="I758" s="200" t="s">
        <v>4</v>
      </c>
      <c r="J758" s="249"/>
      <c r="K758" s="249"/>
      <c r="L758" s="250"/>
      <c r="M758" s="250"/>
      <c r="N758" s="279"/>
      <c r="O758" s="279"/>
      <c r="P758" s="250"/>
      <c r="Q758" s="250"/>
      <c r="R758" s="250"/>
    </row>
    <row r="759" spans="2:18" s="28" customFormat="1" ht="12.75" hidden="1">
      <c r="B759" s="257">
        <v>37469</v>
      </c>
      <c r="C759" s="198"/>
      <c r="D759" s="30">
        <v>66</v>
      </c>
      <c r="E759" s="30">
        <v>144.142248</v>
      </c>
      <c r="F759" s="30">
        <v>23</v>
      </c>
      <c r="G759" s="30">
        <v>4.792275</v>
      </c>
      <c r="H759" s="30">
        <v>0</v>
      </c>
      <c r="I759" s="30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37500</v>
      </c>
      <c r="C760" s="201"/>
      <c r="D760" s="29">
        <v>77</v>
      </c>
      <c r="E760" s="29">
        <v>197.436743</v>
      </c>
      <c r="F760" s="29">
        <v>22</v>
      </c>
      <c r="G760" s="29">
        <v>52.328593000000005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37530</v>
      </c>
      <c r="C761" s="201"/>
      <c r="D761" s="29">
        <v>95</v>
      </c>
      <c r="E761" s="29">
        <v>208.659244</v>
      </c>
      <c r="F761" s="29">
        <v>30</v>
      </c>
      <c r="G761" s="29">
        <v>11.121237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37561</v>
      </c>
      <c r="C762" s="201"/>
      <c r="D762" s="29">
        <v>107</v>
      </c>
      <c r="E762" s="29">
        <v>212.071875</v>
      </c>
      <c r="F762" s="29">
        <v>33</v>
      </c>
      <c r="G762" s="29">
        <v>3.363208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37591</v>
      </c>
      <c r="C763" s="201"/>
      <c r="D763" s="29">
        <v>110</v>
      </c>
      <c r="E763" s="29">
        <v>220.983439</v>
      </c>
      <c r="F763" s="29">
        <v>49</v>
      </c>
      <c r="G763" s="29">
        <v>5.800562000000001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37622</v>
      </c>
      <c r="C764" s="201"/>
      <c r="D764" s="29">
        <v>111</v>
      </c>
      <c r="E764" s="29">
        <v>229.684396</v>
      </c>
      <c r="F764" s="29">
        <v>47</v>
      </c>
      <c r="G764" s="29">
        <v>6.484271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37653</v>
      </c>
      <c r="C765" s="201"/>
      <c r="D765" s="29">
        <v>119</v>
      </c>
      <c r="E765" s="29">
        <v>234.083023</v>
      </c>
      <c r="F765" s="29">
        <v>49</v>
      </c>
      <c r="G765" s="29">
        <v>3.52417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37681</v>
      </c>
      <c r="C766" s="201"/>
      <c r="D766" s="29">
        <v>128</v>
      </c>
      <c r="E766" s="29">
        <v>246.51593400000002</v>
      </c>
      <c r="F766" s="29">
        <v>48</v>
      </c>
      <c r="G766" s="29">
        <v>6.553765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37712</v>
      </c>
      <c r="C767" s="201"/>
      <c r="D767" s="29">
        <v>134</v>
      </c>
      <c r="E767" s="29">
        <v>293.648606</v>
      </c>
      <c r="F767" s="29">
        <v>63</v>
      </c>
      <c r="G767" s="29">
        <v>47.233988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37742</v>
      </c>
      <c r="C768" s="201"/>
      <c r="D768" s="29">
        <v>146</v>
      </c>
      <c r="E768" s="29">
        <v>297.449327</v>
      </c>
      <c r="F768" s="29">
        <v>62</v>
      </c>
      <c r="G768" s="29">
        <v>5.141183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37773</v>
      </c>
      <c r="C769" s="201"/>
      <c r="D769" s="29">
        <v>149</v>
      </c>
      <c r="E769" s="29">
        <v>301.017376</v>
      </c>
      <c r="F769" s="29">
        <v>54</v>
      </c>
      <c r="G769" s="29">
        <v>4.253071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37803</v>
      </c>
      <c r="C770" s="201"/>
      <c r="D770" s="29">
        <v>156</v>
      </c>
      <c r="E770" s="29">
        <v>305.19732100000004</v>
      </c>
      <c r="F770" s="29">
        <v>64</v>
      </c>
      <c r="G770" s="29">
        <v>4.80324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37834</v>
      </c>
      <c r="C771" s="201"/>
      <c r="D771" s="29">
        <v>157</v>
      </c>
      <c r="E771" s="29">
        <v>311.26266</v>
      </c>
      <c r="F771" s="29">
        <v>63</v>
      </c>
      <c r="G771" s="29">
        <v>7.320895000000001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37865</v>
      </c>
      <c r="C772" s="201"/>
      <c r="D772" s="29">
        <v>167</v>
      </c>
      <c r="E772" s="29">
        <v>272.74976</v>
      </c>
      <c r="F772" s="29">
        <v>55</v>
      </c>
      <c r="G772" s="29">
        <v>4.086061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37895</v>
      </c>
      <c r="C773" s="201"/>
      <c r="D773" s="29">
        <v>170</v>
      </c>
      <c r="E773" s="29">
        <v>277.099869</v>
      </c>
      <c r="F773" s="29">
        <v>66</v>
      </c>
      <c r="G773" s="29">
        <v>5.089604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37926</v>
      </c>
      <c r="C774" s="201"/>
      <c r="D774" s="29">
        <v>177</v>
      </c>
      <c r="E774" s="29">
        <v>201.976397</v>
      </c>
      <c r="F774" s="29">
        <v>57</v>
      </c>
      <c r="G774" s="29">
        <v>2.02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37956</v>
      </c>
      <c r="C775" s="201"/>
      <c r="D775" s="29">
        <v>184</v>
      </c>
      <c r="E775" s="29">
        <v>186.16375700000003</v>
      </c>
      <c r="F775" s="29">
        <v>63</v>
      </c>
      <c r="G775" s="29">
        <v>4.381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37987</v>
      </c>
      <c r="C776" s="201"/>
      <c r="D776" s="29">
        <v>181</v>
      </c>
      <c r="E776" s="29">
        <v>138.19648200000003</v>
      </c>
      <c r="F776" s="29">
        <v>63</v>
      </c>
      <c r="G776" s="29">
        <v>1.931175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38018</v>
      </c>
      <c r="C777" s="201"/>
      <c r="D777" s="29">
        <v>185</v>
      </c>
      <c r="E777" s="29">
        <v>133.515949</v>
      </c>
      <c r="F777" s="29">
        <v>55</v>
      </c>
      <c r="G777" s="29">
        <v>1.6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38047</v>
      </c>
      <c r="C778" s="201"/>
      <c r="D778" s="29">
        <v>185</v>
      </c>
      <c r="E778" s="29">
        <v>131.57690300000002</v>
      </c>
      <c r="F778" s="29">
        <v>59</v>
      </c>
      <c r="G778" s="29">
        <v>1.562304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38078</v>
      </c>
      <c r="C779" s="201"/>
      <c r="D779" s="29">
        <v>185</v>
      </c>
      <c r="E779" s="29">
        <v>129.811267</v>
      </c>
      <c r="F779" s="29">
        <v>56</v>
      </c>
      <c r="G779" s="29">
        <v>1.68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38108</v>
      </c>
      <c r="C780" s="201"/>
      <c r="D780" s="29">
        <v>194</v>
      </c>
      <c r="E780" s="29">
        <v>125.94506700000001</v>
      </c>
      <c r="F780" s="29">
        <v>49</v>
      </c>
      <c r="G780" s="29">
        <v>1.46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38139</v>
      </c>
      <c r="C781" s="201"/>
      <c r="D781" s="29">
        <v>193</v>
      </c>
      <c r="E781" s="29">
        <v>56.942146</v>
      </c>
      <c r="F781" s="29">
        <v>55</v>
      </c>
      <c r="G781" s="29">
        <v>1.573901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38169</v>
      </c>
      <c r="C782" s="201"/>
      <c r="D782" s="29">
        <v>192</v>
      </c>
      <c r="E782" s="29">
        <v>59</v>
      </c>
      <c r="F782" s="29">
        <v>53</v>
      </c>
      <c r="G782" s="29">
        <v>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38200</v>
      </c>
      <c r="C783" s="201"/>
      <c r="D783" s="29">
        <v>189</v>
      </c>
      <c r="E783" s="29">
        <v>60</v>
      </c>
      <c r="F783" s="29">
        <v>50</v>
      </c>
      <c r="G783" s="29">
        <v>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38231</v>
      </c>
      <c r="C784" s="201"/>
      <c r="D784" s="29">
        <v>188</v>
      </c>
      <c r="E784" s="29">
        <v>60</v>
      </c>
      <c r="F784" s="29">
        <v>53</v>
      </c>
      <c r="G784" s="29">
        <v>1</v>
      </c>
      <c r="H784" s="29">
        <v>13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38261</v>
      </c>
      <c r="C785" s="201"/>
      <c r="D785" s="29">
        <v>185</v>
      </c>
      <c r="E785" s="29">
        <v>61.891309</v>
      </c>
      <c r="F785" s="29">
        <v>50</v>
      </c>
      <c r="G785" s="29">
        <v>4.343827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38292</v>
      </c>
      <c r="C786" s="201"/>
      <c r="D786" s="29">
        <v>185</v>
      </c>
      <c r="E786" s="29">
        <v>58.338222</v>
      </c>
      <c r="F786" s="29">
        <v>47</v>
      </c>
      <c r="G786" s="29">
        <v>1.255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38322</v>
      </c>
      <c r="C787" s="201"/>
      <c r="D787" s="29">
        <v>184</v>
      </c>
      <c r="E787" s="29">
        <v>58.889211</v>
      </c>
      <c r="F787" s="29">
        <v>45</v>
      </c>
      <c r="G787" s="29">
        <v>1.235</v>
      </c>
      <c r="H787" s="29">
        <v>1</v>
      </c>
      <c r="I787" s="29">
        <v>0.338404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38353</v>
      </c>
      <c r="C788" s="201"/>
      <c r="D788" s="29">
        <v>183</v>
      </c>
      <c r="E788" s="29">
        <v>48.068175</v>
      </c>
      <c r="F788" s="29">
        <v>43</v>
      </c>
      <c r="G788" s="29">
        <v>1.216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38384</v>
      </c>
      <c r="C789" s="201"/>
      <c r="D789" s="29">
        <v>179</v>
      </c>
      <c r="E789" s="29">
        <v>48.412014</v>
      </c>
      <c r="F789" s="29">
        <v>45</v>
      </c>
      <c r="G789" s="29">
        <v>1.397359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38412</v>
      </c>
      <c r="C790" s="201"/>
      <c r="D790" s="29">
        <v>177</v>
      </c>
      <c r="E790" s="29">
        <v>50.006316</v>
      </c>
      <c r="F790" s="29">
        <v>42</v>
      </c>
      <c r="G790" s="29">
        <v>1.13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38443</v>
      </c>
      <c r="C791" s="201"/>
      <c r="D791" s="29">
        <v>176</v>
      </c>
      <c r="E791" s="29">
        <v>53.402138</v>
      </c>
      <c r="F791" s="29">
        <v>44</v>
      </c>
      <c r="G791" s="29">
        <v>3.291494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38473</v>
      </c>
      <c r="C792" s="201"/>
      <c r="D792" s="29">
        <v>174</v>
      </c>
      <c r="E792" s="29">
        <v>53.017184</v>
      </c>
      <c r="F792" s="29">
        <v>38</v>
      </c>
      <c r="G792" s="29">
        <v>1.025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38504</v>
      </c>
      <c r="C793" s="201"/>
      <c r="D793" s="29">
        <v>173</v>
      </c>
      <c r="E793" s="29">
        <v>53.509863</v>
      </c>
      <c r="F793" s="29">
        <v>42</v>
      </c>
      <c r="G793" s="29">
        <v>1.08572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38534</v>
      </c>
      <c r="C794" s="201"/>
      <c r="D794" s="29">
        <v>172</v>
      </c>
      <c r="E794" s="29">
        <v>52.501708</v>
      </c>
      <c r="F794" s="29">
        <v>40</v>
      </c>
      <c r="G794" s="29">
        <v>1.055049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38565</v>
      </c>
      <c r="C795" s="201"/>
      <c r="D795" s="29">
        <v>172</v>
      </c>
      <c r="E795" s="29">
        <v>53.536135</v>
      </c>
      <c r="F795" s="29">
        <v>38</v>
      </c>
      <c r="G795" s="29">
        <v>1.03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38596</v>
      </c>
      <c r="C796" s="201"/>
      <c r="D796" s="29">
        <v>171</v>
      </c>
      <c r="E796" s="29">
        <v>51.095063</v>
      </c>
      <c r="F796" s="29">
        <v>38</v>
      </c>
      <c r="G796" s="29">
        <v>1.11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38626</v>
      </c>
      <c r="C797" s="201"/>
      <c r="D797" s="29">
        <v>171</v>
      </c>
      <c r="E797" s="29">
        <v>51.37123</v>
      </c>
      <c r="F797" s="29">
        <v>31</v>
      </c>
      <c r="G797" s="29">
        <v>0.775</v>
      </c>
      <c r="H797" s="29">
        <v>13</v>
      </c>
      <c r="I797" s="29">
        <v>0.679709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38657</v>
      </c>
      <c r="C798" s="201"/>
      <c r="D798" s="29">
        <v>169</v>
      </c>
      <c r="E798" s="29">
        <v>51.133171</v>
      </c>
      <c r="F798" s="29">
        <v>31</v>
      </c>
      <c r="G798" s="29">
        <v>0.7613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38687</v>
      </c>
      <c r="C799" s="201"/>
      <c r="D799" s="29">
        <v>169</v>
      </c>
      <c r="E799" s="29">
        <v>49.487233</v>
      </c>
      <c r="F799" s="29">
        <v>32</v>
      </c>
      <c r="G799" s="29">
        <v>0.765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38718</v>
      </c>
      <c r="C800" s="201"/>
      <c r="D800" s="29">
        <v>168</v>
      </c>
      <c r="E800" s="29">
        <v>50.196109</v>
      </c>
      <c r="F800" s="29">
        <v>30</v>
      </c>
      <c r="G800" s="29">
        <v>0.715</v>
      </c>
      <c r="H800" s="29">
        <v>3</v>
      </c>
      <c r="I800" s="29">
        <v>0.002472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38749</v>
      </c>
      <c r="C801" s="201"/>
      <c r="D801" s="29">
        <v>168</v>
      </c>
      <c r="E801" s="29">
        <v>50.720714</v>
      </c>
      <c r="F801" s="29">
        <v>31</v>
      </c>
      <c r="G801" s="29">
        <v>0.79</v>
      </c>
      <c r="H801" s="29">
        <v>5</v>
      </c>
      <c r="I801" s="29">
        <v>0.308928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38777</v>
      </c>
      <c r="C802" s="201"/>
      <c r="D802" s="29">
        <v>168</v>
      </c>
      <c r="E802" s="29">
        <v>52.246136</v>
      </c>
      <c r="F802" s="29">
        <v>33</v>
      </c>
      <c r="G802" s="29">
        <v>0.755282</v>
      </c>
      <c r="H802" s="29">
        <v>13</v>
      </c>
      <c r="I802" s="29">
        <v>0.394823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38808</v>
      </c>
      <c r="C803" s="201"/>
      <c r="D803" s="29">
        <v>168</v>
      </c>
      <c r="E803" s="29">
        <v>54.222673</v>
      </c>
      <c r="F803" s="29">
        <v>33</v>
      </c>
      <c r="G803" s="29">
        <v>3.296604</v>
      </c>
      <c r="H803" s="29">
        <v>8</v>
      </c>
      <c r="I803" s="29">
        <v>1.398598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38838</v>
      </c>
      <c r="C804" s="201"/>
      <c r="D804" s="29">
        <v>167</v>
      </c>
      <c r="E804" s="29">
        <v>54.723964</v>
      </c>
      <c r="F804" s="29">
        <v>28</v>
      </c>
      <c r="G804" s="29">
        <v>0.725</v>
      </c>
      <c r="H804" s="29">
        <v>7</v>
      </c>
      <c r="I804" s="29">
        <v>0.42391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38869</v>
      </c>
      <c r="C805" s="201"/>
      <c r="D805" s="29">
        <v>166</v>
      </c>
      <c r="E805" s="29">
        <v>55.872149</v>
      </c>
      <c r="F805" s="29">
        <v>32</v>
      </c>
      <c r="G805" s="29">
        <v>1.200031</v>
      </c>
      <c r="H805" s="29">
        <v>8</v>
      </c>
      <c r="I805" s="29">
        <v>0.032568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38899</v>
      </c>
      <c r="C806" s="201"/>
      <c r="D806" s="29">
        <v>165</v>
      </c>
      <c r="E806" s="29">
        <v>57.210332</v>
      </c>
      <c r="F806" s="29">
        <v>28</v>
      </c>
      <c r="G806" s="29">
        <v>1.12</v>
      </c>
      <c r="H806" s="29">
        <v>7</v>
      </c>
      <c r="I806" s="29">
        <v>0.615422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38930</v>
      </c>
      <c r="C807" s="201"/>
      <c r="D807" s="29">
        <v>165</v>
      </c>
      <c r="E807" s="29">
        <v>58.011826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38961</v>
      </c>
      <c r="C808" s="201"/>
      <c r="D808" s="29">
        <v>164</v>
      </c>
      <c r="E808" s="29">
        <v>58.623474</v>
      </c>
      <c r="F808" s="29">
        <v>28</v>
      </c>
      <c r="G808" s="29">
        <v>0.765</v>
      </c>
      <c r="H808" s="29">
        <v>8</v>
      </c>
      <c r="I808" s="29">
        <v>0.039074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38991</v>
      </c>
      <c r="C809" s="201"/>
      <c r="D809" s="29">
        <v>164</v>
      </c>
      <c r="E809" s="29">
        <v>59.59472100000001</v>
      </c>
      <c r="F809" s="29">
        <v>25</v>
      </c>
      <c r="G809" s="29">
        <v>0.695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39022</v>
      </c>
      <c r="C810" s="201"/>
      <c r="D810" s="29">
        <v>164</v>
      </c>
      <c r="E810" s="29">
        <v>58.817665000000005</v>
      </c>
      <c r="F810" s="29">
        <v>27</v>
      </c>
      <c r="G810" s="29">
        <v>0.735</v>
      </c>
      <c r="H810" s="29">
        <v>3</v>
      </c>
      <c r="I810" s="29">
        <v>1.623469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39052</v>
      </c>
      <c r="C811" s="201"/>
      <c r="D811" s="29">
        <v>164</v>
      </c>
      <c r="E811" s="29">
        <v>59.002263</v>
      </c>
      <c r="F811" s="29">
        <v>27</v>
      </c>
      <c r="G811" s="29">
        <v>0.76</v>
      </c>
      <c r="H811" s="29">
        <v>9</v>
      </c>
      <c r="I811" s="29">
        <v>0.386238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39083</v>
      </c>
      <c r="C812" s="201"/>
      <c r="D812" s="29">
        <v>163</v>
      </c>
      <c r="E812" s="29">
        <v>53.461423</v>
      </c>
      <c r="F812" s="29">
        <v>24</v>
      </c>
      <c r="G812" s="29">
        <v>0.675</v>
      </c>
      <c r="H812" s="29">
        <v>3</v>
      </c>
      <c r="I812" s="29">
        <v>6.21654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39114</v>
      </c>
      <c r="C813" s="201"/>
      <c r="D813" s="29">
        <v>163</v>
      </c>
      <c r="E813" s="29">
        <v>54.247681</v>
      </c>
      <c r="F813" s="29">
        <v>27</v>
      </c>
      <c r="G813" s="29">
        <v>0.745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39142</v>
      </c>
      <c r="C814" s="201"/>
      <c r="D814" s="29">
        <v>161</v>
      </c>
      <c r="E814" s="29">
        <v>53.38316</v>
      </c>
      <c r="F814" s="29">
        <v>29</v>
      </c>
      <c r="G814" s="29">
        <v>0.746196</v>
      </c>
      <c r="H814" s="29">
        <v>5</v>
      </c>
      <c r="I814" s="29">
        <v>2.165727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39173</v>
      </c>
      <c r="C815" s="201"/>
      <c r="D815" s="29">
        <v>160</v>
      </c>
      <c r="E815" s="29">
        <v>56.724635</v>
      </c>
      <c r="F815" s="29">
        <v>26</v>
      </c>
      <c r="G815" s="29">
        <v>3.265551</v>
      </c>
      <c r="H815" s="29">
        <v>1</v>
      </c>
      <c r="I815" s="29">
        <v>0.005935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39203</v>
      </c>
      <c r="C816" s="201"/>
      <c r="D816" s="29">
        <v>160</v>
      </c>
      <c r="E816" s="29">
        <v>57.185895</v>
      </c>
      <c r="F816" s="29">
        <v>23</v>
      </c>
      <c r="G816" s="29">
        <v>0.64</v>
      </c>
      <c r="H816" s="29">
        <v>4</v>
      </c>
      <c r="I816" s="29">
        <v>0.517647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39234</v>
      </c>
      <c r="C817" s="201"/>
      <c r="D817" s="29">
        <v>160</v>
      </c>
      <c r="E817" s="29">
        <v>56.847848</v>
      </c>
      <c r="F817" s="29">
        <v>29</v>
      </c>
      <c r="G817" s="29">
        <v>0.795106</v>
      </c>
      <c r="H817" s="29">
        <v>2</v>
      </c>
      <c r="I817" s="29">
        <v>1.047059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39264</v>
      </c>
      <c r="C818" s="201"/>
      <c r="D818" s="29">
        <v>159</v>
      </c>
      <c r="E818" s="29">
        <v>57.927463</v>
      </c>
      <c r="F818" s="29">
        <v>24</v>
      </c>
      <c r="G818" s="29">
        <v>0.69</v>
      </c>
      <c r="H818" s="29">
        <v>2</v>
      </c>
      <c r="I818" s="29">
        <v>0.235294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39295</v>
      </c>
      <c r="C819" s="201"/>
      <c r="D819" s="29">
        <v>158</v>
      </c>
      <c r="E819" s="29">
        <v>58.725212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39326</v>
      </c>
      <c r="C820" s="201"/>
      <c r="D820" s="29">
        <v>158</v>
      </c>
      <c r="E820" s="29">
        <v>58.457601</v>
      </c>
      <c r="F820" s="29">
        <v>24</v>
      </c>
      <c r="G820" s="29">
        <v>1.22</v>
      </c>
      <c r="H820" s="29">
        <v>8</v>
      </c>
      <c r="I820" s="29">
        <v>1.461006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39356</v>
      </c>
      <c r="C821" s="201"/>
      <c r="D821" s="29">
        <v>158</v>
      </c>
      <c r="E821" s="29">
        <v>58.882762</v>
      </c>
      <c r="F821" s="29">
        <v>23</v>
      </c>
      <c r="G821" s="29">
        <v>0.66</v>
      </c>
      <c r="H821" s="29">
        <v>2</v>
      </c>
      <c r="I821" s="29">
        <v>0.646091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39387</v>
      </c>
      <c r="C822" s="201"/>
      <c r="D822" s="29">
        <v>157</v>
      </c>
      <c r="E822" s="29">
        <v>54.662512</v>
      </c>
      <c r="F822" s="29">
        <v>22</v>
      </c>
      <c r="G822" s="29">
        <v>0.78</v>
      </c>
      <c r="H822" s="29">
        <v>5</v>
      </c>
      <c r="I822" s="29">
        <v>4.384543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39417</v>
      </c>
      <c r="C823" s="201"/>
      <c r="D823" s="29">
        <v>157</v>
      </c>
      <c r="E823" s="29">
        <v>55.173668</v>
      </c>
      <c r="F823" s="29">
        <v>22</v>
      </c>
      <c r="G823" s="29">
        <v>0.73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39448</v>
      </c>
      <c r="C824" s="201"/>
      <c r="D824" s="29">
        <v>157</v>
      </c>
      <c r="E824" s="29">
        <v>54.977854</v>
      </c>
      <c r="F824" s="29">
        <v>21</v>
      </c>
      <c r="G824" s="29">
        <v>0.67</v>
      </c>
      <c r="H824" s="29">
        <v>4</v>
      </c>
      <c r="I824" s="29">
        <v>0.865883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39479</v>
      </c>
      <c r="C825" s="201"/>
      <c r="D825" s="29">
        <v>157</v>
      </c>
      <c r="E825" s="29">
        <v>55.598658</v>
      </c>
      <c r="F825" s="29">
        <v>19</v>
      </c>
      <c r="G825" s="29">
        <v>0.54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39508</v>
      </c>
      <c r="C826" s="201"/>
      <c r="D826" s="29">
        <v>157</v>
      </c>
      <c r="E826" s="29">
        <v>57.12345</v>
      </c>
      <c r="F826" s="29">
        <v>18</v>
      </c>
      <c r="G826" s="29">
        <v>0.58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39539</v>
      </c>
      <c r="C827" s="201"/>
      <c r="D827" s="29">
        <v>156</v>
      </c>
      <c r="E827" s="29">
        <v>60.819855</v>
      </c>
      <c r="F827" s="29">
        <v>21</v>
      </c>
      <c r="G827" s="29">
        <v>3.699397</v>
      </c>
      <c r="H827" s="29">
        <v>4</v>
      </c>
      <c r="I827" s="29">
        <v>0.271764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39569</v>
      </c>
      <c r="C828" s="201"/>
      <c r="D828" s="29">
        <v>156</v>
      </c>
      <c r="E828" s="29">
        <v>62.546869</v>
      </c>
      <c r="F828" s="29">
        <v>18</v>
      </c>
      <c r="G828" s="29">
        <v>0.58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39600</v>
      </c>
      <c r="C829" s="201"/>
      <c r="D829" s="29">
        <v>156</v>
      </c>
      <c r="E829" s="29">
        <v>63.089764</v>
      </c>
      <c r="F829" s="29">
        <v>17</v>
      </c>
      <c r="G829" s="29">
        <v>0.55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39630</v>
      </c>
      <c r="C830" s="201"/>
      <c r="D830" s="29">
        <v>154</v>
      </c>
      <c r="E830" s="29">
        <v>65.20128</v>
      </c>
      <c r="F830" s="29">
        <v>19</v>
      </c>
      <c r="G830" s="29">
        <v>0.61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39661</v>
      </c>
      <c r="C831" s="201"/>
      <c r="D831" s="29">
        <v>154</v>
      </c>
      <c r="E831" s="29">
        <v>64.361008</v>
      </c>
      <c r="F831" s="29">
        <v>19</v>
      </c>
      <c r="G831" s="29">
        <v>0.61</v>
      </c>
      <c r="H831" s="29">
        <v>2</v>
      </c>
      <c r="I831" s="29">
        <v>1.682353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39692</v>
      </c>
      <c r="C832" s="201"/>
      <c r="D832" s="29">
        <v>154</v>
      </c>
      <c r="E832" s="29">
        <v>64.961378</v>
      </c>
      <c r="F832" s="29">
        <v>17</v>
      </c>
      <c r="G832" s="29">
        <v>0.62</v>
      </c>
      <c r="H832" s="29">
        <v>2</v>
      </c>
      <c r="I832" s="29">
        <v>0.052471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39722</v>
      </c>
      <c r="C833" s="201"/>
      <c r="D833" s="29">
        <v>154</v>
      </c>
      <c r="E833" s="29">
        <v>66.354655</v>
      </c>
      <c r="F833" s="29">
        <v>20</v>
      </c>
      <c r="G833" s="29">
        <v>0.641919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39753</v>
      </c>
      <c r="C834" s="201"/>
      <c r="D834" s="29">
        <v>154</v>
      </c>
      <c r="E834" s="29">
        <v>65.247185</v>
      </c>
      <c r="F834" s="29">
        <v>18</v>
      </c>
      <c r="G834" s="29">
        <v>0.538576</v>
      </c>
      <c r="H834" s="29">
        <v>2</v>
      </c>
      <c r="I834" s="29">
        <v>2.066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39783</v>
      </c>
      <c r="C835" s="201"/>
      <c r="D835" s="29">
        <v>153</v>
      </c>
      <c r="E835" s="29">
        <v>65.707491</v>
      </c>
      <c r="F835" s="29">
        <v>15</v>
      </c>
      <c r="G835" s="29">
        <v>0.49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39814</v>
      </c>
      <c r="C836" s="201"/>
      <c r="D836" s="29">
        <v>153</v>
      </c>
      <c r="E836" s="29">
        <v>66.352831</v>
      </c>
      <c r="F836" s="29">
        <v>19</v>
      </c>
      <c r="G836" s="29">
        <v>0.636424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39845</v>
      </c>
      <c r="C837" s="201"/>
      <c r="D837" s="29">
        <v>153</v>
      </c>
      <c r="E837" s="29">
        <v>65.89103</v>
      </c>
      <c r="F837" s="29">
        <v>18</v>
      </c>
      <c r="G837" s="29">
        <v>0.576</v>
      </c>
      <c r="H837" s="29">
        <v>6</v>
      </c>
      <c r="I837" s="29">
        <v>1.03808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39873</v>
      </c>
      <c r="C838" s="201"/>
      <c r="D838" s="29">
        <v>151</v>
      </c>
      <c r="E838" s="29">
        <v>66.346472</v>
      </c>
      <c r="F838" s="29">
        <v>20</v>
      </c>
      <c r="G838" s="29">
        <v>0.547632</v>
      </c>
      <c r="H838" s="29">
        <v>2</v>
      </c>
      <c r="I838" s="29">
        <v>0.966246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39904</v>
      </c>
      <c r="C839" s="201"/>
      <c r="D839" s="29">
        <v>151</v>
      </c>
      <c r="E839" s="29">
        <v>89.190599</v>
      </c>
      <c r="F839" s="29">
        <v>22</v>
      </c>
      <c r="G839" s="29">
        <v>22.539636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39934</v>
      </c>
      <c r="C840" s="201"/>
      <c r="D840" s="29">
        <v>151</v>
      </c>
      <c r="E840" s="29">
        <v>92.940444</v>
      </c>
      <c r="F840" s="29">
        <v>21</v>
      </c>
      <c r="G840" s="29">
        <v>2.700748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39965</v>
      </c>
      <c r="C841" s="201"/>
      <c r="D841" s="29">
        <v>151</v>
      </c>
      <c r="E841" s="29">
        <v>70.803301</v>
      </c>
      <c r="F841" s="29">
        <v>18</v>
      </c>
      <c r="G841" s="29">
        <v>0.640059</v>
      </c>
      <c r="H841" s="29">
        <v>6</v>
      </c>
      <c r="I841" s="29">
        <v>22.839109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39995</v>
      </c>
      <c r="C842" s="201"/>
      <c r="D842" s="29">
        <v>150</v>
      </c>
      <c r="E842" s="29">
        <v>71.972409</v>
      </c>
      <c r="F842" s="29">
        <v>17</v>
      </c>
      <c r="G842" s="29">
        <v>0.62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40026</v>
      </c>
      <c r="C843" s="201"/>
      <c r="D843" s="29">
        <v>148</v>
      </c>
      <c r="E843" s="29">
        <v>72.551958</v>
      </c>
      <c r="F843" s="29">
        <v>17</v>
      </c>
      <c r="G843" s="29">
        <v>0.62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40057</v>
      </c>
      <c r="C844" s="201"/>
      <c r="D844" s="29">
        <v>148</v>
      </c>
      <c r="E844" s="29">
        <v>73.098933</v>
      </c>
      <c r="F844" s="29">
        <v>16</v>
      </c>
      <c r="G844" s="29">
        <v>0.61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40087</v>
      </c>
      <c r="C845" s="201"/>
      <c r="D845" s="29">
        <v>147</v>
      </c>
      <c r="E845" s="29">
        <v>73.391151</v>
      </c>
      <c r="F845" s="29">
        <v>16</v>
      </c>
      <c r="G845" s="29">
        <v>0.61</v>
      </c>
      <c r="H845" s="29">
        <v>2</v>
      </c>
      <c r="I845" s="29">
        <v>0.282864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40118</v>
      </c>
      <c r="C846" s="201"/>
      <c r="D846" s="29">
        <v>147</v>
      </c>
      <c r="E846" s="29">
        <v>76.665941</v>
      </c>
      <c r="F846" s="29">
        <v>15</v>
      </c>
      <c r="G846" s="29">
        <v>3.610391</v>
      </c>
      <c r="H846" s="29">
        <v>1</v>
      </c>
      <c r="I846" s="29">
        <v>0.347824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40148</v>
      </c>
      <c r="C847" s="201"/>
      <c r="D847" s="29">
        <v>147</v>
      </c>
      <c r="E847" s="29">
        <v>74.536365</v>
      </c>
      <c r="F847" s="29">
        <v>15</v>
      </c>
      <c r="G847" s="29">
        <v>0.6</v>
      </c>
      <c r="H847" s="29">
        <v>4</v>
      </c>
      <c r="I847" s="29">
        <v>2.692978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40179</v>
      </c>
      <c r="C848" s="201"/>
      <c r="D848" s="29">
        <v>147</v>
      </c>
      <c r="E848" s="29">
        <v>75.148489</v>
      </c>
      <c r="F848" s="29">
        <v>15</v>
      </c>
      <c r="G848" s="29">
        <v>0.619434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40210</v>
      </c>
      <c r="C849" s="201"/>
      <c r="D849" s="29">
        <v>146</v>
      </c>
      <c r="E849" s="29">
        <v>75.577406</v>
      </c>
      <c r="F849" s="29">
        <v>12</v>
      </c>
      <c r="G849" s="29">
        <v>0.48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40238</v>
      </c>
      <c r="C850" s="201"/>
      <c r="D850" s="29">
        <v>146</v>
      </c>
      <c r="E850" s="29">
        <v>70.534299</v>
      </c>
      <c r="F850" s="29">
        <v>11</v>
      </c>
      <c r="G850" s="29">
        <v>0.45</v>
      </c>
      <c r="H850" s="29">
        <v>4</v>
      </c>
      <c r="I850" s="29">
        <v>5.832788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40269</v>
      </c>
      <c r="C851" s="201"/>
      <c r="D851" s="29">
        <v>146</v>
      </c>
      <c r="E851" s="29">
        <v>74.126623</v>
      </c>
      <c r="F851" s="29">
        <v>13</v>
      </c>
      <c r="G851" s="29">
        <v>3.433111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40299</v>
      </c>
      <c r="C852" s="201"/>
      <c r="D852" s="29">
        <v>146</v>
      </c>
      <c r="E852" s="29">
        <v>75.102813</v>
      </c>
      <c r="F852" s="29">
        <v>14</v>
      </c>
      <c r="G852" s="29">
        <v>0.51001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40330</v>
      </c>
      <c r="C853" s="201"/>
      <c r="D853" s="29">
        <v>146</v>
      </c>
      <c r="E853" s="29">
        <v>75.624973</v>
      </c>
      <c r="F853" s="29">
        <v>13</v>
      </c>
      <c r="G853" s="29">
        <v>0.49</v>
      </c>
      <c r="H853" s="29">
        <v>2</v>
      </c>
      <c r="I853" s="29">
        <v>0.06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40360</v>
      </c>
      <c r="C854" s="201"/>
      <c r="D854" s="29">
        <v>146</v>
      </c>
      <c r="E854" s="29">
        <v>74.666034</v>
      </c>
      <c r="F854" s="29">
        <v>16</v>
      </c>
      <c r="G854" s="29">
        <v>0.567</v>
      </c>
      <c r="H854" s="29">
        <v>2</v>
      </c>
      <c r="I854" s="29">
        <v>1.764706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40391</v>
      </c>
      <c r="C855" s="201"/>
      <c r="D855" s="29">
        <v>146</v>
      </c>
      <c r="E855" s="29">
        <v>75.192764</v>
      </c>
      <c r="F855" s="29">
        <v>14</v>
      </c>
      <c r="G855" s="29">
        <v>0.52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40422</v>
      </c>
      <c r="C856" s="201"/>
      <c r="D856" s="29">
        <v>146</v>
      </c>
      <c r="E856" s="29">
        <v>75.569537</v>
      </c>
      <c r="F856" s="29">
        <v>14</v>
      </c>
      <c r="G856" s="29">
        <v>0.52</v>
      </c>
      <c r="H856" s="29">
        <v>2</v>
      </c>
      <c r="I856" s="29">
        <v>0.170716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40452</v>
      </c>
      <c r="C857" s="201"/>
      <c r="D857" s="29">
        <v>146</v>
      </c>
      <c r="E857" s="29">
        <v>76.660572</v>
      </c>
      <c r="F857" s="29">
        <v>15</v>
      </c>
      <c r="G857" s="29">
        <v>1.02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40483</v>
      </c>
      <c r="C858" s="201"/>
      <c r="D858" s="29">
        <v>146</v>
      </c>
      <c r="E858" s="29">
        <v>74.696341</v>
      </c>
      <c r="F858" s="29">
        <v>16</v>
      </c>
      <c r="G858" s="29">
        <v>1.02</v>
      </c>
      <c r="H858" s="29">
        <v>1</v>
      </c>
      <c r="I858" s="29">
        <v>3.146793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40513</v>
      </c>
      <c r="C859" s="201"/>
      <c r="D859" s="29">
        <v>146</v>
      </c>
      <c r="E859" s="29">
        <v>75.199828</v>
      </c>
      <c r="F859" s="29">
        <v>14</v>
      </c>
      <c r="G859" s="29">
        <v>0.52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40544</v>
      </c>
      <c r="C860" s="201"/>
      <c r="D860" s="29">
        <v>146</v>
      </c>
      <c r="E860" s="29">
        <v>75.719867</v>
      </c>
      <c r="F860" s="29">
        <v>15</v>
      </c>
      <c r="G860" s="29">
        <v>0.526035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40575</v>
      </c>
      <c r="C861" s="201"/>
      <c r="D861" s="29">
        <v>145</v>
      </c>
      <c r="E861" s="29">
        <v>76.239912</v>
      </c>
      <c r="F861" s="29">
        <v>14</v>
      </c>
      <c r="G861" s="29">
        <v>0.52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40603</v>
      </c>
      <c r="C862" s="201"/>
      <c r="D862" s="29">
        <v>145</v>
      </c>
      <c r="E862" s="29">
        <v>77.515094</v>
      </c>
      <c r="F862" s="29">
        <v>14</v>
      </c>
      <c r="G862" s="29">
        <v>0.52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40634</v>
      </c>
      <c r="C863" s="29"/>
      <c r="D863" s="29">
        <v>145</v>
      </c>
      <c r="E863" s="29">
        <v>81.800384</v>
      </c>
      <c r="F863" s="272">
        <v>15</v>
      </c>
      <c r="G863" s="29">
        <v>3.740211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40664</v>
      </c>
      <c r="C864" s="29"/>
      <c r="D864" s="29">
        <v>146</v>
      </c>
      <c r="E864" s="29">
        <v>83.5835</v>
      </c>
      <c r="F864" s="272">
        <v>15</v>
      </c>
      <c r="G864" s="29">
        <v>1.02</v>
      </c>
      <c r="H864" s="29">
        <v>4</v>
      </c>
      <c r="I864" s="29">
        <v>0.409023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40695</v>
      </c>
      <c r="C865" s="29"/>
      <c r="D865" s="29">
        <v>146</v>
      </c>
      <c r="E865" s="29">
        <v>84.242038</v>
      </c>
      <c r="F865" s="272">
        <v>14</v>
      </c>
      <c r="G865" s="29">
        <v>0.52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24" s="235" customFormat="1" ht="12.75">
      <c r="B866" s="257">
        <v>40725</v>
      </c>
      <c r="C866" s="201"/>
      <c r="D866" s="29">
        <v>146</v>
      </c>
      <c r="E866" s="29">
        <v>85.180586</v>
      </c>
      <c r="F866" s="29">
        <v>16</v>
      </c>
      <c r="G866" s="29">
        <v>0.574925</v>
      </c>
      <c r="H866" s="29">
        <v>2</v>
      </c>
      <c r="I866" s="29">
        <v>0.275989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40756</v>
      </c>
      <c r="C867" s="201"/>
      <c r="D867" s="29">
        <v>146</v>
      </c>
      <c r="E867" s="29">
        <v>85.655271</v>
      </c>
      <c r="F867" s="29">
        <v>14</v>
      </c>
      <c r="G867" s="29">
        <v>0.52</v>
      </c>
      <c r="H867" s="29">
        <v>2</v>
      </c>
      <c r="I867" s="29">
        <v>0.054925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40787</v>
      </c>
      <c r="C868" s="201"/>
      <c r="D868" s="29">
        <v>146</v>
      </c>
      <c r="E868" s="29">
        <v>86.329647</v>
      </c>
      <c r="F868" s="29">
        <v>15</v>
      </c>
      <c r="G868" s="29">
        <v>0.62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257">
        <v>40817</v>
      </c>
      <c r="C869" s="201"/>
      <c r="D869" s="29">
        <v>146</v>
      </c>
      <c r="E869" s="29">
        <v>87.004231</v>
      </c>
      <c r="F869" s="29">
        <v>15</v>
      </c>
      <c r="G869" s="29">
        <v>0.57</v>
      </c>
      <c r="H869" s="29">
        <v>0</v>
      </c>
      <c r="I869" s="29">
        <v>0</v>
      </c>
      <c r="J869" s="233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257">
        <v>40848</v>
      </c>
      <c r="C870" s="201"/>
      <c r="D870" s="29">
        <v>146</v>
      </c>
      <c r="E870" s="29">
        <v>87.93367</v>
      </c>
      <c r="F870" s="29">
        <v>15</v>
      </c>
      <c r="G870" s="29">
        <v>0.64</v>
      </c>
      <c r="H870" s="29">
        <v>0</v>
      </c>
      <c r="I870" s="29">
        <v>0</v>
      </c>
      <c r="J870" s="233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257">
        <v>40878</v>
      </c>
      <c r="C871" s="201"/>
      <c r="D871" s="29">
        <v>146</v>
      </c>
      <c r="E871" s="29">
        <v>88.535509</v>
      </c>
      <c r="F871" s="29">
        <v>14</v>
      </c>
      <c r="G871" s="29">
        <v>0.64</v>
      </c>
      <c r="H871" s="29">
        <v>1</v>
      </c>
      <c r="I871" s="29">
        <v>0.142514</v>
      </c>
      <c r="J871" s="233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257">
        <v>40909</v>
      </c>
      <c r="C872" s="201"/>
      <c r="D872" s="29">
        <v>146</v>
      </c>
      <c r="E872" s="29">
        <v>87.855693</v>
      </c>
      <c r="F872" s="29">
        <v>14</v>
      </c>
      <c r="G872" s="29">
        <v>0.52</v>
      </c>
      <c r="H872" s="29">
        <v>1</v>
      </c>
      <c r="I872" s="29">
        <v>1.199834</v>
      </c>
      <c r="J872" s="233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257">
        <v>40940</v>
      </c>
      <c r="C873" s="201"/>
      <c r="D873" s="29">
        <v>145</v>
      </c>
      <c r="E873" s="29">
        <v>88.526255</v>
      </c>
      <c r="F873" s="29">
        <v>16</v>
      </c>
      <c r="G873" s="29">
        <v>0.705028</v>
      </c>
      <c r="H873" s="29">
        <v>0</v>
      </c>
      <c r="I873" s="29">
        <v>0.005195</v>
      </c>
      <c r="J873" s="233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257">
        <v>40969</v>
      </c>
      <c r="C874" s="201"/>
      <c r="D874" s="29">
        <v>145</v>
      </c>
      <c r="E874" s="29">
        <v>90.290901</v>
      </c>
      <c r="F874" s="29">
        <v>13</v>
      </c>
      <c r="G874" s="29">
        <v>0.73</v>
      </c>
      <c r="H874" s="29">
        <v>0</v>
      </c>
      <c r="I874" s="29">
        <v>0</v>
      </c>
      <c r="J874" s="233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257">
        <v>41000</v>
      </c>
      <c r="C875" s="201"/>
      <c r="D875" s="29">
        <v>145</v>
      </c>
      <c r="E875" s="29">
        <v>95.741817</v>
      </c>
      <c r="F875" s="29">
        <v>14</v>
      </c>
      <c r="G875" s="29">
        <v>4.543728</v>
      </c>
      <c r="H875" s="29">
        <v>0</v>
      </c>
      <c r="I875" s="29">
        <v>0</v>
      </c>
      <c r="J875" s="233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257">
        <v>41030</v>
      </c>
      <c r="C876" s="201"/>
      <c r="D876" s="29">
        <v>145</v>
      </c>
      <c r="E876" s="29">
        <v>97.704248</v>
      </c>
      <c r="F876" s="29">
        <v>12</v>
      </c>
      <c r="G876" s="29">
        <v>0.48</v>
      </c>
      <c r="H876" s="29">
        <v>0</v>
      </c>
      <c r="I876" s="29">
        <v>0</v>
      </c>
      <c r="J876" s="233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257">
        <v>41061</v>
      </c>
      <c r="C877" s="201"/>
      <c r="D877" s="29">
        <v>145</v>
      </c>
      <c r="E877" s="29">
        <v>98.374081</v>
      </c>
      <c r="F877" s="29">
        <v>13</v>
      </c>
      <c r="G877" s="29">
        <v>0.5</v>
      </c>
      <c r="H877" s="29">
        <v>0</v>
      </c>
      <c r="I877" s="29">
        <v>0</v>
      </c>
      <c r="J877" s="233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257">
        <v>41092</v>
      </c>
      <c r="C878" s="201"/>
      <c r="D878" s="29">
        <v>145</v>
      </c>
      <c r="E878" s="29">
        <v>99.551625</v>
      </c>
      <c r="F878" s="29">
        <v>13</v>
      </c>
      <c r="G878" s="29">
        <v>0.49</v>
      </c>
      <c r="H878" s="29">
        <v>0</v>
      </c>
      <c r="I878" s="29">
        <v>0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41124</v>
      </c>
      <c r="C879" s="201"/>
      <c r="D879" s="29">
        <v>145</v>
      </c>
      <c r="E879" s="29">
        <v>100.138118</v>
      </c>
      <c r="F879" s="29">
        <v>13</v>
      </c>
      <c r="G879" s="29">
        <v>0.58</v>
      </c>
      <c r="H879" s="29">
        <v>0</v>
      </c>
      <c r="I879" s="29">
        <v>0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41156</v>
      </c>
      <c r="C880" s="201"/>
      <c r="D880" s="29">
        <v>145</v>
      </c>
      <c r="E880" s="29">
        <v>100.625432</v>
      </c>
      <c r="F880" s="29">
        <v>10</v>
      </c>
      <c r="G880" s="29">
        <v>0.42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41188</v>
      </c>
      <c r="C881" s="318"/>
      <c r="D881" s="293">
        <v>146</v>
      </c>
      <c r="E881" s="293">
        <v>101.342524</v>
      </c>
      <c r="F881" s="293">
        <v>14</v>
      </c>
      <c r="G881" s="293">
        <v>0.59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41220</v>
      </c>
      <c r="C882" s="318"/>
      <c r="D882" s="293">
        <v>172</v>
      </c>
      <c r="E882" s="293">
        <v>102.169376</v>
      </c>
      <c r="F882" s="293">
        <v>14</v>
      </c>
      <c r="G882" s="293">
        <v>0.59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41252</v>
      </c>
      <c r="C883" s="318"/>
      <c r="D883" s="293">
        <v>172</v>
      </c>
      <c r="E883" s="293">
        <v>103.223251</v>
      </c>
      <c r="F883" s="293">
        <v>14</v>
      </c>
      <c r="G883" s="293">
        <v>1.08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41275</v>
      </c>
      <c r="C884" s="318"/>
      <c r="D884" s="293">
        <v>172</v>
      </c>
      <c r="E884" s="293">
        <v>103.713285</v>
      </c>
      <c r="F884" s="293">
        <v>13</v>
      </c>
      <c r="G884" s="293">
        <v>0.49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41306</v>
      </c>
      <c r="C885" s="318"/>
      <c r="D885" s="293">
        <v>172</v>
      </c>
      <c r="E885" s="293">
        <v>104.243325</v>
      </c>
      <c r="F885" s="293">
        <v>12</v>
      </c>
      <c r="G885" s="293">
        <v>0.53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41334</v>
      </c>
      <c r="C886" s="318"/>
      <c r="D886" s="293">
        <v>172</v>
      </c>
      <c r="E886" s="293">
        <v>105.35987</v>
      </c>
      <c r="F886" s="293">
        <v>13</v>
      </c>
      <c r="G886" s="293">
        <v>0.49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41365</v>
      </c>
      <c r="C887" s="318"/>
      <c r="D887" s="293">
        <v>172</v>
      </c>
      <c r="E887" s="293">
        <v>105.2808</v>
      </c>
      <c r="F887" s="293">
        <v>13</v>
      </c>
      <c r="G887" s="293">
        <v>3.9293</v>
      </c>
      <c r="H887" s="293">
        <v>1</v>
      </c>
      <c r="I887" s="293">
        <v>4.7058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41395</v>
      </c>
      <c r="C888" s="318"/>
      <c r="D888" s="293">
        <v>172</v>
      </c>
      <c r="E888" s="293">
        <v>106.9519</v>
      </c>
      <c r="F888" s="293">
        <v>13</v>
      </c>
      <c r="G888" s="293">
        <v>0.68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41426</v>
      </c>
      <c r="C889" s="318"/>
      <c r="D889" s="293">
        <v>172</v>
      </c>
      <c r="E889" s="293">
        <v>107.6652</v>
      </c>
      <c r="F889" s="293">
        <v>13</v>
      </c>
      <c r="G889" s="293">
        <v>0.58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41456</v>
      </c>
      <c r="C890" s="318"/>
      <c r="D890" s="293">
        <v>172</v>
      </c>
      <c r="E890" s="293">
        <v>108.6184</v>
      </c>
      <c r="F890" s="293">
        <v>13</v>
      </c>
      <c r="G890" s="293">
        <v>0.68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41487</v>
      </c>
      <c r="C891" s="318"/>
      <c r="D891" s="293">
        <v>172</v>
      </c>
      <c r="E891" s="293">
        <v>109.1408</v>
      </c>
      <c r="F891" s="293">
        <v>14</v>
      </c>
      <c r="G891" s="293">
        <v>0.5421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41518</v>
      </c>
      <c r="C892" s="318"/>
      <c r="D892" s="293">
        <v>172</v>
      </c>
      <c r="E892" s="293">
        <v>109.9383</v>
      </c>
      <c r="F892" s="293">
        <v>14</v>
      </c>
      <c r="G892" s="293">
        <v>0.68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41548</v>
      </c>
      <c r="C893" s="318"/>
      <c r="D893" s="293">
        <v>172</v>
      </c>
      <c r="E893" s="293">
        <v>108.3184</v>
      </c>
      <c r="F893" s="293">
        <v>12</v>
      </c>
      <c r="G893" s="293">
        <v>0.48</v>
      </c>
      <c r="H893" s="293">
        <v>1</v>
      </c>
      <c r="I893" s="293">
        <v>2.2369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41579</v>
      </c>
      <c r="C894" s="318"/>
      <c r="D894" s="293">
        <v>172</v>
      </c>
      <c r="E894" s="293">
        <v>107.8105</v>
      </c>
      <c r="F894" s="293">
        <v>12</v>
      </c>
      <c r="G894" s="293">
        <v>0.48</v>
      </c>
      <c r="H894" s="293">
        <v>1</v>
      </c>
      <c r="I894" s="293">
        <v>1.1764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41609</v>
      </c>
      <c r="C895" s="318"/>
      <c r="D895" s="293">
        <v>171</v>
      </c>
      <c r="E895" s="293">
        <v>108.3027</v>
      </c>
      <c r="F895" s="293">
        <v>13</v>
      </c>
      <c r="G895" s="293">
        <v>0.48</v>
      </c>
      <c r="H895" s="293">
        <v>1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41640</v>
      </c>
      <c r="C896" s="318"/>
      <c r="D896" s="293">
        <v>171</v>
      </c>
      <c r="E896" s="293">
        <v>108.7827</v>
      </c>
      <c r="F896" s="293">
        <v>12</v>
      </c>
      <c r="G896" s="293">
        <v>0.48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41671</v>
      </c>
      <c r="C897" s="318"/>
      <c r="D897" s="293">
        <v>171</v>
      </c>
      <c r="E897" s="293">
        <v>109.3628</v>
      </c>
      <c r="F897" s="293">
        <v>13</v>
      </c>
      <c r="G897" s="293">
        <v>0.58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41699</v>
      </c>
      <c r="C898" s="318"/>
      <c r="D898" s="293">
        <v>171</v>
      </c>
      <c r="E898" s="293">
        <v>110.5778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41730</v>
      </c>
      <c r="C899" s="318"/>
      <c r="D899" s="293">
        <v>171</v>
      </c>
      <c r="E899" s="293">
        <v>115.7933</v>
      </c>
      <c r="F899" s="293">
        <v>13</v>
      </c>
      <c r="G899" s="293">
        <v>3.8539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41760</v>
      </c>
      <c r="C900" s="318"/>
      <c r="D900" s="293">
        <v>171</v>
      </c>
      <c r="E900" s="293">
        <v>118.7041</v>
      </c>
      <c r="F900" s="293">
        <v>13</v>
      </c>
      <c r="G900" s="293">
        <v>0.58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41791</v>
      </c>
      <c r="C901" s="318"/>
      <c r="D901" s="293">
        <v>171</v>
      </c>
      <c r="E901" s="293">
        <v>119.6856</v>
      </c>
      <c r="F901" s="293">
        <v>15</v>
      </c>
      <c r="G901" s="293">
        <v>0.68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41821</v>
      </c>
      <c r="C902" s="318"/>
      <c r="D902" s="293">
        <v>171</v>
      </c>
      <c r="E902" s="293">
        <v>121.2187</v>
      </c>
      <c r="F902" s="293">
        <v>12</v>
      </c>
      <c r="G902" s="293">
        <v>0.48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41852</v>
      </c>
      <c r="C903" s="318"/>
      <c r="D903" s="293">
        <v>171</v>
      </c>
      <c r="E903" s="293">
        <v>121.6993</v>
      </c>
      <c r="F903" s="293">
        <v>12</v>
      </c>
      <c r="G903" s="293">
        <v>0.48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41883</v>
      </c>
      <c r="C904" s="318"/>
      <c r="D904" s="293">
        <v>171</v>
      </c>
      <c r="E904" s="293">
        <v>122.3227</v>
      </c>
      <c r="F904" s="293">
        <v>13</v>
      </c>
      <c r="G904" s="293">
        <v>0.58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41913</v>
      </c>
      <c r="C905" s="318"/>
      <c r="D905" s="293">
        <v>171</v>
      </c>
      <c r="E905" s="293">
        <v>123.1902</v>
      </c>
      <c r="F905" s="293">
        <v>13</v>
      </c>
      <c r="G905" s="293">
        <v>0.58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41944</v>
      </c>
      <c r="C906" s="318"/>
      <c r="D906" s="293">
        <v>171</v>
      </c>
      <c r="E906" s="293">
        <v>124.9437</v>
      </c>
      <c r="F906" s="293">
        <v>14</v>
      </c>
      <c r="G906" s="293">
        <v>1.2985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41974</v>
      </c>
      <c r="C907" s="318"/>
      <c r="D907" s="293">
        <v>171</v>
      </c>
      <c r="E907" s="293">
        <v>125.5188</v>
      </c>
      <c r="F907" s="293">
        <v>13</v>
      </c>
      <c r="G907" s="293">
        <v>0.58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42005</v>
      </c>
      <c r="C908" s="318"/>
      <c r="D908" s="293">
        <v>171</v>
      </c>
      <c r="E908" s="293">
        <v>125.3996</v>
      </c>
      <c r="F908" s="293">
        <v>13</v>
      </c>
      <c r="G908" s="293">
        <v>0.58</v>
      </c>
      <c r="H908" s="293">
        <v>1</v>
      </c>
      <c r="I908" s="293">
        <v>0.7058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42036</v>
      </c>
      <c r="C909" s="318"/>
      <c r="D909" s="293">
        <v>171</v>
      </c>
      <c r="E909" s="293">
        <v>125.8796</v>
      </c>
      <c r="F909" s="293">
        <v>12</v>
      </c>
      <c r="G909" s="293">
        <v>0.48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42064</v>
      </c>
      <c r="C910" s="318"/>
      <c r="D910" s="293">
        <v>171</v>
      </c>
      <c r="E910" s="293">
        <v>127.4362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42095</v>
      </c>
      <c r="C911" s="318"/>
      <c r="D911" s="293">
        <v>171</v>
      </c>
      <c r="E911" s="293">
        <v>133.2309</v>
      </c>
      <c r="F911" s="293">
        <v>13</v>
      </c>
      <c r="G911" s="293">
        <v>4.0483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42125</v>
      </c>
      <c r="C912" s="318"/>
      <c r="D912" s="293">
        <v>171</v>
      </c>
      <c r="E912" s="293">
        <v>136.2557</v>
      </c>
      <c r="F912" s="293">
        <v>13</v>
      </c>
      <c r="G912" s="293">
        <v>0.49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42156</v>
      </c>
      <c r="C913" s="318"/>
      <c r="D913" s="293">
        <v>171</v>
      </c>
      <c r="E913" s="293">
        <v>137.0869</v>
      </c>
      <c r="F913" s="293">
        <v>13</v>
      </c>
      <c r="G913" s="293">
        <v>0.49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42186</v>
      </c>
      <c r="C914" s="318"/>
      <c r="D914" s="293">
        <v>171</v>
      </c>
      <c r="E914" s="293">
        <v>138.5713</v>
      </c>
      <c r="F914" s="293">
        <v>14</v>
      </c>
      <c r="G914" s="293">
        <v>0.59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42217</v>
      </c>
      <c r="C915" s="318"/>
      <c r="D915" s="293">
        <v>171</v>
      </c>
      <c r="E915" s="293">
        <v>139.2619</v>
      </c>
      <c r="F915" s="293">
        <v>15</v>
      </c>
      <c r="G915" s="293">
        <v>0.69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42248</v>
      </c>
      <c r="C916" s="318"/>
      <c r="D916" s="293">
        <v>171</v>
      </c>
      <c r="E916" s="293">
        <v>140.0188</v>
      </c>
      <c r="F916" s="293">
        <v>11</v>
      </c>
      <c r="G916" s="293">
        <v>0.66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42278</v>
      </c>
      <c r="C917" s="318"/>
      <c r="D917" s="293">
        <v>170</v>
      </c>
      <c r="E917" s="293">
        <v>141.2331</v>
      </c>
      <c r="F917" s="293">
        <v>13</v>
      </c>
      <c r="G917" s="293">
        <v>0.87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42309</v>
      </c>
      <c r="C918" s="318"/>
      <c r="D918" s="293">
        <v>170</v>
      </c>
      <c r="E918" s="293">
        <v>142.3351</v>
      </c>
      <c r="F918" s="293">
        <v>12</v>
      </c>
      <c r="G918" s="293">
        <v>0.67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42339</v>
      </c>
      <c r="C919" s="318"/>
      <c r="D919" s="293">
        <v>170</v>
      </c>
      <c r="E919" s="293">
        <v>143.0251</v>
      </c>
      <c r="F919" s="293">
        <v>12</v>
      </c>
      <c r="G919" s="293">
        <v>0.67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42370</v>
      </c>
      <c r="C920" s="318"/>
      <c r="D920" s="293">
        <v>170</v>
      </c>
      <c r="E920" s="293">
        <v>143.7451</v>
      </c>
      <c r="F920" s="293">
        <v>13</v>
      </c>
      <c r="G920" s="293">
        <v>0.72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42401</v>
      </c>
      <c r="C921" s="318"/>
      <c r="D921" s="293">
        <v>170</v>
      </c>
      <c r="E921" s="293">
        <v>144.4652</v>
      </c>
      <c r="F921" s="293">
        <v>13</v>
      </c>
      <c r="G921" s="293">
        <v>0.72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42430</v>
      </c>
      <c r="C922" s="318"/>
      <c r="D922" s="293">
        <v>170</v>
      </c>
      <c r="E922" s="293">
        <v>142.6175</v>
      </c>
      <c r="F922" s="293">
        <v>13</v>
      </c>
      <c r="G922" s="293">
        <v>0.72</v>
      </c>
      <c r="H922" s="293">
        <v>1</v>
      </c>
      <c r="I922" s="293">
        <v>3.9279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42461</v>
      </c>
      <c r="C923" s="318"/>
      <c r="D923" s="293">
        <v>170</v>
      </c>
      <c r="E923" s="293">
        <v>149.3161</v>
      </c>
      <c r="F923" s="293">
        <v>14</v>
      </c>
      <c r="G923" s="293">
        <v>4.46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42491</v>
      </c>
      <c r="C924" s="318"/>
      <c r="D924" s="293">
        <v>170</v>
      </c>
      <c r="E924" s="293">
        <v>153.1865</v>
      </c>
      <c r="F924" s="293">
        <v>15</v>
      </c>
      <c r="G924" s="293">
        <v>0.83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42522</v>
      </c>
      <c r="C925" s="318"/>
      <c r="D925" s="293">
        <v>170</v>
      </c>
      <c r="E925" s="293">
        <v>154.2339</v>
      </c>
      <c r="F925" s="293">
        <v>12</v>
      </c>
      <c r="G925" s="293">
        <v>0.69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42552</v>
      </c>
      <c r="C926" s="318"/>
      <c r="D926" s="293">
        <v>170</v>
      </c>
      <c r="E926" s="293">
        <v>156.6239</v>
      </c>
      <c r="F926" s="293">
        <v>15</v>
      </c>
      <c r="G926" s="293">
        <v>1.4345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42583</v>
      </c>
      <c r="C927" s="318"/>
      <c r="D927" s="293">
        <v>170</v>
      </c>
      <c r="E927" s="293">
        <v>157.6666</v>
      </c>
      <c r="F927" s="293">
        <v>11</v>
      </c>
      <c r="G927" s="293">
        <v>1.0421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42614</v>
      </c>
      <c r="C928" s="318"/>
      <c r="D928" s="293">
        <v>169</v>
      </c>
      <c r="E928" s="293">
        <v>156.4903</v>
      </c>
      <c r="F928" s="293">
        <v>13</v>
      </c>
      <c r="G928" s="293">
        <v>0.7645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42644</v>
      </c>
      <c r="C929" s="318"/>
      <c r="D929" s="293">
        <v>170</v>
      </c>
      <c r="E929" s="293">
        <v>158.3237</v>
      </c>
      <c r="F929" s="293">
        <v>10</v>
      </c>
      <c r="G929" s="293">
        <v>0.63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42675</v>
      </c>
      <c r="C930" s="318"/>
      <c r="D930" s="293">
        <v>170</v>
      </c>
      <c r="E930" s="293">
        <v>158.0331</v>
      </c>
      <c r="F930" s="293">
        <v>10</v>
      </c>
      <c r="G930" s="293">
        <v>0.62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42705</v>
      </c>
      <c r="C931" s="318"/>
      <c r="D931" s="293">
        <v>170</v>
      </c>
      <c r="E931" s="293">
        <v>158.6554</v>
      </c>
      <c r="F931" s="293">
        <v>12</v>
      </c>
      <c r="G931" s="293">
        <v>0.75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42736</v>
      </c>
      <c r="C932" s="318"/>
      <c r="D932" s="293">
        <v>170</v>
      </c>
      <c r="E932" s="293">
        <v>159.3455</v>
      </c>
      <c r="F932" s="293">
        <v>12</v>
      </c>
      <c r="G932" s="293">
        <v>0.69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42767</v>
      </c>
      <c r="C933" s="318"/>
      <c r="D933" s="293">
        <v>169</v>
      </c>
      <c r="E933" s="293">
        <v>160.044</v>
      </c>
      <c r="F933" s="293">
        <v>13</v>
      </c>
      <c r="G933" s="293">
        <v>0.71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42795</v>
      </c>
      <c r="C934" s="318"/>
      <c r="D934" s="293">
        <v>169</v>
      </c>
      <c r="E934" s="293">
        <v>161.7002</v>
      </c>
      <c r="F934" s="293">
        <v>13</v>
      </c>
      <c r="G934" s="293">
        <v>0.71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42826</v>
      </c>
      <c r="C935" s="318"/>
      <c r="D935" s="293">
        <v>169</v>
      </c>
      <c r="E935" s="293">
        <v>167.9993</v>
      </c>
      <c r="F935" s="293">
        <v>15</v>
      </c>
      <c r="G935" s="293">
        <v>4.5145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42856</v>
      </c>
      <c r="C936" s="318"/>
      <c r="D936" s="293">
        <v>169</v>
      </c>
      <c r="E936" s="293">
        <v>171.0813</v>
      </c>
      <c r="F936" s="293">
        <v>11</v>
      </c>
      <c r="G936" s="293">
        <v>0.65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42887</v>
      </c>
      <c r="C937" s="318"/>
      <c r="D937" s="293">
        <v>169</v>
      </c>
      <c r="E937" s="293">
        <v>170.6726</v>
      </c>
      <c r="F937" s="293">
        <v>11</v>
      </c>
      <c r="G937" s="293">
        <v>0.65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42917</v>
      </c>
      <c r="C938" s="318"/>
      <c r="D938" s="293">
        <v>169</v>
      </c>
      <c r="E938" s="293">
        <v>171.9438</v>
      </c>
      <c r="F938" s="293">
        <v>11</v>
      </c>
      <c r="G938" s="293">
        <v>0.65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42948</v>
      </c>
      <c r="C939" s="318"/>
      <c r="D939" s="293">
        <v>167</v>
      </c>
      <c r="E939" s="293">
        <v>113.2059</v>
      </c>
      <c r="F939" s="293">
        <v>11</v>
      </c>
      <c r="G939" s="293">
        <v>0.65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42979</v>
      </c>
      <c r="C940" s="318"/>
      <c r="D940" s="293">
        <v>167</v>
      </c>
      <c r="E940" s="293">
        <v>113.9079</v>
      </c>
      <c r="F940" s="293">
        <v>11</v>
      </c>
      <c r="G940" s="293">
        <v>0.65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18" s="28" customFormat="1" ht="12.75">
      <c r="B941" s="271"/>
      <c r="C941" s="290"/>
      <c r="D941" s="404"/>
      <c r="E941" s="404"/>
      <c r="F941" s="290"/>
      <c r="G941" s="290"/>
      <c r="H941" s="290"/>
      <c r="I941" s="290"/>
      <c r="J941" s="319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>
      <c r="B942" s="271"/>
      <c r="C942" s="198"/>
      <c r="D942" s="30"/>
      <c r="E942" s="30"/>
      <c r="F942" s="30"/>
      <c r="G942" s="30"/>
      <c r="H942" s="30"/>
      <c r="I942" s="30"/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16" customFormat="1" ht="12.75">
      <c r="B943" s="298"/>
      <c r="C943" s="299"/>
      <c r="D943" s="300"/>
      <c r="E943" s="300"/>
      <c r="F943" s="300"/>
      <c r="G943" s="300"/>
      <c r="H943" s="300"/>
      <c r="I943" s="300"/>
      <c r="J943" s="296"/>
      <c r="K943" s="296"/>
      <c r="L943" s="297"/>
      <c r="M943" s="297"/>
      <c r="N943" s="261"/>
      <c r="O943" s="261"/>
      <c r="P943" s="297"/>
      <c r="Q943" s="297"/>
      <c r="R943" s="297"/>
    </row>
    <row r="944" spans="2:18" s="197" customFormat="1" ht="25.5">
      <c r="B944" s="195" t="s">
        <v>149</v>
      </c>
      <c r="C944" s="195"/>
      <c r="D944" s="196" t="s">
        <v>25</v>
      </c>
      <c r="E944" s="196" t="s">
        <v>0</v>
      </c>
      <c r="F944" s="196" t="s">
        <v>1</v>
      </c>
      <c r="G944" s="196" t="s">
        <v>2</v>
      </c>
      <c r="H944" s="196" t="s">
        <v>3</v>
      </c>
      <c r="I944" s="200" t="s">
        <v>4</v>
      </c>
      <c r="J944" s="249"/>
      <c r="K944" s="249"/>
      <c r="L944" s="250"/>
      <c r="M944" s="250"/>
      <c r="N944" s="279"/>
      <c r="O944" s="279"/>
      <c r="P944" s="250"/>
      <c r="Q944" s="250"/>
      <c r="R944" s="250"/>
    </row>
    <row r="945" spans="2:18" s="28" customFormat="1" ht="12.75" hidden="1">
      <c r="B945" s="257">
        <v>37469</v>
      </c>
      <c r="C945" s="198"/>
      <c r="D945" s="30">
        <v>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37500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37530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37561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37591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37622</v>
      </c>
      <c r="C950" s="201"/>
      <c r="D950" s="29">
        <v>2</v>
      </c>
      <c r="E950" s="29">
        <v>0.102721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37653</v>
      </c>
      <c r="C951" s="201"/>
      <c r="D951" s="29">
        <v>2</v>
      </c>
      <c r="E951" s="29">
        <v>15.539343000000002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37681</v>
      </c>
      <c r="C952" s="201"/>
      <c r="D952" s="29">
        <v>3</v>
      </c>
      <c r="E952" s="29">
        <v>15.539343000000002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37712</v>
      </c>
      <c r="C953" s="201"/>
      <c r="D953" s="29">
        <v>3</v>
      </c>
      <c r="E953" s="29">
        <v>20.274007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37742</v>
      </c>
      <c r="C954" s="201"/>
      <c r="D954" s="29">
        <v>3</v>
      </c>
      <c r="E954" s="29">
        <v>20.580348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37773</v>
      </c>
      <c r="C955" s="201"/>
      <c r="D955" s="29">
        <v>3</v>
      </c>
      <c r="E955" s="29">
        <v>0.104299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37803</v>
      </c>
      <c r="C956" s="201"/>
      <c r="D956" s="29">
        <v>3</v>
      </c>
      <c r="E956" s="29">
        <v>0.104299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37834</v>
      </c>
      <c r="C957" s="201"/>
      <c r="D957" s="29">
        <v>3</v>
      </c>
      <c r="E957" s="29">
        <v>0.104299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37865</v>
      </c>
      <c r="C958" s="201"/>
      <c r="D958" s="29">
        <v>3</v>
      </c>
      <c r="E958" s="29">
        <v>0.104299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37895</v>
      </c>
      <c r="C959" s="201"/>
      <c r="D959" s="29">
        <v>3</v>
      </c>
      <c r="E959" s="29">
        <v>0.104551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37926</v>
      </c>
      <c r="C960" s="201"/>
      <c r="D960" s="29">
        <v>3</v>
      </c>
      <c r="E960" s="29">
        <v>0.104551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37956</v>
      </c>
      <c r="C961" s="201"/>
      <c r="D961" s="29">
        <v>3</v>
      </c>
      <c r="E961" s="29">
        <v>0.104551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37987</v>
      </c>
      <c r="C962" s="204"/>
      <c r="D962" s="29">
        <v>3</v>
      </c>
      <c r="E962" s="29">
        <v>0.106595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38018</v>
      </c>
      <c r="C963" s="204"/>
      <c r="D963" s="29">
        <v>3</v>
      </c>
      <c r="E963" s="29">
        <v>0.172706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38047</v>
      </c>
      <c r="C964" s="204"/>
      <c r="D964" s="29">
        <v>3</v>
      </c>
      <c r="E964" s="29">
        <v>0.172706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38078</v>
      </c>
      <c r="C965" s="204"/>
      <c r="D965" s="29">
        <v>3</v>
      </c>
      <c r="E965" s="29">
        <v>0.253115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38108</v>
      </c>
      <c r="C966" s="204"/>
      <c r="D966" s="29">
        <v>3</v>
      </c>
      <c r="E966" s="29">
        <v>0.253115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38139</v>
      </c>
      <c r="C967" s="204"/>
      <c r="D967" s="29">
        <v>3</v>
      </c>
      <c r="E967" s="29">
        <v>0.080409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38169</v>
      </c>
      <c r="C968" s="201"/>
      <c r="D968" s="29">
        <v>3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38200</v>
      </c>
      <c r="C969" s="201"/>
      <c r="D969" s="29">
        <v>3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38231</v>
      </c>
      <c r="C970" s="201"/>
      <c r="D970" s="29">
        <v>25</v>
      </c>
      <c r="E970" s="29">
        <v>63</v>
      </c>
      <c r="F970" s="29">
        <v>7</v>
      </c>
      <c r="G970" s="29">
        <v>1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38261</v>
      </c>
      <c r="C971" s="201"/>
      <c r="D971" s="29">
        <v>3</v>
      </c>
      <c r="E971" s="29">
        <v>0.080409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38292</v>
      </c>
      <c r="C972" s="201"/>
      <c r="D972" s="29">
        <v>3</v>
      </c>
      <c r="E972" s="29">
        <v>0.080409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38322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38353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38384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38412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38443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38473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38504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38534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38565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38596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38626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38657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38687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38718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38749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38777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38808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38838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38869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38899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38930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38961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38991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39022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39052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39083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39114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05" customFormat="1" ht="12.75" hidden="1">
      <c r="B1000" s="257">
        <v>39142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39173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39203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39234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39264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39295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39326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39356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39387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39417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>
      <c r="B1010" s="257">
        <v>39448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>
      <c r="B1011" s="257">
        <v>39479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>
      <c r="B1012" s="257">
        <v>39508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>
      <c r="B1013" s="257">
        <v>39539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>
      <c r="B1014" s="257">
        <v>39569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>
      <c r="B1015" s="257">
        <v>39600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>
      <c r="B1016" s="257">
        <v>39630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57">
        <v>39661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>
      <c r="B1018" s="257">
        <v>39692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>
      <c r="B1019" s="257">
        <v>39722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39753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5" s="206" customFormat="1" ht="12.75">
      <c r="B1021" s="257">
        <v>39783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N1021" s="235"/>
      <c r="O1021" s="235"/>
    </row>
    <row r="1022" spans="2:15" s="206" customFormat="1" ht="12.75">
      <c r="B1022" s="257">
        <v>39814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N1022" s="235"/>
      <c r="O1022" s="235"/>
    </row>
    <row r="1023" spans="2:15" s="206" customFormat="1" ht="12.75">
      <c r="B1023" s="257">
        <v>39845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N1023" s="235"/>
      <c r="O1023" s="235"/>
    </row>
    <row r="1024" spans="2:15" s="206" customFormat="1" ht="12.75">
      <c r="B1024" s="257">
        <v>39873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N1024" s="235"/>
      <c r="O1024" s="235"/>
    </row>
    <row r="1025" spans="2:15" s="206" customFormat="1" ht="12.75">
      <c r="B1025" s="257">
        <v>39904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N1025" s="235"/>
      <c r="O1025" s="235"/>
    </row>
    <row r="1026" spans="2:15" s="206" customFormat="1" ht="12.75">
      <c r="B1026" s="257">
        <v>39934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N1026" s="235"/>
      <c r="O1026" s="235"/>
    </row>
    <row r="1027" spans="2:15" s="206" customFormat="1" ht="12.75">
      <c r="B1027" s="257">
        <v>39965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N1027" s="235"/>
      <c r="O1027" s="235"/>
    </row>
    <row r="1028" spans="2:15" s="206" customFormat="1" ht="12.75">
      <c r="B1028" s="257">
        <v>39995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N1028" s="235"/>
      <c r="O1028" s="235"/>
    </row>
    <row r="1029" spans="2:15" s="206" customFormat="1" ht="12.75">
      <c r="B1029" s="257">
        <v>40026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N1029" s="235"/>
      <c r="O1029" s="235"/>
    </row>
    <row r="1030" spans="2:11" s="235" customFormat="1" ht="12.75">
      <c r="B1030" s="257">
        <v>40057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40087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11" s="235" customFormat="1" ht="12.75">
      <c r="B1032" s="257">
        <v>40118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</row>
    <row r="1033" spans="2:11" s="235" customFormat="1" ht="12.75">
      <c r="B1033" s="257">
        <v>40148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</row>
    <row r="1034" spans="2:18" s="28" customFormat="1" ht="12.75">
      <c r="B1034" s="257">
        <v>40179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40210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>
      <c r="B1036" s="257">
        <v>40238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1" s="235" customFormat="1" ht="12.75">
      <c r="B1037" s="257">
        <v>40269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</row>
    <row r="1038" spans="2:11" s="235" customFormat="1" ht="12.75">
      <c r="B1038" s="257">
        <v>40299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</row>
    <row r="1039" spans="2:11" s="235" customFormat="1" ht="12.75">
      <c r="B1039" s="257">
        <v>40330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</row>
    <row r="1040" spans="2:11" s="235" customFormat="1" ht="12.75">
      <c r="B1040" s="257">
        <v>40360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</row>
    <row r="1041" spans="2:11" s="235" customFormat="1" ht="12.75">
      <c r="B1041" s="257">
        <v>40391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</row>
    <row r="1042" spans="2:11" s="235" customFormat="1" ht="12.75">
      <c r="B1042" s="257">
        <v>40422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</row>
    <row r="1043" spans="2:11" s="235" customFormat="1" ht="12.75">
      <c r="B1043" s="257">
        <v>40452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</row>
    <row r="1044" spans="2:11" s="235" customFormat="1" ht="12.75">
      <c r="B1044" s="257">
        <v>40483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</row>
    <row r="1045" spans="2:11" s="235" customFormat="1" ht="12.75">
      <c r="B1045" s="257">
        <v>40513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40544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24" s="235" customFormat="1" ht="12.75">
      <c r="B1047" s="257">
        <v>40575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40603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40634</v>
      </c>
      <c r="C1049" s="29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40664</v>
      </c>
      <c r="C1050" s="29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40695</v>
      </c>
      <c r="C1051" s="29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257">
        <v>40725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257">
        <v>40756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257">
        <v>40787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57">
        <v>40817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57">
        <v>40848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257">
        <v>40878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257">
        <v>40909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257">
        <v>40940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257">
        <v>40969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257">
        <v>41000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257">
        <v>41030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41061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41092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41124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41156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41188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41220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41252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41275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41306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41334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41365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41395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41426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41456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41487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41518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41548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41579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41609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41640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41671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41699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41730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41760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41791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41821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41852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41883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41913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41944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41974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42005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42036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42064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42095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42125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42156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42186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42217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42248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42278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42309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42339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42370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42401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42430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42461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42491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42522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42552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42583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42614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42644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42675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42705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42736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42767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42795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42826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42856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42887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42917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42948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42979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33"/>
      <c r="C1127" s="233"/>
      <c r="D1127" s="404"/>
      <c r="E1127" s="404"/>
      <c r="F1127" s="234"/>
      <c r="G1127" s="234"/>
      <c r="H1127" s="234"/>
      <c r="I1127" s="234"/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33"/>
      <c r="C1128" s="233"/>
      <c r="D1128" s="234"/>
      <c r="E1128" s="234"/>
      <c r="F1128" s="234"/>
      <c r="G1128" s="234"/>
      <c r="H1128" s="234"/>
      <c r="I1128" s="234"/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4" s="357" customFormat="1" ht="39">
      <c r="B1229" s="352" t="s">
        <v>26</v>
      </c>
      <c r="C1229" s="353"/>
      <c r="D1229" s="353" t="s">
        <v>25</v>
      </c>
      <c r="E1229" s="353" t="s">
        <v>0</v>
      </c>
      <c r="F1229" s="354"/>
      <c r="G1229" s="352" t="s">
        <v>22</v>
      </c>
      <c r="H1229" s="353"/>
      <c r="I1229" s="353" t="s">
        <v>25</v>
      </c>
      <c r="J1229" s="353" t="s">
        <v>0</v>
      </c>
      <c r="K1229" s="355"/>
      <c r="L1229" s="356" t="s">
        <v>65</v>
      </c>
      <c r="M1229" s="354" t="s">
        <v>25</v>
      </c>
      <c r="N1229" s="354" t="s">
        <v>0</v>
      </c>
    </row>
    <row r="1230" spans="2:14" s="357" customFormat="1" ht="12.75">
      <c r="B1230" s="358">
        <f aca="true" t="shared" si="8" ref="B1230:B1261">+B19</f>
        <v>37653</v>
      </c>
      <c r="C1230" s="359"/>
      <c r="D1230" s="360">
        <f aca="true" t="shared" si="9" ref="D1230:E1249">+D19</f>
        <v>2559</v>
      </c>
      <c r="E1230" s="360">
        <f t="shared" si="9"/>
        <v>870.249941</v>
      </c>
      <c r="F1230" s="360"/>
      <c r="G1230" s="358">
        <f aca="true" t="shared" si="10" ref="G1230:G1293">+B1230</f>
        <v>37653</v>
      </c>
      <c r="H1230" s="359"/>
      <c r="I1230" s="360">
        <f aca="true" t="shared" si="11" ref="I1230:I1261">+D579</f>
        <v>121</v>
      </c>
      <c r="J1230" s="360">
        <f aca="true" t="shared" si="12" ref="J1230:J1261">+E579</f>
        <v>249.62236600000003</v>
      </c>
      <c r="K1230" s="355"/>
      <c r="L1230" s="358">
        <f aca="true" t="shared" si="13" ref="L1230:L1293">+G1230</f>
        <v>37653</v>
      </c>
      <c r="M1230" s="360">
        <f aca="true" t="shared" si="14" ref="M1230:M1293">+D1230+I1230</f>
        <v>2680</v>
      </c>
      <c r="N1230" s="360">
        <f aca="true" t="shared" si="15" ref="N1230:N1293">+E1230+J1230</f>
        <v>1119.872307</v>
      </c>
    </row>
    <row r="1231" spans="2:14" s="357" customFormat="1" ht="12.75">
      <c r="B1231" s="358">
        <f t="shared" si="8"/>
        <v>37681</v>
      </c>
      <c r="C1231" s="359"/>
      <c r="D1231" s="360">
        <f t="shared" si="9"/>
        <v>2718</v>
      </c>
      <c r="E1231" s="360">
        <f t="shared" si="9"/>
        <v>942.964818</v>
      </c>
      <c r="F1231" s="360"/>
      <c r="G1231" s="358">
        <f t="shared" si="10"/>
        <v>37681</v>
      </c>
      <c r="H1231" s="359"/>
      <c r="I1231" s="360">
        <f t="shared" si="11"/>
        <v>131</v>
      </c>
      <c r="J1231" s="360">
        <f t="shared" si="12"/>
        <v>262.05527700000005</v>
      </c>
      <c r="K1231" s="355"/>
      <c r="L1231" s="358">
        <f t="shared" si="13"/>
        <v>37681</v>
      </c>
      <c r="M1231" s="360">
        <f t="shared" si="14"/>
        <v>2849</v>
      </c>
      <c r="N1231" s="360">
        <f t="shared" si="15"/>
        <v>1205.020095</v>
      </c>
    </row>
    <row r="1232" spans="2:14" s="357" customFormat="1" ht="12.75">
      <c r="B1232" s="358">
        <f t="shared" si="8"/>
        <v>37712</v>
      </c>
      <c r="C1232" s="359"/>
      <c r="D1232" s="360">
        <f t="shared" si="9"/>
        <v>2883</v>
      </c>
      <c r="E1232" s="360">
        <f t="shared" si="9"/>
        <v>1037.6269800000002</v>
      </c>
      <c r="F1232" s="360"/>
      <c r="G1232" s="358">
        <f t="shared" si="10"/>
        <v>37712</v>
      </c>
      <c r="H1232" s="359"/>
      <c r="I1232" s="360">
        <f t="shared" si="11"/>
        <v>137</v>
      </c>
      <c r="J1232" s="360">
        <f t="shared" si="12"/>
        <v>313.92261300000007</v>
      </c>
      <c r="K1232" s="355"/>
      <c r="L1232" s="358">
        <f t="shared" si="13"/>
        <v>37712</v>
      </c>
      <c r="M1232" s="360">
        <f t="shared" si="14"/>
        <v>3020</v>
      </c>
      <c r="N1232" s="360">
        <f t="shared" si="15"/>
        <v>1351.5495930000002</v>
      </c>
    </row>
    <row r="1233" spans="2:14" s="357" customFormat="1" ht="12.75">
      <c r="B1233" s="358">
        <f t="shared" si="8"/>
        <v>37742</v>
      </c>
      <c r="C1233" s="359"/>
      <c r="D1233" s="360">
        <f t="shared" si="9"/>
        <v>2976</v>
      </c>
      <c r="E1233" s="360">
        <f t="shared" si="9"/>
        <v>1111.380186</v>
      </c>
      <c r="F1233" s="360"/>
      <c r="G1233" s="358">
        <f t="shared" si="10"/>
        <v>37742</v>
      </c>
      <c r="H1233" s="359"/>
      <c r="I1233" s="360">
        <f t="shared" si="11"/>
        <v>149</v>
      </c>
      <c r="J1233" s="360">
        <f t="shared" si="12"/>
        <v>318.02967500000005</v>
      </c>
      <c r="K1233" s="355"/>
      <c r="L1233" s="358">
        <f t="shared" si="13"/>
        <v>37742</v>
      </c>
      <c r="M1233" s="360">
        <f t="shared" si="14"/>
        <v>3125</v>
      </c>
      <c r="N1233" s="360">
        <f t="shared" si="15"/>
        <v>1429.409861</v>
      </c>
    </row>
    <row r="1234" spans="2:14" s="357" customFormat="1" ht="12.75">
      <c r="B1234" s="358">
        <f t="shared" si="8"/>
        <v>37773</v>
      </c>
      <c r="C1234" s="359"/>
      <c r="D1234" s="360">
        <f t="shared" si="9"/>
        <v>3092</v>
      </c>
      <c r="E1234" s="360">
        <f t="shared" si="9"/>
        <v>1207.787367</v>
      </c>
      <c r="F1234" s="360"/>
      <c r="G1234" s="358">
        <f t="shared" si="10"/>
        <v>37773</v>
      </c>
      <c r="H1234" s="359"/>
      <c r="I1234" s="360">
        <f t="shared" si="11"/>
        <v>152</v>
      </c>
      <c r="J1234" s="360">
        <f t="shared" si="12"/>
        <v>301.12167500000004</v>
      </c>
      <c r="K1234" s="355"/>
      <c r="L1234" s="358">
        <f t="shared" si="13"/>
        <v>37773</v>
      </c>
      <c r="M1234" s="360">
        <f t="shared" si="14"/>
        <v>3244</v>
      </c>
      <c r="N1234" s="360">
        <f t="shared" si="15"/>
        <v>1508.909042</v>
      </c>
    </row>
    <row r="1235" spans="2:14" s="357" customFormat="1" ht="12.75">
      <c r="B1235" s="358">
        <f t="shared" si="8"/>
        <v>37803</v>
      </c>
      <c r="C1235" s="359"/>
      <c r="D1235" s="360">
        <f t="shared" si="9"/>
        <v>3205</v>
      </c>
      <c r="E1235" s="360">
        <f t="shared" si="9"/>
        <v>1269.3781020000001</v>
      </c>
      <c r="F1235" s="360"/>
      <c r="G1235" s="358">
        <f t="shared" si="10"/>
        <v>37803</v>
      </c>
      <c r="H1235" s="359"/>
      <c r="I1235" s="360">
        <f t="shared" si="11"/>
        <v>159</v>
      </c>
      <c r="J1235" s="360">
        <f t="shared" si="12"/>
        <v>305.30162000000007</v>
      </c>
      <c r="K1235" s="355"/>
      <c r="L1235" s="358">
        <f t="shared" si="13"/>
        <v>37803</v>
      </c>
      <c r="M1235" s="360">
        <f t="shared" si="14"/>
        <v>3364</v>
      </c>
      <c r="N1235" s="360">
        <f t="shared" si="15"/>
        <v>1574.6797220000003</v>
      </c>
    </row>
    <row r="1236" spans="2:14" s="357" customFormat="1" ht="12.75">
      <c r="B1236" s="358">
        <f t="shared" si="8"/>
        <v>37834</v>
      </c>
      <c r="C1236" s="359"/>
      <c r="D1236" s="360">
        <f t="shared" si="9"/>
        <v>3326</v>
      </c>
      <c r="E1236" s="360">
        <f t="shared" si="9"/>
        <v>1332.773566</v>
      </c>
      <c r="F1236" s="360"/>
      <c r="G1236" s="358">
        <f t="shared" si="10"/>
        <v>37834</v>
      </c>
      <c r="H1236" s="359"/>
      <c r="I1236" s="360">
        <f t="shared" si="11"/>
        <v>160</v>
      </c>
      <c r="J1236" s="360">
        <f t="shared" si="12"/>
        <v>311.366959</v>
      </c>
      <c r="K1236" s="355"/>
      <c r="L1236" s="358">
        <f t="shared" si="13"/>
        <v>37834</v>
      </c>
      <c r="M1236" s="360">
        <f t="shared" si="14"/>
        <v>3486</v>
      </c>
      <c r="N1236" s="360">
        <f t="shared" si="15"/>
        <v>1644.140525</v>
      </c>
    </row>
    <row r="1237" spans="2:14" s="357" customFormat="1" ht="12.75">
      <c r="B1237" s="358">
        <f t="shared" si="8"/>
        <v>37865</v>
      </c>
      <c r="C1237" s="359"/>
      <c r="D1237" s="360">
        <f t="shared" si="9"/>
        <v>3434</v>
      </c>
      <c r="E1237" s="360">
        <f t="shared" si="9"/>
        <v>1367.536926</v>
      </c>
      <c r="F1237" s="360"/>
      <c r="G1237" s="358">
        <f t="shared" si="10"/>
        <v>37865</v>
      </c>
      <c r="H1237" s="359"/>
      <c r="I1237" s="360">
        <f t="shared" si="11"/>
        <v>170</v>
      </c>
      <c r="J1237" s="360">
        <f t="shared" si="12"/>
        <v>272.854059</v>
      </c>
      <c r="K1237" s="355"/>
      <c r="L1237" s="358">
        <f t="shared" si="13"/>
        <v>37865</v>
      </c>
      <c r="M1237" s="360">
        <f t="shared" si="14"/>
        <v>3604</v>
      </c>
      <c r="N1237" s="360">
        <f t="shared" si="15"/>
        <v>1640.390985</v>
      </c>
    </row>
    <row r="1238" spans="2:14" s="357" customFormat="1" ht="12.75">
      <c r="B1238" s="358">
        <f t="shared" si="8"/>
        <v>37895</v>
      </c>
      <c r="C1238" s="359"/>
      <c r="D1238" s="360">
        <f t="shared" si="9"/>
        <v>3473</v>
      </c>
      <c r="E1238" s="360">
        <f t="shared" si="9"/>
        <v>1414.173442</v>
      </c>
      <c r="F1238" s="360"/>
      <c r="G1238" s="358">
        <f t="shared" si="10"/>
        <v>37895</v>
      </c>
      <c r="H1238" s="359"/>
      <c r="I1238" s="360">
        <f t="shared" si="11"/>
        <v>173</v>
      </c>
      <c r="J1238" s="360">
        <f t="shared" si="12"/>
        <v>277.20442</v>
      </c>
      <c r="K1238" s="355"/>
      <c r="L1238" s="358">
        <f t="shared" si="13"/>
        <v>37895</v>
      </c>
      <c r="M1238" s="360">
        <f t="shared" si="14"/>
        <v>3646</v>
      </c>
      <c r="N1238" s="360">
        <f t="shared" si="15"/>
        <v>1691.377862</v>
      </c>
    </row>
    <row r="1239" spans="2:14" s="357" customFormat="1" ht="12.75">
      <c r="B1239" s="358">
        <f t="shared" si="8"/>
        <v>37926</v>
      </c>
      <c r="C1239" s="359"/>
      <c r="D1239" s="360">
        <f t="shared" si="9"/>
        <v>3563</v>
      </c>
      <c r="E1239" s="360">
        <f t="shared" si="9"/>
        <v>1459.761927</v>
      </c>
      <c r="F1239" s="360"/>
      <c r="G1239" s="358">
        <f t="shared" si="10"/>
        <v>37926</v>
      </c>
      <c r="H1239" s="359"/>
      <c r="I1239" s="360">
        <f t="shared" si="11"/>
        <v>180</v>
      </c>
      <c r="J1239" s="360">
        <f t="shared" si="12"/>
        <v>202.080948</v>
      </c>
      <c r="K1239" s="355"/>
      <c r="L1239" s="358">
        <f t="shared" si="13"/>
        <v>37926</v>
      </c>
      <c r="M1239" s="360">
        <f t="shared" si="14"/>
        <v>3743</v>
      </c>
      <c r="N1239" s="360">
        <f t="shared" si="15"/>
        <v>1661.842875</v>
      </c>
    </row>
    <row r="1240" spans="2:14" s="357" customFormat="1" ht="12.75">
      <c r="B1240" s="358">
        <f t="shared" si="8"/>
        <v>37956</v>
      </c>
      <c r="C1240" s="359"/>
      <c r="D1240" s="360">
        <f t="shared" si="9"/>
        <v>3654</v>
      </c>
      <c r="E1240" s="360">
        <f t="shared" si="9"/>
        <v>1489.9382500000002</v>
      </c>
      <c r="F1240" s="360"/>
      <c r="G1240" s="358">
        <f t="shared" si="10"/>
        <v>37956</v>
      </c>
      <c r="H1240" s="359"/>
      <c r="I1240" s="360">
        <f t="shared" si="11"/>
        <v>187</v>
      </c>
      <c r="J1240" s="360">
        <f t="shared" si="12"/>
        <v>186.26830800000002</v>
      </c>
      <c r="K1240" s="355"/>
      <c r="L1240" s="358">
        <f t="shared" si="13"/>
        <v>37956</v>
      </c>
      <c r="M1240" s="360">
        <f t="shared" si="14"/>
        <v>3841</v>
      </c>
      <c r="N1240" s="360">
        <f t="shared" si="15"/>
        <v>1676.206558</v>
      </c>
    </row>
    <row r="1241" spans="2:14" s="357" customFormat="1" ht="12.75">
      <c r="B1241" s="358">
        <f t="shared" si="8"/>
        <v>37987</v>
      </c>
      <c r="C1241" s="359"/>
      <c r="D1241" s="360">
        <f t="shared" si="9"/>
        <v>3646</v>
      </c>
      <c r="E1241" s="360">
        <f t="shared" si="9"/>
        <v>1514.742236</v>
      </c>
      <c r="F1241" s="360"/>
      <c r="G1241" s="358">
        <f t="shared" si="10"/>
        <v>37987</v>
      </c>
      <c r="H1241" s="359"/>
      <c r="I1241" s="360">
        <f t="shared" si="11"/>
        <v>184</v>
      </c>
      <c r="J1241" s="360">
        <f t="shared" si="12"/>
        <v>138.303077</v>
      </c>
      <c r="K1241" s="355"/>
      <c r="L1241" s="358">
        <f t="shared" si="13"/>
        <v>37987</v>
      </c>
      <c r="M1241" s="360">
        <f t="shared" si="14"/>
        <v>3830</v>
      </c>
      <c r="N1241" s="360">
        <f t="shared" si="15"/>
        <v>1653.045313</v>
      </c>
    </row>
    <row r="1242" spans="2:14" s="357" customFormat="1" ht="12.75">
      <c r="B1242" s="358">
        <f t="shared" si="8"/>
        <v>38018</v>
      </c>
      <c r="C1242" s="359"/>
      <c r="D1242" s="360">
        <f t="shared" si="9"/>
        <v>3644</v>
      </c>
      <c r="E1242" s="360">
        <f t="shared" si="9"/>
        <v>1503.2856350000002</v>
      </c>
      <c r="F1242" s="360"/>
      <c r="G1242" s="358">
        <f t="shared" si="10"/>
        <v>38018</v>
      </c>
      <c r="H1242" s="359"/>
      <c r="I1242" s="360">
        <f t="shared" si="11"/>
        <v>188</v>
      </c>
      <c r="J1242" s="360">
        <f t="shared" si="12"/>
        <v>133.688655</v>
      </c>
      <c r="K1242" s="355"/>
      <c r="L1242" s="358">
        <f t="shared" si="13"/>
        <v>38018</v>
      </c>
      <c r="M1242" s="360">
        <f t="shared" si="14"/>
        <v>3832</v>
      </c>
      <c r="N1242" s="360">
        <f t="shared" si="15"/>
        <v>1636.97429</v>
      </c>
    </row>
    <row r="1243" spans="2:14" s="357" customFormat="1" ht="12.75">
      <c r="B1243" s="358">
        <f t="shared" si="8"/>
        <v>38047</v>
      </c>
      <c r="C1243" s="359"/>
      <c r="D1243" s="360">
        <f t="shared" si="9"/>
        <v>3670</v>
      </c>
      <c r="E1243" s="360">
        <f t="shared" si="9"/>
        <v>1528.184397</v>
      </c>
      <c r="F1243" s="360"/>
      <c r="G1243" s="358">
        <f t="shared" si="10"/>
        <v>38047</v>
      </c>
      <c r="H1243" s="359"/>
      <c r="I1243" s="360">
        <f t="shared" si="11"/>
        <v>188</v>
      </c>
      <c r="J1243" s="360">
        <f t="shared" si="12"/>
        <v>131.74960900000002</v>
      </c>
      <c r="K1243" s="355"/>
      <c r="L1243" s="358">
        <f t="shared" si="13"/>
        <v>38047</v>
      </c>
      <c r="M1243" s="360">
        <f t="shared" si="14"/>
        <v>3858</v>
      </c>
      <c r="N1243" s="360">
        <f t="shared" si="15"/>
        <v>1659.934006</v>
      </c>
    </row>
    <row r="1244" spans="2:14" s="357" customFormat="1" ht="12.75">
      <c r="B1244" s="358">
        <f t="shared" si="8"/>
        <v>38078</v>
      </c>
      <c r="C1244" s="359"/>
      <c r="D1244" s="360">
        <f t="shared" si="9"/>
        <v>3670</v>
      </c>
      <c r="E1244" s="360">
        <f t="shared" si="9"/>
        <v>1453.6976820000002</v>
      </c>
      <c r="F1244" s="360"/>
      <c r="G1244" s="358">
        <f t="shared" si="10"/>
        <v>38078</v>
      </c>
      <c r="H1244" s="359"/>
      <c r="I1244" s="360">
        <f t="shared" si="11"/>
        <v>188</v>
      </c>
      <c r="J1244" s="360">
        <f t="shared" si="12"/>
        <v>130.064382</v>
      </c>
      <c r="K1244" s="355"/>
      <c r="L1244" s="358">
        <f t="shared" si="13"/>
        <v>38078</v>
      </c>
      <c r="M1244" s="360">
        <f t="shared" si="14"/>
        <v>3858</v>
      </c>
      <c r="N1244" s="360">
        <f t="shared" si="15"/>
        <v>1583.7620640000002</v>
      </c>
    </row>
    <row r="1245" spans="2:14" s="357" customFormat="1" ht="12.75">
      <c r="B1245" s="358">
        <f t="shared" si="8"/>
        <v>38108</v>
      </c>
      <c r="C1245" s="359"/>
      <c r="D1245" s="360">
        <f t="shared" si="9"/>
        <v>3659</v>
      </c>
      <c r="E1245" s="360">
        <f t="shared" si="9"/>
        <v>1454.927085</v>
      </c>
      <c r="F1245" s="360"/>
      <c r="G1245" s="358">
        <f t="shared" si="10"/>
        <v>38108</v>
      </c>
      <c r="H1245" s="359"/>
      <c r="I1245" s="360">
        <f t="shared" si="11"/>
        <v>197</v>
      </c>
      <c r="J1245" s="360">
        <f t="shared" si="12"/>
        <v>126.19818200000002</v>
      </c>
      <c r="K1245" s="355"/>
      <c r="L1245" s="358">
        <f t="shared" si="13"/>
        <v>38108</v>
      </c>
      <c r="M1245" s="360">
        <f t="shared" si="14"/>
        <v>3856</v>
      </c>
      <c r="N1245" s="360">
        <f t="shared" si="15"/>
        <v>1581.1252670000001</v>
      </c>
    </row>
    <row r="1246" spans="2:14" s="357" customFormat="1" ht="12.75">
      <c r="B1246" s="358">
        <f t="shared" si="8"/>
        <v>38139</v>
      </c>
      <c r="C1246" s="359"/>
      <c r="D1246" s="360">
        <f t="shared" si="9"/>
        <v>3673</v>
      </c>
      <c r="E1246" s="360">
        <f t="shared" si="9"/>
        <v>1464.872069</v>
      </c>
      <c r="F1246" s="360"/>
      <c r="G1246" s="358">
        <f t="shared" si="10"/>
        <v>38139</v>
      </c>
      <c r="H1246" s="359"/>
      <c r="I1246" s="360">
        <f t="shared" si="11"/>
        <v>196</v>
      </c>
      <c r="J1246" s="360">
        <f t="shared" si="12"/>
        <v>57.022555</v>
      </c>
      <c r="K1246" s="355"/>
      <c r="L1246" s="358">
        <f t="shared" si="13"/>
        <v>38139</v>
      </c>
      <c r="M1246" s="360">
        <f t="shared" si="14"/>
        <v>3869</v>
      </c>
      <c r="N1246" s="360">
        <f t="shared" si="15"/>
        <v>1521.894624</v>
      </c>
    </row>
    <row r="1247" spans="2:14" s="357" customFormat="1" ht="12.75">
      <c r="B1247" s="358">
        <f t="shared" si="8"/>
        <v>38169</v>
      </c>
      <c r="C1247" s="359"/>
      <c r="D1247" s="360">
        <f t="shared" si="9"/>
        <v>3638</v>
      </c>
      <c r="E1247" s="360">
        <f t="shared" si="9"/>
        <v>1487.45135</v>
      </c>
      <c r="F1247" s="360"/>
      <c r="G1247" s="358">
        <f t="shared" si="10"/>
        <v>38169</v>
      </c>
      <c r="H1247" s="359"/>
      <c r="I1247" s="360">
        <f t="shared" si="11"/>
        <v>195</v>
      </c>
      <c r="J1247" s="360">
        <f t="shared" si="12"/>
        <v>59</v>
      </c>
      <c r="K1247" s="355"/>
      <c r="L1247" s="358">
        <f t="shared" si="13"/>
        <v>38169</v>
      </c>
      <c r="M1247" s="360">
        <f t="shared" si="14"/>
        <v>3833</v>
      </c>
      <c r="N1247" s="360">
        <f t="shared" si="15"/>
        <v>1546.45135</v>
      </c>
    </row>
    <row r="1248" spans="2:14" s="357" customFormat="1" ht="12.75">
      <c r="B1248" s="358">
        <f t="shared" si="8"/>
        <v>38200</v>
      </c>
      <c r="C1248" s="359"/>
      <c r="D1248" s="360">
        <f t="shared" si="9"/>
        <v>3599</v>
      </c>
      <c r="E1248" s="360">
        <f t="shared" si="9"/>
        <v>1468.7476689999999</v>
      </c>
      <c r="F1248" s="360"/>
      <c r="G1248" s="358">
        <f t="shared" si="10"/>
        <v>38200</v>
      </c>
      <c r="H1248" s="359"/>
      <c r="I1248" s="360">
        <f t="shared" si="11"/>
        <v>192</v>
      </c>
      <c r="J1248" s="360">
        <f t="shared" si="12"/>
        <v>60</v>
      </c>
      <c r="K1248" s="355"/>
      <c r="L1248" s="358">
        <f t="shared" si="13"/>
        <v>38200</v>
      </c>
      <c r="M1248" s="360">
        <f t="shared" si="14"/>
        <v>3791</v>
      </c>
      <c r="N1248" s="360">
        <f t="shared" si="15"/>
        <v>1528.7476689999999</v>
      </c>
    </row>
    <row r="1249" spans="2:14" s="357" customFormat="1" ht="12.75">
      <c r="B1249" s="358">
        <f t="shared" si="8"/>
        <v>38231</v>
      </c>
      <c r="C1249" s="359"/>
      <c r="D1249" s="360">
        <f t="shared" si="9"/>
        <v>3543</v>
      </c>
      <c r="E1249" s="360">
        <f t="shared" si="9"/>
        <v>1391.2904669999998</v>
      </c>
      <c r="F1249" s="360"/>
      <c r="G1249" s="358">
        <f t="shared" si="10"/>
        <v>38231</v>
      </c>
      <c r="H1249" s="359"/>
      <c r="I1249" s="360">
        <f t="shared" si="11"/>
        <v>213</v>
      </c>
      <c r="J1249" s="360">
        <f t="shared" si="12"/>
        <v>123</v>
      </c>
      <c r="K1249" s="355"/>
      <c r="L1249" s="358">
        <f t="shared" si="13"/>
        <v>38231</v>
      </c>
      <c r="M1249" s="360">
        <f t="shared" si="14"/>
        <v>3756</v>
      </c>
      <c r="N1249" s="360">
        <f t="shared" si="15"/>
        <v>1514.2904669999998</v>
      </c>
    </row>
    <row r="1250" spans="2:14" s="357" customFormat="1" ht="12.75">
      <c r="B1250" s="358">
        <f t="shared" si="8"/>
        <v>38261</v>
      </c>
      <c r="C1250" s="359"/>
      <c r="D1250" s="360">
        <f aca="true" t="shared" si="16" ref="D1250:E1269">+D39</f>
        <v>3526</v>
      </c>
      <c r="E1250" s="360">
        <f t="shared" si="16"/>
        <v>1482.394249</v>
      </c>
      <c r="F1250" s="360"/>
      <c r="G1250" s="358">
        <f t="shared" si="10"/>
        <v>38261</v>
      </c>
      <c r="H1250" s="359"/>
      <c r="I1250" s="360">
        <f t="shared" si="11"/>
        <v>188</v>
      </c>
      <c r="J1250" s="360">
        <f t="shared" si="12"/>
        <v>61.971718</v>
      </c>
      <c r="K1250" s="355"/>
      <c r="L1250" s="358">
        <f t="shared" si="13"/>
        <v>38261</v>
      </c>
      <c r="M1250" s="360">
        <f t="shared" si="14"/>
        <v>3714</v>
      </c>
      <c r="N1250" s="360">
        <f t="shared" si="15"/>
        <v>1544.365967</v>
      </c>
    </row>
    <row r="1251" spans="2:14" s="357" customFormat="1" ht="12.75">
      <c r="B1251" s="358">
        <f t="shared" si="8"/>
        <v>38292</v>
      </c>
      <c r="C1251" s="359"/>
      <c r="D1251" s="360">
        <f t="shared" si="16"/>
        <v>3476</v>
      </c>
      <c r="E1251" s="360">
        <f t="shared" si="16"/>
        <v>1501.3152519999999</v>
      </c>
      <c r="F1251" s="360"/>
      <c r="G1251" s="358">
        <f t="shared" si="10"/>
        <v>38292</v>
      </c>
      <c r="H1251" s="359"/>
      <c r="I1251" s="360">
        <f t="shared" si="11"/>
        <v>188</v>
      </c>
      <c r="J1251" s="360">
        <f t="shared" si="12"/>
        <v>58.418631000000005</v>
      </c>
      <c r="K1251" s="355"/>
      <c r="L1251" s="358">
        <f t="shared" si="13"/>
        <v>38292</v>
      </c>
      <c r="M1251" s="360">
        <f t="shared" si="14"/>
        <v>3664</v>
      </c>
      <c r="N1251" s="360">
        <f t="shared" si="15"/>
        <v>1559.7338829999999</v>
      </c>
    </row>
    <row r="1252" spans="2:14" s="357" customFormat="1" ht="12.75">
      <c r="B1252" s="358">
        <f t="shared" si="8"/>
        <v>38322</v>
      </c>
      <c r="C1252" s="359"/>
      <c r="D1252" s="360">
        <f t="shared" si="16"/>
        <v>3428</v>
      </c>
      <c r="E1252" s="360">
        <f t="shared" si="16"/>
        <v>1534.3873589999998</v>
      </c>
      <c r="F1252" s="360"/>
      <c r="G1252" s="358">
        <f t="shared" si="10"/>
        <v>38322</v>
      </c>
      <c r="H1252" s="359"/>
      <c r="I1252" s="360">
        <f t="shared" si="11"/>
        <v>184</v>
      </c>
      <c r="J1252" s="360">
        <f t="shared" si="12"/>
        <v>58.889211</v>
      </c>
      <c r="K1252" s="355"/>
      <c r="L1252" s="358">
        <f t="shared" si="13"/>
        <v>38322</v>
      </c>
      <c r="M1252" s="360">
        <f t="shared" si="14"/>
        <v>3612</v>
      </c>
      <c r="N1252" s="360">
        <f t="shared" si="15"/>
        <v>1593.2765699999998</v>
      </c>
    </row>
    <row r="1253" spans="2:14" s="357" customFormat="1" ht="12.75">
      <c r="B1253" s="358">
        <f t="shared" si="8"/>
        <v>38353</v>
      </c>
      <c r="C1253" s="359"/>
      <c r="D1253" s="360">
        <f t="shared" si="16"/>
        <v>3391</v>
      </c>
      <c r="E1253" s="360">
        <f t="shared" si="16"/>
        <v>1523.700835</v>
      </c>
      <c r="F1253" s="360"/>
      <c r="G1253" s="358">
        <f t="shared" si="10"/>
        <v>38353</v>
      </c>
      <c r="H1253" s="359"/>
      <c r="I1253" s="360">
        <f t="shared" si="11"/>
        <v>183</v>
      </c>
      <c r="J1253" s="360">
        <f t="shared" si="12"/>
        <v>48.068175</v>
      </c>
      <c r="K1253" s="355"/>
      <c r="L1253" s="358">
        <f t="shared" si="13"/>
        <v>38353</v>
      </c>
      <c r="M1253" s="360">
        <f t="shared" si="14"/>
        <v>3574</v>
      </c>
      <c r="N1253" s="360">
        <f t="shared" si="15"/>
        <v>1571.76901</v>
      </c>
    </row>
    <row r="1254" spans="2:14" s="357" customFormat="1" ht="12.75">
      <c r="B1254" s="358">
        <f t="shared" si="8"/>
        <v>38384</v>
      </c>
      <c r="C1254" s="359"/>
      <c r="D1254" s="360">
        <f t="shared" si="16"/>
        <v>3358</v>
      </c>
      <c r="E1254" s="360">
        <f t="shared" si="16"/>
        <v>1504.2204590000001</v>
      </c>
      <c r="F1254" s="360"/>
      <c r="G1254" s="358">
        <f t="shared" si="10"/>
        <v>38384</v>
      </c>
      <c r="H1254" s="359"/>
      <c r="I1254" s="360">
        <f t="shared" si="11"/>
        <v>179</v>
      </c>
      <c r="J1254" s="360">
        <f t="shared" si="12"/>
        <v>48.412014</v>
      </c>
      <c r="K1254" s="355"/>
      <c r="L1254" s="358">
        <f t="shared" si="13"/>
        <v>38384</v>
      </c>
      <c r="M1254" s="360">
        <f t="shared" si="14"/>
        <v>3537</v>
      </c>
      <c r="N1254" s="360">
        <f t="shared" si="15"/>
        <v>1552.6324730000001</v>
      </c>
    </row>
    <row r="1255" spans="2:14" s="357" customFormat="1" ht="12.75">
      <c r="B1255" s="358">
        <f t="shared" si="8"/>
        <v>38412</v>
      </c>
      <c r="C1255" s="359"/>
      <c r="D1255" s="360">
        <f t="shared" si="16"/>
        <v>3319</v>
      </c>
      <c r="E1255" s="360">
        <f t="shared" si="16"/>
        <v>1518.607092</v>
      </c>
      <c r="F1255" s="360"/>
      <c r="G1255" s="358">
        <f t="shared" si="10"/>
        <v>38412</v>
      </c>
      <c r="H1255" s="359"/>
      <c r="I1255" s="360">
        <f t="shared" si="11"/>
        <v>177</v>
      </c>
      <c r="J1255" s="360">
        <f t="shared" si="12"/>
        <v>50.006316</v>
      </c>
      <c r="K1255" s="355"/>
      <c r="L1255" s="358">
        <f t="shared" si="13"/>
        <v>38412</v>
      </c>
      <c r="M1255" s="360">
        <f t="shared" si="14"/>
        <v>3496</v>
      </c>
      <c r="N1255" s="360">
        <f t="shared" si="15"/>
        <v>1568.613408</v>
      </c>
    </row>
    <row r="1256" spans="2:14" s="357" customFormat="1" ht="12.75">
      <c r="B1256" s="358">
        <f t="shared" si="8"/>
        <v>38443</v>
      </c>
      <c r="C1256" s="359"/>
      <c r="D1256" s="360">
        <f t="shared" si="16"/>
        <v>3289</v>
      </c>
      <c r="E1256" s="360">
        <f t="shared" si="16"/>
        <v>1520.8059600000001</v>
      </c>
      <c r="F1256" s="360"/>
      <c r="G1256" s="358">
        <f t="shared" si="10"/>
        <v>38443</v>
      </c>
      <c r="H1256" s="359"/>
      <c r="I1256" s="360">
        <f t="shared" si="11"/>
        <v>176</v>
      </c>
      <c r="J1256" s="360">
        <f t="shared" si="12"/>
        <v>53.402138</v>
      </c>
      <c r="K1256" s="355"/>
      <c r="L1256" s="358">
        <f t="shared" si="13"/>
        <v>38443</v>
      </c>
      <c r="M1256" s="360">
        <f t="shared" si="14"/>
        <v>3465</v>
      </c>
      <c r="N1256" s="360">
        <f t="shared" si="15"/>
        <v>1574.208098</v>
      </c>
    </row>
    <row r="1257" spans="2:14" s="357" customFormat="1" ht="12.75">
      <c r="B1257" s="358">
        <f t="shared" si="8"/>
        <v>38473</v>
      </c>
      <c r="C1257" s="359"/>
      <c r="D1257" s="360">
        <f t="shared" si="16"/>
        <v>3261</v>
      </c>
      <c r="E1257" s="360">
        <f t="shared" si="16"/>
        <v>1520.6499410000001</v>
      </c>
      <c r="F1257" s="360"/>
      <c r="G1257" s="358">
        <f t="shared" si="10"/>
        <v>38473</v>
      </c>
      <c r="H1257" s="359"/>
      <c r="I1257" s="360">
        <f t="shared" si="11"/>
        <v>174</v>
      </c>
      <c r="J1257" s="360">
        <f t="shared" si="12"/>
        <v>53.017184</v>
      </c>
      <c r="K1257" s="355"/>
      <c r="L1257" s="358">
        <f t="shared" si="13"/>
        <v>38473</v>
      </c>
      <c r="M1257" s="360">
        <f t="shared" si="14"/>
        <v>3435</v>
      </c>
      <c r="N1257" s="360">
        <f t="shared" si="15"/>
        <v>1573.6671250000002</v>
      </c>
    </row>
    <row r="1258" spans="2:14" s="357" customFormat="1" ht="12.75">
      <c r="B1258" s="358">
        <f t="shared" si="8"/>
        <v>38504</v>
      </c>
      <c r="C1258" s="359"/>
      <c r="D1258" s="360">
        <f t="shared" si="16"/>
        <v>3237</v>
      </c>
      <c r="E1258" s="360">
        <f t="shared" si="16"/>
        <v>1527.21994</v>
      </c>
      <c r="F1258" s="360"/>
      <c r="G1258" s="358">
        <f t="shared" si="10"/>
        <v>38504</v>
      </c>
      <c r="H1258" s="359"/>
      <c r="I1258" s="360">
        <f t="shared" si="11"/>
        <v>173</v>
      </c>
      <c r="J1258" s="360">
        <f t="shared" si="12"/>
        <v>53.509863</v>
      </c>
      <c r="K1258" s="355"/>
      <c r="L1258" s="358">
        <f t="shared" si="13"/>
        <v>38504</v>
      </c>
      <c r="M1258" s="360">
        <f t="shared" si="14"/>
        <v>3410</v>
      </c>
      <c r="N1258" s="360">
        <f t="shared" si="15"/>
        <v>1580.729803</v>
      </c>
    </row>
    <row r="1259" spans="2:14" s="357" customFormat="1" ht="12.75">
      <c r="B1259" s="358">
        <f t="shared" si="8"/>
        <v>38534</v>
      </c>
      <c r="C1259" s="359"/>
      <c r="D1259" s="360">
        <f t="shared" si="16"/>
        <v>3214</v>
      </c>
      <c r="E1259" s="360">
        <f t="shared" si="16"/>
        <v>1525.6440790000001</v>
      </c>
      <c r="F1259" s="360"/>
      <c r="G1259" s="358">
        <f t="shared" si="10"/>
        <v>38534</v>
      </c>
      <c r="H1259" s="359"/>
      <c r="I1259" s="360">
        <f t="shared" si="11"/>
        <v>172</v>
      </c>
      <c r="J1259" s="360">
        <f t="shared" si="12"/>
        <v>52.501708</v>
      </c>
      <c r="K1259" s="355"/>
      <c r="L1259" s="358">
        <f t="shared" si="13"/>
        <v>38534</v>
      </c>
      <c r="M1259" s="360">
        <f t="shared" si="14"/>
        <v>3386</v>
      </c>
      <c r="N1259" s="360">
        <f t="shared" si="15"/>
        <v>1578.1457870000002</v>
      </c>
    </row>
    <row r="1260" spans="2:14" s="357" customFormat="1" ht="12.75">
      <c r="B1260" s="358">
        <f t="shared" si="8"/>
        <v>38565</v>
      </c>
      <c r="C1260" s="359"/>
      <c r="D1260" s="360">
        <f t="shared" si="16"/>
        <v>3193</v>
      </c>
      <c r="E1260" s="360">
        <f t="shared" si="16"/>
        <v>1496.0553850000001</v>
      </c>
      <c r="F1260" s="360"/>
      <c r="G1260" s="358">
        <f t="shared" si="10"/>
        <v>38565</v>
      </c>
      <c r="H1260" s="359"/>
      <c r="I1260" s="360">
        <f t="shared" si="11"/>
        <v>172</v>
      </c>
      <c r="J1260" s="360">
        <f t="shared" si="12"/>
        <v>53.536135</v>
      </c>
      <c r="K1260" s="355"/>
      <c r="L1260" s="358">
        <f t="shared" si="13"/>
        <v>38565</v>
      </c>
      <c r="M1260" s="360">
        <f t="shared" si="14"/>
        <v>3365</v>
      </c>
      <c r="N1260" s="360">
        <f t="shared" si="15"/>
        <v>1549.5915200000002</v>
      </c>
    </row>
    <row r="1261" spans="2:14" s="357" customFormat="1" ht="12.75">
      <c r="B1261" s="358">
        <f t="shared" si="8"/>
        <v>38596</v>
      </c>
      <c r="C1261" s="359"/>
      <c r="D1261" s="360">
        <f t="shared" si="16"/>
        <v>3173</v>
      </c>
      <c r="E1261" s="360">
        <f t="shared" si="16"/>
        <v>1442.829205</v>
      </c>
      <c r="F1261" s="360"/>
      <c r="G1261" s="358">
        <f t="shared" si="10"/>
        <v>38596</v>
      </c>
      <c r="H1261" s="359"/>
      <c r="I1261" s="360">
        <f t="shared" si="11"/>
        <v>171</v>
      </c>
      <c r="J1261" s="360">
        <f t="shared" si="12"/>
        <v>51.095063</v>
      </c>
      <c r="K1261" s="355"/>
      <c r="L1261" s="358">
        <f t="shared" si="13"/>
        <v>38596</v>
      </c>
      <c r="M1261" s="360">
        <f t="shared" si="14"/>
        <v>3344</v>
      </c>
      <c r="N1261" s="360">
        <f t="shared" si="15"/>
        <v>1493.924268</v>
      </c>
    </row>
    <row r="1262" spans="2:14" s="357" customFormat="1" ht="12.75">
      <c r="B1262" s="358">
        <f aca="true" t="shared" si="17" ref="B1262:B1293">+B51</f>
        <v>38626</v>
      </c>
      <c r="C1262" s="359"/>
      <c r="D1262" s="360">
        <f t="shared" si="16"/>
        <v>3153</v>
      </c>
      <c r="E1262" s="360">
        <f t="shared" si="16"/>
        <v>1447.95407</v>
      </c>
      <c r="F1262" s="360"/>
      <c r="G1262" s="358">
        <f t="shared" si="10"/>
        <v>38626</v>
      </c>
      <c r="H1262" s="359"/>
      <c r="I1262" s="360">
        <f aca="true" t="shared" si="18" ref="I1262:I1293">+D611</f>
        <v>171</v>
      </c>
      <c r="J1262" s="360">
        <f aca="true" t="shared" si="19" ref="J1262:J1293">+E611</f>
        <v>51.37123</v>
      </c>
      <c r="K1262" s="355"/>
      <c r="L1262" s="358">
        <f t="shared" si="13"/>
        <v>38626</v>
      </c>
      <c r="M1262" s="360">
        <f t="shared" si="14"/>
        <v>3324</v>
      </c>
      <c r="N1262" s="360">
        <f t="shared" si="15"/>
        <v>1499.3253</v>
      </c>
    </row>
    <row r="1263" spans="2:14" s="357" customFormat="1" ht="12.75">
      <c r="B1263" s="358">
        <f t="shared" si="17"/>
        <v>38657</v>
      </c>
      <c r="C1263" s="359"/>
      <c r="D1263" s="360">
        <f t="shared" si="16"/>
        <v>3136</v>
      </c>
      <c r="E1263" s="360">
        <f t="shared" si="16"/>
        <v>1413.2696349999999</v>
      </c>
      <c r="F1263" s="360"/>
      <c r="G1263" s="358">
        <f t="shared" si="10"/>
        <v>38657</v>
      </c>
      <c r="H1263" s="359"/>
      <c r="I1263" s="360">
        <f t="shared" si="18"/>
        <v>169</v>
      </c>
      <c r="J1263" s="360">
        <f t="shared" si="19"/>
        <v>51.133171</v>
      </c>
      <c r="K1263" s="355"/>
      <c r="L1263" s="358">
        <f t="shared" si="13"/>
        <v>38657</v>
      </c>
      <c r="M1263" s="360">
        <f t="shared" si="14"/>
        <v>3305</v>
      </c>
      <c r="N1263" s="360">
        <f t="shared" si="15"/>
        <v>1464.4028059999998</v>
      </c>
    </row>
    <row r="1264" spans="2:14" s="357" customFormat="1" ht="12.75">
      <c r="B1264" s="358">
        <f t="shared" si="17"/>
        <v>38687</v>
      </c>
      <c r="C1264" s="359"/>
      <c r="D1264" s="360">
        <f t="shared" si="16"/>
        <v>3115</v>
      </c>
      <c r="E1264" s="360">
        <f t="shared" si="16"/>
        <v>1431.098605</v>
      </c>
      <c r="F1264" s="360"/>
      <c r="G1264" s="358">
        <f t="shared" si="10"/>
        <v>38687</v>
      </c>
      <c r="H1264" s="359"/>
      <c r="I1264" s="360">
        <f t="shared" si="18"/>
        <v>169</v>
      </c>
      <c r="J1264" s="360">
        <f t="shared" si="19"/>
        <v>49.487233</v>
      </c>
      <c r="K1264" s="355"/>
      <c r="L1264" s="358">
        <f t="shared" si="13"/>
        <v>38687</v>
      </c>
      <c r="M1264" s="360">
        <f t="shared" si="14"/>
        <v>3284</v>
      </c>
      <c r="N1264" s="360">
        <f t="shared" si="15"/>
        <v>1480.585838</v>
      </c>
    </row>
    <row r="1265" spans="2:14" s="357" customFormat="1" ht="12.75">
      <c r="B1265" s="358">
        <f t="shared" si="17"/>
        <v>38718</v>
      </c>
      <c r="C1265" s="359"/>
      <c r="D1265" s="360">
        <f t="shared" si="16"/>
        <v>3094</v>
      </c>
      <c r="E1265" s="360">
        <f t="shared" si="16"/>
        <v>1432.773473</v>
      </c>
      <c r="F1265" s="360"/>
      <c r="G1265" s="358">
        <f t="shared" si="10"/>
        <v>38718</v>
      </c>
      <c r="H1265" s="359"/>
      <c r="I1265" s="360">
        <f t="shared" si="18"/>
        <v>168</v>
      </c>
      <c r="J1265" s="360">
        <f t="shared" si="19"/>
        <v>50.196109</v>
      </c>
      <c r="K1265" s="355"/>
      <c r="L1265" s="358">
        <f t="shared" si="13"/>
        <v>38718</v>
      </c>
      <c r="M1265" s="360">
        <f t="shared" si="14"/>
        <v>3262</v>
      </c>
      <c r="N1265" s="360">
        <f t="shared" si="15"/>
        <v>1482.969582</v>
      </c>
    </row>
    <row r="1266" spans="2:14" s="357" customFormat="1" ht="12.75">
      <c r="B1266" s="358">
        <f t="shared" si="17"/>
        <v>38749</v>
      </c>
      <c r="C1266" s="359"/>
      <c r="D1266" s="360">
        <f t="shared" si="16"/>
        <v>3061</v>
      </c>
      <c r="E1266" s="360">
        <f t="shared" si="16"/>
        <v>1385.459018</v>
      </c>
      <c r="F1266" s="360"/>
      <c r="G1266" s="358">
        <f t="shared" si="10"/>
        <v>38749</v>
      </c>
      <c r="H1266" s="359"/>
      <c r="I1266" s="360">
        <f t="shared" si="18"/>
        <v>168</v>
      </c>
      <c r="J1266" s="360">
        <f t="shared" si="19"/>
        <v>50.720714</v>
      </c>
      <c r="K1266" s="355"/>
      <c r="L1266" s="358">
        <f t="shared" si="13"/>
        <v>38749</v>
      </c>
      <c r="M1266" s="360">
        <f t="shared" si="14"/>
        <v>3229</v>
      </c>
      <c r="N1266" s="360">
        <f t="shared" si="15"/>
        <v>1436.179732</v>
      </c>
    </row>
    <row r="1267" spans="2:14" s="357" customFormat="1" ht="12.75">
      <c r="B1267" s="358">
        <f t="shared" si="17"/>
        <v>38777</v>
      </c>
      <c r="C1267" s="359"/>
      <c r="D1267" s="360">
        <f t="shared" si="16"/>
        <v>3044</v>
      </c>
      <c r="E1267" s="360">
        <f t="shared" si="16"/>
        <v>1403.3682649999998</v>
      </c>
      <c r="F1267" s="360"/>
      <c r="G1267" s="358">
        <f t="shared" si="10"/>
        <v>38777</v>
      </c>
      <c r="H1267" s="359"/>
      <c r="I1267" s="360">
        <f t="shared" si="18"/>
        <v>168</v>
      </c>
      <c r="J1267" s="360">
        <f t="shared" si="19"/>
        <v>52.246136</v>
      </c>
      <c r="K1267" s="355"/>
      <c r="L1267" s="358">
        <f t="shared" si="13"/>
        <v>38777</v>
      </c>
      <c r="M1267" s="360">
        <f t="shared" si="14"/>
        <v>3212</v>
      </c>
      <c r="N1267" s="360">
        <f t="shared" si="15"/>
        <v>1455.6144009999998</v>
      </c>
    </row>
    <row r="1268" spans="2:14" s="357" customFormat="1" ht="12.75">
      <c r="B1268" s="358">
        <f t="shared" si="17"/>
        <v>38808</v>
      </c>
      <c r="C1268" s="359"/>
      <c r="D1268" s="360">
        <f t="shared" si="16"/>
        <v>3025</v>
      </c>
      <c r="E1268" s="360">
        <f t="shared" si="16"/>
        <v>1414.247737</v>
      </c>
      <c r="F1268" s="360"/>
      <c r="G1268" s="358">
        <f t="shared" si="10"/>
        <v>38808</v>
      </c>
      <c r="H1268" s="359"/>
      <c r="I1268" s="360">
        <f t="shared" si="18"/>
        <v>168</v>
      </c>
      <c r="J1268" s="360">
        <f t="shared" si="19"/>
        <v>54.222673</v>
      </c>
      <c r="K1268" s="355"/>
      <c r="L1268" s="358">
        <f t="shared" si="13"/>
        <v>38808</v>
      </c>
      <c r="M1268" s="360">
        <f t="shared" si="14"/>
        <v>3193</v>
      </c>
      <c r="N1268" s="360">
        <f t="shared" si="15"/>
        <v>1468.47041</v>
      </c>
    </row>
    <row r="1269" spans="2:14" s="357" customFormat="1" ht="12.75">
      <c r="B1269" s="358">
        <f t="shared" si="17"/>
        <v>38838</v>
      </c>
      <c r="C1269" s="359"/>
      <c r="D1269" s="360">
        <f t="shared" si="16"/>
        <v>2995</v>
      </c>
      <c r="E1269" s="360">
        <f t="shared" si="16"/>
        <v>1385.8052710000002</v>
      </c>
      <c r="F1269" s="360"/>
      <c r="G1269" s="358">
        <f t="shared" si="10"/>
        <v>38838</v>
      </c>
      <c r="H1269" s="359"/>
      <c r="I1269" s="360">
        <f t="shared" si="18"/>
        <v>167</v>
      </c>
      <c r="J1269" s="360">
        <f t="shared" si="19"/>
        <v>54.723964</v>
      </c>
      <c r="K1269" s="355"/>
      <c r="L1269" s="358">
        <f t="shared" si="13"/>
        <v>38838</v>
      </c>
      <c r="M1269" s="360">
        <f t="shared" si="14"/>
        <v>3162</v>
      </c>
      <c r="N1269" s="360">
        <f t="shared" si="15"/>
        <v>1440.5292350000002</v>
      </c>
    </row>
    <row r="1270" spans="2:14" s="357" customFormat="1" ht="12.75">
      <c r="B1270" s="358">
        <f t="shared" si="17"/>
        <v>38869</v>
      </c>
      <c r="C1270" s="359"/>
      <c r="D1270" s="360">
        <f aca="true" t="shared" si="20" ref="D1270:E1289">+D59</f>
        <v>2981</v>
      </c>
      <c r="E1270" s="360">
        <f t="shared" si="20"/>
        <v>1378.1772979999998</v>
      </c>
      <c r="F1270" s="360"/>
      <c r="G1270" s="358">
        <f t="shared" si="10"/>
        <v>38869</v>
      </c>
      <c r="H1270" s="359"/>
      <c r="I1270" s="360">
        <f t="shared" si="18"/>
        <v>166</v>
      </c>
      <c r="J1270" s="360">
        <f t="shared" si="19"/>
        <v>55.872149</v>
      </c>
      <c r="K1270" s="355"/>
      <c r="L1270" s="358">
        <f t="shared" si="13"/>
        <v>38869</v>
      </c>
      <c r="M1270" s="360">
        <f t="shared" si="14"/>
        <v>3147</v>
      </c>
      <c r="N1270" s="360">
        <f t="shared" si="15"/>
        <v>1434.0494469999999</v>
      </c>
    </row>
    <row r="1271" spans="2:14" s="357" customFormat="1" ht="12.75">
      <c r="B1271" s="358">
        <f t="shared" si="17"/>
        <v>38899</v>
      </c>
      <c r="C1271" s="359"/>
      <c r="D1271" s="360">
        <f t="shared" si="20"/>
        <v>2959</v>
      </c>
      <c r="E1271" s="360">
        <f t="shared" si="20"/>
        <v>1373.793671</v>
      </c>
      <c r="F1271" s="360"/>
      <c r="G1271" s="358">
        <f t="shared" si="10"/>
        <v>38899</v>
      </c>
      <c r="H1271" s="359"/>
      <c r="I1271" s="360">
        <f t="shared" si="18"/>
        <v>165</v>
      </c>
      <c r="J1271" s="360">
        <f t="shared" si="19"/>
        <v>57.210332</v>
      </c>
      <c r="K1271" s="355"/>
      <c r="L1271" s="358">
        <f t="shared" si="13"/>
        <v>38899</v>
      </c>
      <c r="M1271" s="360">
        <f t="shared" si="14"/>
        <v>3124</v>
      </c>
      <c r="N1271" s="360">
        <f t="shared" si="15"/>
        <v>1431.004003</v>
      </c>
    </row>
    <row r="1272" spans="2:14" s="357" customFormat="1" ht="12.75">
      <c r="B1272" s="358">
        <f t="shared" si="17"/>
        <v>38930</v>
      </c>
      <c r="C1272" s="359"/>
      <c r="D1272" s="360">
        <f t="shared" si="20"/>
        <v>2935</v>
      </c>
      <c r="E1272" s="360">
        <f t="shared" si="20"/>
        <v>1373.9266969999999</v>
      </c>
      <c r="F1272" s="360"/>
      <c r="G1272" s="358">
        <f t="shared" si="10"/>
        <v>38930</v>
      </c>
      <c r="H1272" s="359"/>
      <c r="I1272" s="360">
        <f t="shared" si="18"/>
        <v>165</v>
      </c>
      <c r="J1272" s="360">
        <f t="shared" si="19"/>
        <v>58.011826</v>
      </c>
      <c r="K1272" s="355"/>
      <c r="L1272" s="358">
        <f t="shared" si="13"/>
        <v>38930</v>
      </c>
      <c r="M1272" s="360">
        <f t="shared" si="14"/>
        <v>3100</v>
      </c>
      <c r="N1272" s="360">
        <f t="shared" si="15"/>
        <v>1431.9385229999998</v>
      </c>
    </row>
    <row r="1273" spans="2:14" s="357" customFormat="1" ht="12.75">
      <c r="B1273" s="358">
        <f t="shared" si="17"/>
        <v>38961</v>
      </c>
      <c r="C1273" s="359"/>
      <c r="D1273" s="360">
        <f t="shared" si="20"/>
        <v>2918</v>
      </c>
      <c r="E1273" s="360">
        <f t="shared" si="20"/>
        <v>1360.2964319999999</v>
      </c>
      <c r="F1273" s="360"/>
      <c r="G1273" s="358">
        <f t="shared" si="10"/>
        <v>38961</v>
      </c>
      <c r="H1273" s="359"/>
      <c r="I1273" s="360">
        <f t="shared" si="18"/>
        <v>164</v>
      </c>
      <c r="J1273" s="360">
        <f t="shared" si="19"/>
        <v>58.623474</v>
      </c>
      <c r="K1273" s="355"/>
      <c r="L1273" s="358">
        <f t="shared" si="13"/>
        <v>38961</v>
      </c>
      <c r="M1273" s="360">
        <f t="shared" si="14"/>
        <v>3082</v>
      </c>
      <c r="N1273" s="360">
        <f t="shared" si="15"/>
        <v>1418.9199059999999</v>
      </c>
    </row>
    <row r="1274" spans="2:14" s="357" customFormat="1" ht="12.75">
      <c r="B1274" s="358">
        <f t="shared" si="17"/>
        <v>38991</v>
      </c>
      <c r="C1274" s="359"/>
      <c r="D1274" s="360">
        <f t="shared" si="20"/>
        <v>2899</v>
      </c>
      <c r="E1274" s="360">
        <f t="shared" si="20"/>
        <v>1352.200992</v>
      </c>
      <c r="F1274" s="360"/>
      <c r="G1274" s="358">
        <f t="shared" si="10"/>
        <v>38991</v>
      </c>
      <c r="H1274" s="359"/>
      <c r="I1274" s="360">
        <f t="shared" si="18"/>
        <v>164</v>
      </c>
      <c r="J1274" s="360">
        <f t="shared" si="19"/>
        <v>59.59472100000001</v>
      </c>
      <c r="K1274" s="355"/>
      <c r="L1274" s="358">
        <f t="shared" si="13"/>
        <v>38991</v>
      </c>
      <c r="M1274" s="360">
        <f t="shared" si="14"/>
        <v>3063</v>
      </c>
      <c r="N1274" s="360">
        <f t="shared" si="15"/>
        <v>1411.795713</v>
      </c>
    </row>
    <row r="1275" spans="2:14" s="357" customFormat="1" ht="12.75">
      <c r="B1275" s="358">
        <f t="shared" si="17"/>
        <v>39022</v>
      </c>
      <c r="C1275" s="359"/>
      <c r="D1275" s="360">
        <f t="shared" si="20"/>
        <v>2880</v>
      </c>
      <c r="E1275" s="360">
        <f t="shared" si="20"/>
        <v>1312.8207899999998</v>
      </c>
      <c r="F1275" s="360"/>
      <c r="G1275" s="358">
        <f t="shared" si="10"/>
        <v>39022</v>
      </c>
      <c r="H1275" s="359"/>
      <c r="I1275" s="360">
        <f t="shared" si="18"/>
        <v>164</v>
      </c>
      <c r="J1275" s="360">
        <f t="shared" si="19"/>
        <v>58.817665000000005</v>
      </c>
      <c r="K1275" s="355"/>
      <c r="L1275" s="358">
        <f t="shared" si="13"/>
        <v>39022</v>
      </c>
      <c r="M1275" s="360">
        <f t="shared" si="14"/>
        <v>3044</v>
      </c>
      <c r="N1275" s="360">
        <f t="shared" si="15"/>
        <v>1371.6384549999998</v>
      </c>
    </row>
    <row r="1276" spans="2:14" s="357" customFormat="1" ht="12.75">
      <c r="B1276" s="358">
        <f t="shared" si="17"/>
        <v>39052</v>
      </c>
      <c r="C1276" s="359"/>
      <c r="D1276" s="360">
        <f t="shared" si="20"/>
        <v>2863</v>
      </c>
      <c r="E1276" s="360">
        <f t="shared" si="20"/>
        <v>1284.054539</v>
      </c>
      <c r="F1276" s="360"/>
      <c r="G1276" s="358">
        <f t="shared" si="10"/>
        <v>39052</v>
      </c>
      <c r="H1276" s="359"/>
      <c r="I1276" s="360">
        <f t="shared" si="18"/>
        <v>164</v>
      </c>
      <c r="J1276" s="360">
        <f t="shared" si="19"/>
        <v>59.002263</v>
      </c>
      <c r="K1276" s="355"/>
      <c r="L1276" s="358">
        <f t="shared" si="13"/>
        <v>39052</v>
      </c>
      <c r="M1276" s="360">
        <f t="shared" si="14"/>
        <v>3027</v>
      </c>
      <c r="N1276" s="360">
        <f t="shared" si="15"/>
        <v>1343.056802</v>
      </c>
    </row>
    <row r="1277" spans="2:14" s="357" customFormat="1" ht="12.75">
      <c r="B1277" s="358">
        <f t="shared" si="17"/>
        <v>39083</v>
      </c>
      <c r="C1277" s="359"/>
      <c r="D1277" s="360">
        <f t="shared" si="20"/>
        <v>2853</v>
      </c>
      <c r="E1277" s="360">
        <f t="shared" si="20"/>
        <v>1275.220669</v>
      </c>
      <c r="F1277" s="360"/>
      <c r="G1277" s="358">
        <f t="shared" si="10"/>
        <v>39083</v>
      </c>
      <c r="H1277" s="359"/>
      <c r="I1277" s="360">
        <f t="shared" si="18"/>
        <v>163</v>
      </c>
      <c r="J1277" s="360">
        <f t="shared" si="19"/>
        <v>53.461423</v>
      </c>
      <c r="K1277" s="355"/>
      <c r="L1277" s="358">
        <f t="shared" si="13"/>
        <v>39083</v>
      </c>
      <c r="M1277" s="360">
        <f t="shared" si="14"/>
        <v>3016</v>
      </c>
      <c r="N1277" s="360">
        <f t="shared" si="15"/>
        <v>1328.682092</v>
      </c>
    </row>
    <row r="1278" spans="2:14" s="357" customFormat="1" ht="12.75">
      <c r="B1278" s="358">
        <f t="shared" si="17"/>
        <v>39114</v>
      </c>
      <c r="C1278" s="359"/>
      <c r="D1278" s="360">
        <f t="shared" si="20"/>
        <v>2846</v>
      </c>
      <c r="E1278" s="360">
        <f t="shared" si="20"/>
        <v>1270.828854</v>
      </c>
      <c r="F1278" s="360"/>
      <c r="G1278" s="358">
        <f t="shared" si="10"/>
        <v>39114</v>
      </c>
      <c r="H1278" s="359"/>
      <c r="I1278" s="360">
        <f t="shared" si="18"/>
        <v>163</v>
      </c>
      <c r="J1278" s="360">
        <f t="shared" si="19"/>
        <v>54.247681</v>
      </c>
      <c r="K1278" s="355"/>
      <c r="L1278" s="358">
        <f t="shared" si="13"/>
        <v>39114</v>
      </c>
      <c r="M1278" s="360">
        <f t="shared" si="14"/>
        <v>3009</v>
      </c>
      <c r="N1278" s="360">
        <f t="shared" si="15"/>
        <v>1325.0765350000001</v>
      </c>
    </row>
    <row r="1279" spans="2:14" s="357" customFormat="1" ht="12.75">
      <c r="B1279" s="358">
        <f t="shared" si="17"/>
        <v>39142</v>
      </c>
      <c r="C1279" s="359"/>
      <c r="D1279" s="360">
        <f t="shared" si="20"/>
        <v>2817</v>
      </c>
      <c r="E1279" s="360">
        <f t="shared" si="20"/>
        <v>1267.6265199999998</v>
      </c>
      <c r="F1279" s="360"/>
      <c r="G1279" s="358">
        <f t="shared" si="10"/>
        <v>39142</v>
      </c>
      <c r="H1279" s="359"/>
      <c r="I1279" s="360">
        <f t="shared" si="18"/>
        <v>161</v>
      </c>
      <c r="J1279" s="360">
        <f t="shared" si="19"/>
        <v>53.38316</v>
      </c>
      <c r="K1279" s="355"/>
      <c r="L1279" s="358">
        <f t="shared" si="13"/>
        <v>39142</v>
      </c>
      <c r="M1279" s="360">
        <f t="shared" si="14"/>
        <v>2978</v>
      </c>
      <c r="N1279" s="360">
        <f t="shared" si="15"/>
        <v>1321.00968</v>
      </c>
    </row>
    <row r="1280" spans="2:14" s="357" customFormat="1" ht="12.75">
      <c r="B1280" s="358">
        <f t="shared" si="17"/>
        <v>39173</v>
      </c>
      <c r="C1280" s="359"/>
      <c r="D1280" s="360">
        <f t="shared" si="20"/>
        <v>2809</v>
      </c>
      <c r="E1280" s="360">
        <f t="shared" si="20"/>
        <v>1279.677655</v>
      </c>
      <c r="F1280" s="360"/>
      <c r="G1280" s="358">
        <f t="shared" si="10"/>
        <v>39173</v>
      </c>
      <c r="H1280" s="359"/>
      <c r="I1280" s="360">
        <f t="shared" si="18"/>
        <v>160</v>
      </c>
      <c r="J1280" s="360">
        <f t="shared" si="19"/>
        <v>56.724635</v>
      </c>
      <c r="K1280" s="355"/>
      <c r="L1280" s="358">
        <f t="shared" si="13"/>
        <v>39173</v>
      </c>
      <c r="M1280" s="360">
        <f t="shared" si="14"/>
        <v>2969</v>
      </c>
      <c r="N1280" s="360">
        <f t="shared" si="15"/>
        <v>1336.40229</v>
      </c>
    </row>
    <row r="1281" spans="2:14" s="357" customFormat="1" ht="12.75">
      <c r="B1281" s="358">
        <f t="shared" si="17"/>
        <v>39203</v>
      </c>
      <c r="C1281" s="359"/>
      <c r="D1281" s="360">
        <f t="shared" si="20"/>
        <v>2803</v>
      </c>
      <c r="E1281" s="360">
        <f t="shared" si="20"/>
        <v>1277.887888</v>
      </c>
      <c r="F1281" s="360"/>
      <c r="G1281" s="358">
        <f t="shared" si="10"/>
        <v>39203</v>
      </c>
      <c r="H1281" s="359"/>
      <c r="I1281" s="360">
        <f t="shared" si="18"/>
        <v>160</v>
      </c>
      <c r="J1281" s="360">
        <f t="shared" si="19"/>
        <v>57.185895</v>
      </c>
      <c r="K1281" s="355"/>
      <c r="L1281" s="358">
        <f t="shared" si="13"/>
        <v>39203</v>
      </c>
      <c r="M1281" s="360">
        <f t="shared" si="14"/>
        <v>2963</v>
      </c>
      <c r="N1281" s="360">
        <f t="shared" si="15"/>
        <v>1335.073783</v>
      </c>
    </row>
    <row r="1282" spans="2:14" s="357" customFormat="1" ht="12.75">
      <c r="B1282" s="358">
        <f t="shared" si="17"/>
        <v>39234</v>
      </c>
      <c r="C1282" s="359"/>
      <c r="D1282" s="360">
        <f t="shared" si="20"/>
        <v>2790</v>
      </c>
      <c r="E1282" s="360">
        <f t="shared" si="20"/>
        <v>1278.749409</v>
      </c>
      <c r="F1282" s="360"/>
      <c r="G1282" s="358">
        <f t="shared" si="10"/>
        <v>39234</v>
      </c>
      <c r="H1282" s="359"/>
      <c r="I1282" s="360">
        <f t="shared" si="18"/>
        <v>160</v>
      </c>
      <c r="J1282" s="360">
        <f t="shared" si="19"/>
        <v>56.847848</v>
      </c>
      <c r="K1282" s="355"/>
      <c r="L1282" s="358">
        <f t="shared" si="13"/>
        <v>39234</v>
      </c>
      <c r="M1282" s="360">
        <f t="shared" si="14"/>
        <v>2950</v>
      </c>
      <c r="N1282" s="360">
        <f t="shared" si="15"/>
        <v>1335.597257</v>
      </c>
    </row>
    <row r="1283" spans="2:14" s="357" customFormat="1" ht="12.75">
      <c r="B1283" s="358">
        <f t="shared" si="17"/>
        <v>39264</v>
      </c>
      <c r="C1283" s="359"/>
      <c r="D1283" s="360">
        <f t="shared" si="20"/>
        <v>2783</v>
      </c>
      <c r="E1283" s="360">
        <f t="shared" si="20"/>
        <v>1261.071018</v>
      </c>
      <c r="F1283" s="360"/>
      <c r="G1283" s="358">
        <f t="shared" si="10"/>
        <v>39264</v>
      </c>
      <c r="H1283" s="359"/>
      <c r="I1283" s="360">
        <f t="shared" si="18"/>
        <v>159</v>
      </c>
      <c r="J1283" s="360">
        <f t="shared" si="19"/>
        <v>57.927463</v>
      </c>
      <c r="K1283" s="355"/>
      <c r="L1283" s="358">
        <f t="shared" si="13"/>
        <v>39264</v>
      </c>
      <c r="M1283" s="360">
        <f t="shared" si="14"/>
        <v>2942</v>
      </c>
      <c r="N1283" s="360">
        <f t="shared" si="15"/>
        <v>1318.998481</v>
      </c>
    </row>
    <row r="1284" spans="2:14" s="357" customFormat="1" ht="12.75">
      <c r="B1284" s="358">
        <f t="shared" si="17"/>
        <v>39295</v>
      </c>
      <c r="C1284" s="359"/>
      <c r="D1284" s="360">
        <f t="shared" si="20"/>
        <v>2779</v>
      </c>
      <c r="E1284" s="360">
        <f t="shared" si="20"/>
        <v>1245.3404</v>
      </c>
      <c r="F1284" s="360"/>
      <c r="G1284" s="358">
        <f t="shared" si="10"/>
        <v>39295</v>
      </c>
      <c r="H1284" s="359"/>
      <c r="I1284" s="360">
        <f t="shared" si="18"/>
        <v>158</v>
      </c>
      <c r="J1284" s="360">
        <f t="shared" si="19"/>
        <v>58.725212</v>
      </c>
      <c r="K1284" s="355"/>
      <c r="L1284" s="358">
        <f t="shared" si="13"/>
        <v>39295</v>
      </c>
      <c r="M1284" s="360">
        <f t="shared" si="14"/>
        <v>2937</v>
      </c>
      <c r="N1284" s="360">
        <f t="shared" si="15"/>
        <v>1304.065612</v>
      </c>
    </row>
    <row r="1285" spans="2:14" s="357" customFormat="1" ht="12.75">
      <c r="B1285" s="358">
        <f t="shared" si="17"/>
        <v>39326</v>
      </c>
      <c r="C1285" s="359"/>
      <c r="D1285" s="360">
        <f t="shared" si="20"/>
        <v>2769</v>
      </c>
      <c r="E1285" s="360">
        <f t="shared" si="20"/>
        <v>1250.455662</v>
      </c>
      <c r="F1285" s="360"/>
      <c r="G1285" s="358">
        <f t="shared" si="10"/>
        <v>39326</v>
      </c>
      <c r="H1285" s="359"/>
      <c r="I1285" s="360">
        <f t="shared" si="18"/>
        <v>158</v>
      </c>
      <c r="J1285" s="360">
        <f t="shared" si="19"/>
        <v>58.457601</v>
      </c>
      <c r="K1285" s="355"/>
      <c r="L1285" s="358">
        <f t="shared" si="13"/>
        <v>39326</v>
      </c>
      <c r="M1285" s="360">
        <f t="shared" si="14"/>
        <v>2927</v>
      </c>
      <c r="N1285" s="360">
        <f t="shared" si="15"/>
        <v>1308.9132630000001</v>
      </c>
    </row>
    <row r="1286" spans="2:14" s="357" customFormat="1" ht="12.75">
      <c r="B1286" s="358">
        <f t="shared" si="17"/>
        <v>39356</v>
      </c>
      <c r="C1286" s="359"/>
      <c r="D1286" s="360">
        <f t="shared" si="20"/>
        <v>2760</v>
      </c>
      <c r="E1286" s="360">
        <f t="shared" si="20"/>
        <v>1258.078625</v>
      </c>
      <c r="F1286" s="360"/>
      <c r="G1286" s="358">
        <f t="shared" si="10"/>
        <v>39356</v>
      </c>
      <c r="H1286" s="359"/>
      <c r="I1286" s="360">
        <f t="shared" si="18"/>
        <v>158</v>
      </c>
      <c r="J1286" s="360">
        <f t="shared" si="19"/>
        <v>58.882762</v>
      </c>
      <c r="K1286" s="355"/>
      <c r="L1286" s="358">
        <f t="shared" si="13"/>
        <v>39356</v>
      </c>
      <c r="M1286" s="360">
        <f t="shared" si="14"/>
        <v>2918</v>
      </c>
      <c r="N1286" s="360">
        <f t="shared" si="15"/>
        <v>1316.961387</v>
      </c>
    </row>
    <row r="1287" spans="2:14" s="357" customFormat="1" ht="12.75">
      <c r="B1287" s="358">
        <f t="shared" si="17"/>
        <v>39387</v>
      </c>
      <c r="C1287" s="359"/>
      <c r="D1287" s="360">
        <f t="shared" si="20"/>
        <v>2745</v>
      </c>
      <c r="E1287" s="360">
        <f t="shared" si="20"/>
        <v>1248.888631</v>
      </c>
      <c r="F1287" s="360"/>
      <c r="G1287" s="358">
        <f t="shared" si="10"/>
        <v>39387</v>
      </c>
      <c r="H1287" s="359"/>
      <c r="I1287" s="360">
        <f t="shared" si="18"/>
        <v>157</v>
      </c>
      <c r="J1287" s="360">
        <f t="shared" si="19"/>
        <v>54.662512</v>
      </c>
      <c r="K1287" s="355"/>
      <c r="L1287" s="358">
        <f t="shared" si="13"/>
        <v>39387</v>
      </c>
      <c r="M1287" s="360">
        <f t="shared" si="14"/>
        <v>2902</v>
      </c>
      <c r="N1287" s="360">
        <f t="shared" si="15"/>
        <v>1303.5511430000001</v>
      </c>
    </row>
    <row r="1288" spans="2:14" s="357" customFormat="1" ht="12.75">
      <c r="B1288" s="358">
        <f t="shared" si="17"/>
        <v>39417</v>
      </c>
      <c r="C1288" s="359"/>
      <c r="D1288" s="360">
        <f t="shared" si="20"/>
        <v>2736</v>
      </c>
      <c r="E1288" s="360">
        <f t="shared" si="20"/>
        <v>1262.292081</v>
      </c>
      <c r="F1288" s="360"/>
      <c r="G1288" s="358">
        <f t="shared" si="10"/>
        <v>39417</v>
      </c>
      <c r="H1288" s="359"/>
      <c r="I1288" s="360">
        <f t="shared" si="18"/>
        <v>157</v>
      </c>
      <c r="J1288" s="360">
        <f t="shared" si="19"/>
        <v>55.173668</v>
      </c>
      <c r="K1288" s="355"/>
      <c r="L1288" s="358">
        <f t="shared" si="13"/>
        <v>39417</v>
      </c>
      <c r="M1288" s="360">
        <f t="shared" si="14"/>
        <v>2893</v>
      </c>
      <c r="N1288" s="360">
        <f t="shared" si="15"/>
        <v>1317.465749</v>
      </c>
    </row>
    <row r="1289" spans="2:14" s="357" customFormat="1" ht="12.75">
      <c r="B1289" s="358">
        <f t="shared" si="17"/>
        <v>39448</v>
      </c>
      <c r="C1289" s="359"/>
      <c r="D1289" s="360">
        <f t="shared" si="20"/>
        <v>2723</v>
      </c>
      <c r="E1289" s="360">
        <f t="shared" si="20"/>
        <v>1252.038167</v>
      </c>
      <c r="F1289" s="360"/>
      <c r="G1289" s="358">
        <f t="shared" si="10"/>
        <v>39448</v>
      </c>
      <c r="H1289" s="359"/>
      <c r="I1289" s="360">
        <f t="shared" si="18"/>
        <v>157</v>
      </c>
      <c r="J1289" s="360">
        <f t="shared" si="19"/>
        <v>54.977854</v>
      </c>
      <c r="K1289" s="355"/>
      <c r="L1289" s="358">
        <f t="shared" si="13"/>
        <v>39448</v>
      </c>
      <c r="M1289" s="360">
        <f t="shared" si="14"/>
        <v>2880</v>
      </c>
      <c r="N1289" s="360">
        <f t="shared" si="15"/>
        <v>1307.016021</v>
      </c>
    </row>
    <row r="1290" spans="2:14" s="357" customFormat="1" ht="12.75">
      <c r="B1290" s="358">
        <f t="shared" si="17"/>
        <v>39479</v>
      </c>
      <c r="C1290" s="359"/>
      <c r="D1290" s="360">
        <f aca="true" t="shared" si="21" ref="D1290:E1309">+D79</f>
        <v>2714</v>
      </c>
      <c r="E1290" s="360">
        <f t="shared" si="21"/>
        <v>1262.37979</v>
      </c>
      <c r="F1290" s="360"/>
      <c r="G1290" s="358">
        <f t="shared" si="10"/>
        <v>39479</v>
      </c>
      <c r="H1290" s="359"/>
      <c r="I1290" s="360">
        <f t="shared" si="18"/>
        <v>157</v>
      </c>
      <c r="J1290" s="360">
        <f t="shared" si="19"/>
        <v>55.598658</v>
      </c>
      <c r="K1290" s="355"/>
      <c r="L1290" s="358">
        <f t="shared" si="13"/>
        <v>39479</v>
      </c>
      <c r="M1290" s="360">
        <f t="shared" si="14"/>
        <v>2871</v>
      </c>
      <c r="N1290" s="360">
        <f t="shared" si="15"/>
        <v>1317.9784479999998</v>
      </c>
    </row>
    <row r="1291" spans="2:15" s="357" customFormat="1" ht="12.75">
      <c r="B1291" s="358">
        <f t="shared" si="17"/>
        <v>39508</v>
      </c>
      <c r="C1291" s="361"/>
      <c r="D1291" s="360">
        <f t="shared" si="21"/>
        <v>2709</v>
      </c>
      <c r="E1291" s="360">
        <f t="shared" si="21"/>
        <v>1274.181912</v>
      </c>
      <c r="F1291" s="362"/>
      <c r="G1291" s="358">
        <f t="shared" si="10"/>
        <v>39508</v>
      </c>
      <c r="H1291" s="359"/>
      <c r="I1291" s="360">
        <f t="shared" si="18"/>
        <v>157</v>
      </c>
      <c r="J1291" s="360">
        <f t="shared" si="19"/>
        <v>57.12345</v>
      </c>
      <c r="K1291" s="355"/>
      <c r="L1291" s="358">
        <f t="shared" si="13"/>
        <v>39508</v>
      </c>
      <c r="M1291" s="360">
        <f t="shared" si="14"/>
        <v>2866</v>
      </c>
      <c r="N1291" s="360">
        <f t="shared" si="15"/>
        <v>1331.305362</v>
      </c>
      <c r="O1291" s="360"/>
    </row>
    <row r="1292" spans="2:15" s="357" customFormat="1" ht="12.75">
      <c r="B1292" s="358">
        <f t="shared" si="17"/>
        <v>39539</v>
      </c>
      <c r="C1292" s="361"/>
      <c r="D1292" s="360">
        <f t="shared" si="21"/>
        <v>2704</v>
      </c>
      <c r="E1292" s="360">
        <f t="shared" si="21"/>
        <v>1314.434417</v>
      </c>
      <c r="F1292" s="362"/>
      <c r="G1292" s="358">
        <f t="shared" si="10"/>
        <v>39539</v>
      </c>
      <c r="H1292" s="359"/>
      <c r="I1292" s="360">
        <f t="shared" si="18"/>
        <v>156</v>
      </c>
      <c r="J1292" s="360">
        <f t="shared" si="19"/>
        <v>60.819855</v>
      </c>
      <c r="K1292" s="355"/>
      <c r="L1292" s="358">
        <f t="shared" si="13"/>
        <v>39539</v>
      </c>
      <c r="M1292" s="360">
        <f t="shared" si="14"/>
        <v>2860</v>
      </c>
      <c r="N1292" s="360">
        <f t="shared" si="15"/>
        <v>1375.254272</v>
      </c>
      <c r="O1292" s="360"/>
    </row>
    <row r="1293" spans="2:15" s="357" customFormat="1" ht="12.75">
      <c r="B1293" s="358">
        <f t="shared" si="17"/>
        <v>39569</v>
      </c>
      <c r="C1293" s="361"/>
      <c r="D1293" s="360">
        <f t="shared" si="21"/>
        <v>2698</v>
      </c>
      <c r="E1293" s="360">
        <f t="shared" si="21"/>
        <v>1336.294719</v>
      </c>
      <c r="F1293" s="362"/>
      <c r="G1293" s="358">
        <f t="shared" si="10"/>
        <v>39569</v>
      </c>
      <c r="H1293" s="359"/>
      <c r="I1293" s="360">
        <f t="shared" si="18"/>
        <v>156</v>
      </c>
      <c r="J1293" s="360">
        <f t="shared" si="19"/>
        <v>62.546869</v>
      </c>
      <c r="K1293" s="355"/>
      <c r="L1293" s="358">
        <f t="shared" si="13"/>
        <v>39569</v>
      </c>
      <c r="M1293" s="360">
        <f t="shared" si="14"/>
        <v>2854</v>
      </c>
      <c r="N1293" s="360">
        <f t="shared" si="15"/>
        <v>1398.841588</v>
      </c>
      <c r="O1293" s="360"/>
    </row>
    <row r="1294" spans="2:15" s="357" customFormat="1" ht="12.75">
      <c r="B1294" s="358">
        <f aca="true" t="shared" si="22" ref="B1294:B1325">+B83</f>
        <v>39600</v>
      </c>
      <c r="C1294" s="361"/>
      <c r="D1294" s="360">
        <f t="shared" si="21"/>
        <v>2691</v>
      </c>
      <c r="E1294" s="360">
        <f t="shared" si="21"/>
        <v>1280.681198</v>
      </c>
      <c r="F1294" s="362"/>
      <c r="G1294" s="358">
        <f aca="true" t="shared" si="23" ref="G1294:G1357">+B1294</f>
        <v>39600</v>
      </c>
      <c r="H1294" s="359"/>
      <c r="I1294" s="360">
        <f aca="true" t="shared" si="24" ref="I1294:I1325">+D643</f>
        <v>156</v>
      </c>
      <c r="J1294" s="360">
        <f aca="true" t="shared" si="25" ref="J1294:J1325">+E643</f>
        <v>63.089764</v>
      </c>
      <c r="K1294" s="355"/>
      <c r="L1294" s="358">
        <f aca="true" t="shared" si="26" ref="L1294:L1357">+G1294</f>
        <v>39600</v>
      </c>
      <c r="M1294" s="360">
        <f aca="true" t="shared" si="27" ref="M1294:M1357">+D1294+I1294</f>
        <v>2847</v>
      </c>
      <c r="N1294" s="360">
        <f aca="true" t="shared" si="28" ref="N1294:N1357">+E1294+J1294</f>
        <v>1343.770962</v>
      </c>
      <c r="O1294" s="360"/>
    </row>
    <row r="1295" spans="2:15" s="357" customFormat="1" ht="12.75">
      <c r="B1295" s="358">
        <f t="shared" si="22"/>
        <v>39630</v>
      </c>
      <c r="C1295" s="361"/>
      <c r="D1295" s="360">
        <f t="shared" si="21"/>
        <v>2682</v>
      </c>
      <c r="E1295" s="360">
        <f t="shared" si="21"/>
        <v>1310.046157</v>
      </c>
      <c r="F1295" s="362"/>
      <c r="G1295" s="358">
        <f t="shared" si="23"/>
        <v>39630</v>
      </c>
      <c r="H1295" s="359"/>
      <c r="I1295" s="360">
        <f t="shared" si="24"/>
        <v>154</v>
      </c>
      <c r="J1295" s="360">
        <f t="shared" si="25"/>
        <v>65.20128</v>
      </c>
      <c r="K1295" s="355"/>
      <c r="L1295" s="358">
        <f t="shared" si="26"/>
        <v>39630</v>
      </c>
      <c r="M1295" s="360">
        <f t="shared" si="27"/>
        <v>2836</v>
      </c>
      <c r="N1295" s="360">
        <f t="shared" si="28"/>
        <v>1375.247437</v>
      </c>
      <c r="O1295" s="360"/>
    </row>
    <row r="1296" spans="1:14" s="357" customFormat="1" ht="12.75">
      <c r="A1296" s="360"/>
      <c r="B1296" s="358">
        <f t="shared" si="22"/>
        <v>39661</v>
      </c>
      <c r="C1296" s="360"/>
      <c r="D1296" s="360">
        <f t="shared" si="21"/>
        <v>2675</v>
      </c>
      <c r="E1296" s="360">
        <f t="shared" si="21"/>
        <v>1315.247784</v>
      </c>
      <c r="F1296" s="362"/>
      <c r="G1296" s="358">
        <f t="shared" si="23"/>
        <v>39661</v>
      </c>
      <c r="H1296" s="359"/>
      <c r="I1296" s="360">
        <f t="shared" si="24"/>
        <v>154</v>
      </c>
      <c r="J1296" s="360">
        <f t="shared" si="25"/>
        <v>64.361008</v>
      </c>
      <c r="K1296" s="355"/>
      <c r="L1296" s="358">
        <f t="shared" si="26"/>
        <v>39661</v>
      </c>
      <c r="M1296" s="360">
        <f t="shared" si="27"/>
        <v>2829</v>
      </c>
      <c r="N1296" s="360">
        <f t="shared" si="28"/>
        <v>1379.608792</v>
      </c>
    </row>
    <row r="1297" spans="2:14" s="357" customFormat="1" ht="12.75">
      <c r="B1297" s="358">
        <f t="shared" si="22"/>
        <v>39692</v>
      </c>
      <c r="C1297" s="355"/>
      <c r="D1297" s="360">
        <f t="shared" si="21"/>
        <v>2671</v>
      </c>
      <c r="E1297" s="360">
        <f t="shared" si="21"/>
        <v>1311.186456</v>
      </c>
      <c r="F1297" s="362"/>
      <c r="G1297" s="358">
        <f t="shared" si="23"/>
        <v>39692</v>
      </c>
      <c r="H1297" s="359"/>
      <c r="I1297" s="360">
        <f t="shared" si="24"/>
        <v>154</v>
      </c>
      <c r="J1297" s="360">
        <f t="shared" si="25"/>
        <v>64.961378</v>
      </c>
      <c r="K1297" s="355"/>
      <c r="L1297" s="358">
        <f t="shared" si="26"/>
        <v>39692</v>
      </c>
      <c r="M1297" s="360">
        <f t="shared" si="27"/>
        <v>2825</v>
      </c>
      <c r="N1297" s="360">
        <f t="shared" si="28"/>
        <v>1376.1478339999999</v>
      </c>
    </row>
    <row r="1298" spans="2:14" s="357" customFormat="1" ht="12.75">
      <c r="B1298" s="358">
        <f t="shared" si="22"/>
        <v>39722</v>
      </c>
      <c r="C1298" s="355"/>
      <c r="D1298" s="360">
        <f t="shared" si="21"/>
        <v>2663</v>
      </c>
      <c r="E1298" s="360">
        <f t="shared" si="21"/>
        <v>1335.479833</v>
      </c>
      <c r="F1298" s="362"/>
      <c r="G1298" s="358">
        <f t="shared" si="23"/>
        <v>39722</v>
      </c>
      <c r="H1298" s="359"/>
      <c r="I1298" s="360">
        <f t="shared" si="24"/>
        <v>154</v>
      </c>
      <c r="J1298" s="360">
        <f t="shared" si="25"/>
        <v>66.354655</v>
      </c>
      <c r="K1298" s="355"/>
      <c r="L1298" s="358">
        <f t="shared" si="26"/>
        <v>39722</v>
      </c>
      <c r="M1298" s="360">
        <f t="shared" si="27"/>
        <v>2817</v>
      </c>
      <c r="N1298" s="360">
        <f t="shared" si="28"/>
        <v>1401.8344880000002</v>
      </c>
    </row>
    <row r="1299" spans="2:14" s="357" customFormat="1" ht="12.75">
      <c r="B1299" s="358">
        <f t="shared" si="22"/>
        <v>39753</v>
      </c>
      <c r="C1299" s="355"/>
      <c r="D1299" s="360">
        <f t="shared" si="21"/>
        <v>2659</v>
      </c>
      <c r="E1299" s="360">
        <f t="shared" si="21"/>
        <v>1343.577093</v>
      </c>
      <c r="F1299" s="362"/>
      <c r="G1299" s="358">
        <f t="shared" si="23"/>
        <v>39753</v>
      </c>
      <c r="H1299" s="359"/>
      <c r="I1299" s="360">
        <f t="shared" si="24"/>
        <v>154</v>
      </c>
      <c r="J1299" s="360">
        <f t="shared" si="25"/>
        <v>65.247185</v>
      </c>
      <c r="K1299" s="355"/>
      <c r="L1299" s="358">
        <f t="shared" si="26"/>
        <v>39753</v>
      </c>
      <c r="M1299" s="360">
        <f t="shared" si="27"/>
        <v>2813</v>
      </c>
      <c r="N1299" s="360">
        <f t="shared" si="28"/>
        <v>1408.824278</v>
      </c>
    </row>
    <row r="1300" spans="2:14" s="357" customFormat="1" ht="12.75">
      <c r="B1300" s="358">
        <f t="shared" si="22"/>
        <v>39783</v>
      </c>
      <c r="C1300" s="355"/>
      <c r="D1300" s="360">
        <f t="shared" si="21"/>
        <v>2642</v>
      </c>
      <c r="E1300" s="360">
        <f t="shared" si="21"/>
        <v>1331.984263</v>
      </c>
      <c r="F1300" s="362"/>
      <c r="G1300" s="358">
        <f t="shared" si="23"/>
        <v>39783</v>
      </c>
      <c r="H1300" s="359"/>
      <c r="I1300" s="360">
        <f t="shared" si="24"/>
        <v>153</v>
      </c>
      <c r="J1300" s="360">
        <f t="shared" si="25"/>
        <v>65.707491</v>
      </c>
      <c r="K1300" s="355"/>
      <c r="L1300" s="358">
        <f t="shared" si="26"/>
        <v>39783</v>
      </c>
      <c r="M1300" s="360">
        <f t="shared" si="27"/>
        <v>2795</v>
      </c>
      <c r="N1300" s="360">
        <f t="shared" si="28"/>
        <v>1397.691754</v>
      </c>
    </row>
    <row r="1301" spans="2:14" s="357" customFormat="1" ht="12.75">
      <c r="B1301" s="358">
        <f t="shared" si="22"/>
        <v>39814</v>
      </c>
      <c r="C1301" s="355"/>
      <c r="D1301" s="360">
        <f t="shared" si="21"/>
        <v>2639</v>
      </c>
      <c r="E1301" s="360">
        <f t="shared" si="21"/>
        <v>1339.310483</v>
      </c>
      <c r="F1301" s="362"/>
      <c r="G1301" s="358">
        <f t="shared" si="23"/>
        <v>39814</v>
      </c>
      <c r="H1301" s="359"/>
      <c r="I1301" s="360">
        <f t="shared" si="24"/>
        <v>153</v>
      </c>
      <c r="J1301" s="360">
        <f t="shared" si="25"/>
        <v>66.352831</v>
      </c>
      <c r="K1301" s="355"/>
      <c r="L1301" s="358">
        <f t="shared" si="26"/>
        <v>39814</v>
      </c>
      <c r="M1301" s="360">
        <f t="shared" si="27"/>
        <v>2792</v>
      </c>
      <c r="N1301" s="360">
        <f t="shared" si="28"/>
        <v>1405.663314</v>
      </c>
    </row>
    <row r="1302" spans="2:14" s="357" customFormat="1" ht="12.75">
      <c r="B1302" s="358">
        <f t="shared" si="22"/>
        <v>39845</v>
      </c>
      <c r="C1302" s="355"/>
      <c r="D1302" s="360">
        <f t="shared" si="21"/>
        <v>2633</v>
      </c>
      <c r="E1302" s="360">
        <f t="shared" si="21"/>
        <v>1331.968185</v>
      </c>
      <c r="F1302" s="362"/>
      <c r="G1302" s="358">
        <f t="shared" si="23"/>
        <v>39845</v>
      </c>
      <c r="H1302" s="359"/>
      <c r="I1302" s="360">
        <f t="shared" si="24"/>
        <v>153</v>
      </c>
      <c r="J1302" s="360">
        <f t="shared" si="25"/>
        <v>65.89103</v>
      </c>
      <c r="K1302" s="355"/>
      <c r="L1302" s="358">
        <f t="shared" si="26"/>
        <v>39845</v>
      </c>
      <c r="M1302" s="360">
        <f t="shared" si="27"/>
        <v>2786</v>
      </c>
      <c r="N1302" s="360">
        <f t="shared" si="28"/>
        <v>1397.859215</v>
      </c>
    </row>
    <row r="1303" spans="2:14" s="357" customFormat="1" ht="12.75">
      <c r="B1303" s="358">
        <f t="shared" si="22"/>
        <v>39873</v>
      </c>
      <c r="C1303" s="355"/>
      <c r="D1303" s="360">
        <f t="shared" si="21"/>
        <v>2632</v>
      </c>
      <c r="E1303" s="360">
        <f t="shared" si="21"/>
        <v>1344.790203</v>
      </c>
      <c r="F1303" s="362"/>
      <c r="G1303" s="358">
        <f t="shared" si="23"/>
        <v>39873</v>
      </c>
      <c r="H1303" s="359"/>
      <c r="I1303" s="360">
        <f t="shared" si="24"/>
        <v>151</v>
      </c>
      <c r="J1303" s="360">
        <f t="shared" si="25"/>
        <v>66.346472</v>
      </c>
      <c r="K1303" s="355"/>
      <c r="L1303" s="358">
        <f t="shared" si="26"/>
        <v>39873</v>
      </c>
      <c r="M1303" s="360">
        <f t="shared" si="27"/>
        <v>2783</v>
      </c>
      <c r="N1303" s="360">
        <f t="shared" si="28"/>
        <v>1411.136675</v>
      </c>
    </row>
    <row r="1304" spans="2:14" s="357" customFormat="1" ht="12.75">
      <c r="B1304" s="358">
        <f t="shared" si="22"/>
        <v>39904</v>
      </c>
      <c r="C1304" s="355"/>
      <c r="D1304" s="360">
        <f t="shared" si="21"/>
        <v>2622</v>
      </c>
      <c r="E1304" s="360">
        <f t="shared" si="21"/>
        <v>1351.835866</v>
      </c>
      <c r="F1304" s="362"/>
      <c r="G1304" s="358">
        <f t="shared" si="23"/>
        <v>39904</v>
      </c>
      <c r="H1304" s="359"/>
      <c r="I1304" s="360">
        <f t="shared" si="24"/>
        <v>151</v>
      </c>
      <c r="J1304" s="360">
        <f t="shared" si="25"/>
        <v>89.190599</v>
      </c>
      <c r="K1304" s="355"/>
      <c r="L1304" s="358">
        <f t="shared" si="26"/>
        <v>39904</v>
      </c>
      <c r="M1304" s="360">
        <f t="shared" si="27"/>
        <v>2773</v>
      </c>
      <c r="N1304" s="360">
        <f t="shared" si="28"/>
        <v>1441.026465</v>
      </c>
    </row>
    <row r="1305" spans="2:14" s="357" customFormat="1" ht="12.75">
      <c r="B1305" s="358">
        <f t="shared" si="22"/>
        <v>39934</v>
      </c>
      <c r="C1305" s="355"/>
      <c r="D1305" s="360">
        <f t="shared" si="21"/>
        <v>2618</v>
      </c>
      <c r="E1305" s="360">
        <f t="shared" si="21"/>
        <v>1376.718398</v>
      </c>
      <c r="F1305" s="362"/>
      <c r="G1305" s="358">
        <f t="shared" si="23"/>
        <v>39934</v>
      </c>
      <c r="H1305" s="359"/>
      <c r="I1305" s="360">
        <f t="shared" si="24"/>
        <v>151</v>
      </c>
      <c r="J1305" s="360">
        <f t="shared" si="25"/>
        <v>92.940444</v>
      </c>
      <c r="K1305" s="355"/>
      <c r="L1305" s="358">
        <f t="shared" si="26"/>
        <v>39934</v>
      </c>
      <c r="M1305" s="360">
        <f t="shared" si="27"/>
        <v>2769</v>
      </c>
      <c r="N1305" s="360">
        <f t="shared" si="28"/>
        <v>1469.658842</v>
      </c>
    </row>
    <row r="1306" spans="2:14" s="357" customFormat="1" ht="12.75">
      <c r="B1306" s="358">
        <f t="shared" si="22"/>
        <v>39965</v>
      </c>
      <c r="C1306" s="355"/>
      <c r="D1306" s="360">
        <f t="shared" si="21"/>
        <v>2610</v>
      </c>
      <c r="E1306" s="360">
        <f t="shared" si="21"/>
        <v>1383.102052</v>
      </c>
      <c r="F1306" s="362"/>
      <c r="G1306" s="358">
        <f t="shared" si="23"/>
        <v>39965</v>
      </c>
      <c r="H1306" s="359"/>
      <c r="I1306" s="360">
        <f t="shared" si="24"/>
        <v>151</v>
      </c>
      <c r="J1306" s="360">
        <f t="shared" si="25"/>
        <v>70.803301</v>
      </c>
      <c r="K1306" s="355"/>
      <c r="L1306" s="358">
        <f t="shared" si="26"/>
        <v>39965</v>
      </c>
      <c r="M1306" s="360">
        <f t="shared" si="27"/>
        <v>2761</v>
      </c>
      <c r="N1306" s="360">
        <f t="shared" si="28"/>
        <v>1453.9053529999999</v>
      </c>
    </row>
    <row r="1307" spans="2:14" s="357" customFormat="1" ht="12.75">
      <c r="B1307" s="358">
        <f t="shared" si="22"/>
        <v>39995</v>
      </c>
      <c r="C1307" s="355"/>
      <c r="D1307" s="360">
        <f t="shared" si="21"/>
        <v>2603</v>
      </c>
      <c r="E1307" s="360">
        <f t="shared" si="21"/>
        <v>1378.399385</v>
      </c>
      <c r="F1307" s="362"/>
      <c r="G1307" s="358">
        <f t="shared" si="23"/>
        <v>39995</v>
      </c>
      <c r="H1307" s="359"/>
      <c r="I1307" s="360">
        <f t="shared" si="24"/>
        <v>150</v>
      </c>
      <c r="J1307" s="360">
        <f t="shared" si="25"/>
        <v>71.972409</v>
      </c>
      <c r="K1307" s="355"/>
      <c r="L1307" s="358">
        <f t="shared" si="26"/>
        <v>39995</v>
      </c>
      <c r="M1307" s="360">
        <f t="shared" si="27"/>
        <v>2753</v>
      </c>
      <c r="N1307" s="360">
        <f t="shared" si="28"/>
        <v>1450.371794</v>
      </c>
    </row>
    <row r="1308" spans="2:14" s="357" customFormat="1" ht="12.75">
      <c r="B1308" s="358">
        <f t="shared" si="22"/>
        <v>40026</v>
      </c>
      <c r="C1308" s="355"/>
      <c r="D1308" s="360">
        <f t="shared" si="21"/>
        <v>2589</v>
      </c>
      <c r="E1308" s="360">
        <f t="shared" si="21"/>
        <v>1372.231285</v>
      </c>
      <c r="F1308" s="362"/>
      <c r="G1308" s="358">
        <f t="shared" si="23"/>
        <v>40026</v>
      </c>
      <c r="H1308" s="359"/>
      <c r="I1308" s="360">
        <f t="shared" si="24"/>
        <v>148</v>
      </c>
      <c r="J1308" s="360">
        <f t="shared" si="25"/>
        <v>72.551958</v>
      </c>
      <c r="K1308" s="355"/>
      <c r="L1308" s="358">
        <f t="shared" si="26"/>
        <v>40026</v>
      </c>
      <c r="M1308" s="360">
        <f t="shared" si="27"/>
        <v>2737</v>
      </c>
      <c r="N1308" s="360">
        <f t="shared" si="28"/>
        <v>1444.783243</v>
      </c>
    </row>
    <row r="1309" spans="2:14" s="357" customFormat="1" ht="12.75">
      <c r="B1309" s="358">
        <f t="shared" si="22"/>
        <v>40057</v>
      </c>
      <c r="C1309" s="355"/>
      <c r="D1309" s="360">
        <f t="shared" si="21"/>
        <v>2584</v>
      </c>
      <c r="E1309" s="360">
        <f t="shared" si="21"/>
        <v>1373.618324</v>
      </c>
      <c r="F1309" s="362"/>
      <c r="G1309" s="358">
        <f t="shared" si="23"/>
        <v>40057</v>
      </c>
      <c r="H1309" s="359"/>
      <c r="I1309" s="360">
        <f t="shared" si="24"/>
        <v>148</v>
      </c>
      <c r="J1309" s="360">
        <f t="shared" si="25"/>
        <v>73.098933</v>
      </c>
      <c r="K1309" s="355"/>
      <c r="L1309" s="358">
        <f t="shared" si="26"/>
        <v>40057</v>
      </c>
      <c r="M1309" s="360">
        <f t="shared" si="27"/>
        <v>2732</v>
      </c>
      <c r="N1309" s="360">
        <f t="shared" si="28"/>
        <v>1446.717257</v>
      </c>
    </row>
    <row r="1310" spans="2:14" s="357" customFormat="1" ht="12.75">
      <c r="B1310" s="358">
        <f t="shared" si="22"/>
        <v>40087</v>
      </c>
      <c r="C1310" s="355"/>
      <c r="D1310" s="360">
        <f aca="true" t="shared" si="29" ref="D1310:E1329">+D99</f>
        <v>2579</v>
      </c>
      <c r="E1310" s="360">
        <f t="shared" si="29"/>
        <v>1386.89242</v>
      </c>
      <c r="F1310" s="362"/>
      <c r="G1310" s="358">
        <f t="shared" si="23"/>
        <v>40087</v>
      </c>
      <c r="H1310" s="359"/>
      <c r="I1310" s="360">
        <f t="shared" si="24"/>
        <v>147</v>
      </c>
      <c r="J1310" s="360">
        <f t="shared" si="25"/>
        <v>73.391151</v>
      </c>
      <c r="K1310" s="355"/>
      <c r="L1310" s="358">
        <f t="shared" si="26"/>
        <v>40087</v>
      </c>
      <c r="M1310" s="360">
        <f t="shared" si="27"/>
        <v>2726</v>
      </c>
      <c r="N1310" s="360">
        <f t="shared" si="28"/>
        <v>1460.283571</v>
      </c>
    </row>
    <row r="1311" spans="2:14" s="357" customFormat="1" ht="12.75">
      <c r="B1311" s="358">
        <f t="shared" si="22"/>
        <v>40118</v>
      </c>
      <c r="C1311" s="355"/>
      <c r="D1311" s="360">
        <f t="shared" si="29"/>
        <v>2575</v>
      </c>
      <c r="E1311" s="360">
        <f t="shared" si="29"/>
        <v>1382.925138</v>
      </c>
      <c r="F1311" s="362"/>
      <c r="G1311" s="358">
        <f t="shared" si="23"/>
        <v>40118</v>
      </c>
      <c r="H1311" s="359"/>
      <c r="I1311" s="360">
        <f t="shared" si="24"/>
        <v>147</v>
      </c>
      <c r="J1311" s="360">
        <f t="shared" si="25"/>
        <v>76.665941</v>
      </c>
      <c r="K1311" s="355"/>
      <c r="L1311" s="358">
        <f t="shared" si="26"/>
        <v>40118</v>
      </c>
      <c r="M1311" s="360">
        <f t="shared" si="27"/>
        <v>2722</v>
      </c>
      <c r="N1311" s="360">
        <f t="shared" si="28"/>
        <v>1459.591079</v>
      </c>
    </row>
    <row r="1312" spans="2:14" s="357" customFormat="1" ht="12.75">
      <c r="B1312" s="358">
        <f t="shared" si="22"/>
        <v>40148</v>
      </c>
      <c r="C1312" s="355"/>
      <c r="D1312" s="360">
        <f t="shared" si="29"/>
        <v>2567</v>
      </c>
      <c r="E1312" s="360">
        <f t="shared" si="29"/>
        <v>1363.562653</v>
      </c>
      <c r="F1312" s="362"/>
      <c r="G1312" s="358">
        <f t="shared" si="23"/>
        <v>40148</v>
      </c>
      <c r="H1312" s="359"/>
      <c r="I1312" s="360">
        <f t="shared" si="24"/>
        <v>147</v>
      </c>
      <c r="J1312" s="360">
        <f t="shared" si="25"/>
        <v>74.536365</v>
      </c>
      <c r="K1312" s="355"/>
      <c r="L1312" s="358">
        <f t="shared" si="26"/>
        <v>40148</v>
      </c>
      <c r="M1312" s="360">
        <f t="shared" si="27"/>
        <v>2714</v>
      </c>
      <c r="N1312" s="360">
        <f t="shared" si="28"/>
        <v>1438.099018</v>
      </c>
    </row>
    <row r="1313" spans="2:14" s="357" customFormat="1" ht="12.75">
      <c r="B1313" s="358">
        <f t="shared" si="22"/>
        <v>40179</v>
      </c>
      <c r="C1313" s="355"/>
      <c r="D1313" s="360">
        <f t="shared" si="29"/>
        <v>2561</v>
      </c>
      <c r="E1313" s="360">
        <f t="shared" si="29"/>
        <v>1357.115412</v>
      </c>
      <c r="F1313" s="362"/>
      <c r="G1313" s="358">
        <f t="shared" si="23"/>
        <v>40179</v>
      </c>
      <c r="H1313" s="359"/>
      <c r="I1313" s="360">
        <f t="shared" si="24"/>
        <v>147</v>
      </c>
      <c r="J1313" s="360">
        <f t="shared" si="25"/>
        <v>75.148489</v>
      </c>
      <c r="K1313" s="355"/>
      <c r="L1313" s="358">
        <f t="shared" si="26"/>
        <v>40179</v>
      </c>
      <c r="M1313" s="360">
        <f t="shared" si="27"/>
        <v>2708</v>
      </c>
      <c r="N1313" s="360">
        <f t="shared" si="28"/>
        <v>1432.263901</v>
      </c>
    </row>
    <row r="1314" spans="2:14" s="357" customFormat="1" ht="12.75">
      <c r="B1314" s="358">
        <f t="shared" si="22"/>
        <v>40210</v>
      </c>
      <c r="C1314" s="355"/>
      <c r="D1314" s="360">
        <f t="shared" si="29"/>
        <v>2550</v>
      </c>
      <c r="E1314" s="360">
        <f t="shared" si="29"/>
        <v>1311.886271</v>
      </c>
      <c r="F1314" s="362"/>
      <c r="G1314" s="358">
        <f t="shared" si="23"/>
        <v>40210</v>
      </c>
      <c r="H1314" s="359"/>
      <c r="I1314" s="360">
        <f t="shared" si="24"/>
        <v>146</v>
      </c>
      <c r="J1314" s="360">
        <f t="shared" si="25"/>
        <v>75.577406</v>
      </c>
      <c r="K1314" s="355"/>
      <c r="L1314" s="358">
        <f t="shared" si="26"/>
        <v>40210</v>
      </c>
      <c r="M1314" s="360">
        <f t="shared" si="27"/>
        <v>2696</v>
      </c>
      <c r="N1314" s="360">
        <f t="shared" si="28"/>
        <v>1387.4636770000002</v>
      </c>
    </row>
    <row r="1315" spans="2:14" s="357" customFormat="1" ht="12.75">
      <c r="B1315" s="358">
        <f t="shared" si="22"/>
        <v>40238</v>
      </c>
      <c r="C1315" s="355"/>
      <c r="D1315" s="360">
        <f t="shared" si="29"/>
        <v>2544</v>
      </c>
      <c r="E1315" s="360">
        <f t="shared" si="29"/>
        <v>1321.088708</v>
      </c>
      <c r="F1315" s="362"/>
      <c r="G1315" s="358">
        <f t="shared" si="23"/>
        <v>40238</v>
      </c>
      <c r="H1315" s="359"/>
      <c r="I1315" s="360">
        <f t="shared" si="24"/>
        <v>146</v>
      </c>
      <c r="J1315" s="360">
        <f t="shared" si="25"/>
        <v>70.534299</v>
      </c>
      <c r="K1315" s="355"/>
      <c r="L1315" s="358">
        <f t="shared" si="26"/>
        <v>40238</v>
      </c>
      <c r="M1315" s="360">
        <f t="shared" si="27"/>
        <v>2690</v>
      </c>
      <c r="N1315" s="360">
        <f t="shared" si="28"/>
        <v>1391.623007</v>
      </c>
    </row>
    <row r="1316" spans="2:14" s="357" customFormat="1" ht="12.75">
      <c r="B1316" s="358">
        <f t="shared" si="22"/>
        <v>40269</v>
      </c>
      <c r="C1316" s="355"/>
      <c r="D1316" s="360">
        <f t="shared" si="29"/>
        <v>2542</v>
      </c>
      <c r="E1316" s="360">
        <f t="shared" si="29"/>
        <v>1340.589333</v>
      </c>
      <c r="F1316" s="362"/>
      <c r="G1316" s="358">
        <f t="shared" si="23"/>
        <v>40269</v>
      </c>
      <c r="H1316" s="359"/>
      <c r="I1316" s="360">
        <f t="shared" si="24"/>
        <v>146</v>
      </c>
      <c r="J1316" s="360">
        <f t="shared" si="25"/>
        <v>74.126623</v>
      </c>
      <c r="K1316" s="355"/>
      <c r="L1316" s="358">
        <f t="shared" si="26"/>
        <v>40269</v>
      </c>
      <c r="M1316" s="360">
        <f t="shared" si="27"/>
        <v>2688</v>
      </c>
      <c r="N1316" s="360">
        <f t="shared" si="28"/>
        <v>1414.715956</v>
      </c>
    </row>
    <row r="1317" spans="2:14" s="357" customFormat="1" ht="12.75">
      <c r="B1317" s="358">
        <f t="shared" si="22"/>
        <v>40299</v>
      </c>
      <c r="C1317" s="355"/>
      <c r="D1317" s="360">
        <f t="shared" si="29"/>
        <v>2537</v>
      </c>
      <c r="E1317" s="360">
        <f t="shared" si="29"/>
        <v>1350.016525</v>
      </c>
      <c r="F1317" s="362"/>
      <c r="G1317" s="358">
        <f t="shared" si="23"/>
        <v>40299</v>
      </c>
      <c r="H1317" s="359"/>
      <c r="I1317" s="360">
        <f t="shared" si="24"/>
        <v>146</v>
      </c>
      <c r="J1317" s="360">
        <f t="shared" si="25"/>
        <v>75.102813</v>
      </c>
      <c r="K1317" s="355"/>
      <c r="L1317" s="358">
        <f t="shared" si="26"/>
        <v>40299</v>
      </c>
      <c r="M1317" s="360">
        <f t="shared" si="27"/>
        <v>2683</v>
      </c>
      <c r="N1317" s="360">
        <f t="shared" si="28"/>
        <v>1425.119338</v>
      </c>
    </row>
    <row r="1318" spans="2:14" s="357" customFormat="1" ht="12.75">
      <c r="B1318" s="358">
        <f t="shared" si="22"/>
        <v>40330</v>
      </c>
      <c r="C1318" s="355"/>
      <c r="D1318" s="360">
        <f t="shared" si="29"/>
        <v>2537</v>
      </c>
      <c r="E1318" s="360">
        <f t="shared" si="29"/>
        <v>1350.949826</v>
      </c>
      <c r="F1318" s="362"/>
      <c r="G1318" s="358">
        <f t="shared" si="23"/>
        <v>40330</v>
      </c>
      <c r="H1318" s="359"/>
      <c r="I1318" s="360">
        <f t="shared" si="24"/>
        <v>146</v>
      </c>
      <c r="J1318" s="360">
        <f t="shared" si="25"/>
        <v>75.624973</v>
      </c>
      <c r="K1318" s="355"/>
      <c r="L1318" s="358">
        <f t="shared" si="26"/>
        <v>40330</v>
      </c>
      <c r="M1318" s="360">
        <f t="shared" si="27"/>
        <v>2683</v>
      </c>
      <c r="N1318" s="360">
        <f t="shared" si="28"/>
        <v>1426.574799</v>
      </c>
    </row>
    <row r="1319" spans="2:14" s="357" customFormat="1" ht="12.75">
      <c r="B1319" s="358">
        <f t="shared" si="22"/>
        <v>40360</v>
      </c>
      <c r="C1319" s="355"/>
      <c r="D1319" s="360">
        <f t="shared" si="29"/>
        <v>2534</v>
      </c>
      <c r="E1319" s="360">
        <f t="shared" si="29"/>
        <v>1348.849929</v>
      </c>
      <c r="F1319" s="362"/>
      <c r="G1319" s="358">
        <f t="shared" si="23"/>
        <v>40360</v>
      </c>
      <c r="H1319" s="359"/>
      <c r="I1319" s="360">
        <f t="shared" si="24"/>
        <v>146</v>
      </c>
      <c r="J1319" s="360">
        <f t="shared" si="25"/>
        <v>74.666034</v>
      </c>
      <c r="K1319" s="355"/>
      <c r="L1319" s="358">
        <f t="shared" si="26"/>
        <v>40360</v>
      </c>
      <c r="M1319" s="360">
        <f t="shared" si="27"/>
        <v>2680</v>
      </c>
      <c r="N1319" s="360">
        <f t="shared" si="28"/>
        <v>1423.515963</v>
      </c>
    </row>
    <row r="1320" spans="2:14" s="357" customFormat="1" ht="12.75">
      <c r="B1320" s="358">
        <f t="shared" si="22"/>
        <v>40391</v>
      </c>
      <c r="C1320" s="355"/>
      <c r="D1320" s="360">
        <f t="shared" si="29"/>
        <v>2532</v>
      </c>
      <c r="E1320" s="360">
        <f t="shared" si="29"/>
        <v>1359.714576</v>
      </c>
      <c r="F1320" s="362"/>
      <c r="G1320" s="358">
        <f t="shared" si="23"/>
        <v>40391</v>
      </c>
      <c r="H1320" s="359"/>
      <c r="I1320" s="360">
        <f t="shared" si="24"/>
        <v>146</v>
      </c>
      <c r="J1320" s="360">
        <f t="shared" si="25"/>
        <v>75.192764</v>
      </c>
      <c r="K1320" s="355"/>
      <c r="L1320" s="358">
        <f t="shared" si="26"/>
        <v>40391</v>
      </c>
      <c r="M1320" s="360">
        <f t="shared" si="27"/>
        <v>2678</v>
      </c>
      <c r="N1320" s="360">
        <f t="shared" si="28"/>
        <v>1434.90734</v>
      </c>
    </row>
    <row r="1321" spans="2:14" s="357" customFormat="1" ht="12.75">
      <c r="B1321" s="358">
        <f t="shared" si="22"/>
        <v>40422</v>
      </c>
      <c r="C1321" s="355"/>
      <c r="D1321" s="360">
        <f t="shared" si="29"/>
        <v>2530</v>
      </c>
      <c r="E1321" s="360">
        <f t="shared" si="29"/>
        <v>1361.659165</v>
      </c>
      <c r="F1321" s="362"/>
      <c r="G1321" s="358">
        <f t="shared" si="23"/>
        <v>40422</v>
      </c>
      <c r="H1321" s="359"/>
      <c r="I1321" s="360">
        <f t="shared" si="24"/>
        <v>146</v>
      </c>
      <c r="J1321" s="360">
        <f t="shared" si="25"/>
        <v>75.569537</v>
      </c>
      <c r="K1321" s="355"/>
      <c r="L1321" s="358">
        <f t="shared" si="26"/>
        <v>40422</v>
      </c>
      <c r="M1321" s="360">
        <f t="shared" si="27"/>
        <v>2676</v>
      </c>
      <c r="N1321" s="360">
        <f t="shared" si="28"/>
        <v>1437.228702</v>
      </c>
    </row>
    <row r="1322" spans="2:14" s="357" customFormat="1" ht="12.75">
      <c r="B1322" s="358">
        <f t="shared" si="22"/>
        <v>40452</v>
      </c>
      <c r="C1322" s="355"/>
      <c r="D1322" s="360">
        <f t="shared" si="29"/>
        <v>2529</v>
      </c>
      <c r="E1322" s="360">
        <f t="shared" si="29"/>
        <v>1363.724757</v>
      </c>
      <c r="F1322" s="362"/>
      <c r="G1322" s="358">
        <f t="shared" si="23"/>
        <v>40452</v>
      </c>
      <c r="H1322" s="359"/>
      <c r="I1322" s="360">
        <f t="shared" si="24"/>
        <v>146</v>
      </c>
      <c r="J1322" s="360">
        <f t="shared" si="25"/>
        <v>76.660572</v>
      </c>
      <c r="K1322" s="355"/>
      <c r="L1322" s="358">
        <f t="shared" si="26"/>
        <v>40452</v>
      </c>
      <c r="M1322" s="360">
        <f t="shared" si="27"/>
        <v>2675</v>
      </c>
      <c r="N1322" s="360">
        <f t="shared" si="28"/>
        <v>1440.385329</v>
      </c>
    </row>
    <row r="1323" spans="2:14" s="357" customFormat="1" ht="12.75">
      <c r="B1323" s="358">
        <f t="shared" si="22"/>
        <v>40483</v>
      </c>
      <c r="C1323" s="355"/>
      <c r="D1323" s="360">
        <f t="shared" si="29"/>
        <v>2525</v>
      </c>
      <c r="E1323" s="360">
        <f t="shared" si="29"/>
        <v>1326.876856</v>
      </c>
      <c r="F1323" s="362"/>
      <c r="G1323" s="358">
        <f t="shared" si="23"/>
        <v>40483</v>
      </c>
      <c r="H1323" s="359"/>
      <c r="I1323" s="360">
        <f t="shared" si="24"/>
        <v>146</v>
      </c>
      <c r="J1323" s="360">
        <f t="shared" si="25"/>
        <v>74.696341</v>
      </c>
      <c r="K1323" s="355"/>
      <c r="L1323" s="358">
        <f t="shared" si="26"/>
        <v>40483</v>
      </c>
      <c r="M1323" s="360">
        <f t="shared" si="27"/>
        <v>2671</v>
      </c>
      <c r="N1323" s="360">
        <f t="shared" si="28"/>
        <v>1401.5731970000002</v>
      </c>
    </row>
    <row r="1324" spans="2:14" s="357" customFormat="1" ht="12.75">
      <c r="B1324" s="358">
        <f t="shared" si="22"/>
        <v>40513</v>
      </c>
      <c r="C1324" s="355"/>
      <c r="D1324" s="360">
        <f t="shared" si="29"/>
        <v>2519</v>
      </c>
      <c r="E1324" s="360">
        <f t="shared" si="29"/>
        <v>1240.037584</v>
      </c>
      <c r="F1324" s="362"/>
      <c r="G1324" s="358">
        <f t="shared" si="23"/>
        <v>40513</v>
      </c>
      <c r="H1324" s="359"/>
      <c r="I1324" s="360">
        <f t="shared" si="24"/>
        <v>146</v>
      </c>
      <c r="J1324" s="360">
        <f t="shared" si="25"/>
        <v>75.199828</v>
      </c>
      <c r="K1324" s="355"/>
      <c r="L1324" s="358">
        <f t="shared" si="26"/>
        <v>40513</v>
      </c>
      <c r="M1324" s="360">
        <f t="shared" si="27"/>
        <v>2665</v>
      </c>
      <c r="N1324" s="360">
        <f t="shared" si="28"/>
        <v>1315.237412</v>
      </c>
    </row>
    <row r="1325" spans="2:14" s="357" customFormat="1" ht="12.75">
      <c r="B1325" s="358">
        <f t="shared" si="22"/>
        <v>40544</v>
      </c>
      <c r="C1325" s="355"/>
      <c r="D1325" s="360">
        <f t="shared" si="29"/>
        <v>2516</v>
      </c>
      <c r="E1325" s="360">
        <f t="shared" si="29"/>
        <v>1240.708867</v>
      </c>
      <c r="F1325" s="362"/>
      <c r="G1325" s="358">
        <f t="shared" si="23"/>
        <v>40544</v>
      </c>
      <c r="H1325" s="359"/>
      <c r="I1325" s="360">
        <f t="shared" si="24"/>
        <v>146</v>
      </c>
      <c r="J1325" s="360">
        <f t="shared" si="25"/>
        <v>75.719867</v>
      </c>
      <c r="K1325" s="355"/>
      <c r="L1325" s="358">
        <f t="shared" si="26"/>
        <v>40544</v>
      </c>
      <c r="M1325" s="360">
        <f t="shared" si="27"/>
        <v>2662</v>
      </c>
      <c r="N1325" s="360">
        <f t="shared" si="28"/>
        <v>1316.428734</v>
      </c>
    </row>
    <row r="1326" spans="2:14" s="357" customFormat="1" ht="12.75">
      <c r="B1326" s="358">
        <f aca="true" t="shared" si="30" ref="B1326:B1357">+B115</f>
        <v>40575</v>
      </c>
      <c r="C1326" s="355"/>
      <c r="D1326" s="360">
        <f t="shared" si="29"/>
        <v>2517</v>
      </c>
      <c r="E1326" s="360">
        <f t="shared" si="29"/>
        <v>1244.53838</v>
      </c>
      <c r="F1326" s="362"/>
      <c r="G1326" s="358">
        <f t="shared" si="23"/>
        <v>40575</v>
      </c>
      <c r="H1326" s="359"/>
      <c r="I1326" s="360">
        <f aca="true" t="shared" si="31" ref="I1326:I1357">+D675</f>
        <v>145</v>
      </c>
      <c r="J1326" s="360">
        <f aca="true" t="shared" si="32" ref="J1326:J1357">+E675</f>
        <v>76.239912</v>
      </c>
      <c r="K1326" s="355"/>
      <c r="L1326" s="358">
        <f t="shared" si="26"/>
        <v>40575</v>
      </c>
      <c r="M1326" s="360">
        <f t="shared" si="27"/>
        <v>2662</v>
      </c>
      <c r="N1326" s="360">
        <f t="shared" si="28"/>
        <v>1320.778292</v>
      </c>
    </row>
    <row r="1327" spans="2:14" s="357" customFormat="1" ht="12.75">
      <c r="B1327" s="358">
        <f t="shared" si="30"/>
        <v>40603</v>
      </c>
      <c r="C1327" s="355"/>
      <c r="D1327" s="360">
        <f t="shared" si="29"/>
        <v>2506</v>
      </c>
      <c r="E1327" s="360">
        <f t="shared" si="29"/>
        <v>1259.498452</v>
      </c>
      <c r="F1327" s="362"/>
      <c r="G1327" s="358">
        <f t="shared" si="23"/>
        <v>40603</v>
      </c>
      <c r="H1327" s="359"/>
      <c r="I1327" s="360">
        <f t="shared" si="31"/>
        <v>145</v>
      </c>
      <c r="J1327" s="360">
        <f t="shared" si="32"/>
        <v>77.515094</v>
      </c>
      <c r="K1327" s="355"/>
      <c r="L1327" s="358">
        <f t="shared" si="26"/>
        <v>40603</v>
      </c>
      <c r="M1327" s="360">
        <f t="shared" si="27"/>
        <v>2651</v>
      </c>
      <c r="N1327" s="360">
        <f t="shared" si="28"/>
        <v>1337.0135460000001</v>
      </c>
    </row>
    <row r="1328" spans="2:14" s="357" customFormat="1" ht="12.75">
      <c r="B1328" s="358">
        <f t="shared" si="30"/>
        <v>40634</v>
      </c>
      <c r="C1328" s="355"/>
      <c r="D1328" s="360">
        <f t="shared" si="29"/>
        <v>2503</v>
      </c>
      <c r="E1328" s="360">
        <f t="shared" si="29"/>
        <v>1269.488223</v>
      </c>
      <c r="F1328" s="362"/>
      <c r="G1328" s="358">
        <f t="shared" si="23"/>
        <v>40634</v>
      </c>
      <c r="H1328" s="359"/>
      <c r="I1328" s="360">
        <f t="shared" si="31"/>
        <v>145</v>
      </c>
      <c r="J1328" s="360">
        <f t="shared" si="32"/>
        <v>81.800384</v>
      </c>
      <c r="K1328" s="355"/>
      <c r="L1328" s="358">
        <f t="shared" si="26"/>
        <v>40634</v>
      </c>
      <c r="M1328" s="360">
        <f t="shared" si="27"/>
        <v>2648</v>
      </c>
      <c r="N1328" s="360">
        <f t="shared" si="28"/>
        <v>1351.288607</v>
      </c>
    </row>
    <row r="1329" spans="2:14" s="357" customFormat="1" ht="12.75">
      <c r="B1329" s="358">
        <f t="shared" si="30"/>
        <v>40664</v>
      </c>
      <c r="C1329" s="355"/>
      <c r="D1329" s="360">
        <f t="shared" si="29"/>
        <v>2500</v>
      </c>
      <c r="E1329" s="360">
        <f t="shared" si="29"/>
        <v>1280.361396</v>
      </c>
      <c r="F1329" s="362"/>
      <c r="G1329" s="358">
        <f t="shared" si="23"/>
        <v>40664</v>
      </c>
      <c r="H1329" s="359"/>
      <c r="I1329" s="360">
        <f t="shared" si="31"/>
        <v>146</v>
      </c>
      <c r="J1329" s="360">
        <f t="shared" si="32"/>
        <v>83.5835</v>
      </c>
      <c r="K1329" s="355"/>
      <c r="L1329" s="358">
        <f t="shared" si="26"/>
        <v>40664</v>
      </c>
      <c r="M1329" s="360">
        <f t="shared" si="27"/>
        <v>2646</v>
      </c>
      <c r="N1329" s="360">
        <f t="shared" si="28"/>
        <v>1363.944896</v>
      </c>
    </row>
    <row r="1330" spans="2:14" s="357" customFormat="1" ht="12.75">
      <c r="B1330" s="358">
        <f t="shared" si="30"/>
        <v>40695</v>
      </c>
      <c r="C1330" s="355"/>
      <c r="D1330" s="360">
        <f aca="true" t="shared" si="33" ref="D1330:E1349">+D119</f>
        <v>2492</v>
      </c>
      <c r="E1330" s="360">
        <f t="shared" si="33"/>
        <v>1290.085301</v>
      </c>
      <c r="F1330" s="362"/>
      <c r="G1330" s="358">
        <f t="shared" si="23"/>
        <v>40695</v>
      </c>
      <c r="H1330" s="359"/>
      <c r="I1330" s="360">
        <f t="shared" si="31"/>
        <v>146</v>
      </c>
      <c r="J1330" s="360">
        <f t="shared" si="32"/>
        <v>84.242038</v>
      </c>
      <c r="K1330" s="355"/>
      <c r="L1330" s="358">
        <f t="shared" si="26"/>
        <v>40695</v>
      </c>
      <c r="M1330" s="360">
        <f t="shared" si="27"/>
        <v>2638</v>
      </c>
      <c r="N1330" s="360">
        <f t="shared" si="28"/>
        <v>1374.3273390000002</v>
      </c>
    </row>
    <row r="1331" spans="2:14" s="357" customFormat="1" ht="12.75">
      <c r="B1331" s="358">
        <f t="shared" si="30"/>
        <v>40725</v>
      </c>
      <c r="C1331" s="355"/>
      <c r="D1331" s="360">
        <f t="shared" si="33"/>
        <v>2488</v>
      </c>
      <c r="E1331" s="360">
        <f t="shared" si="33"/>
        <v>1298.351562</v>
      </c>
      <c r="F1331" s="362"/>
      <c r="G1331" s="358">
        <f t="shared" si="23"/>
        <v>40725</v>
      </c>
      <c r="H1331" s="359"/>
      <c r="I1331" s="360">
        <f t="shared" si="31"/>
        <v>146</v>
      </c>
      <c r="J1331" s="360">
        <f t="shared" si="32"/>
        <v>85.180586</v>
      </c>
      <c r="K1331" s="355"/>
      <c r="L1331" s="358">
        <f t="shared" si="26"/>
        <v>40725</v>
      </c>
      <c r="M1331" s="360">
        <f t="shared" si="27"/>
        <v>2634</v>
      </c>
      <c r="N1331" s="360">
        <f t="shared" si="28"/>
        <v>1383.532148</v>
      </c>
    </row>
    <row r="1332" spans="2:14" s="357" customFormat="1" ht="12.75">
      <c r="B1332" s="358">
        <f t="shared" si="30"/>
        <v>40756</v>
      </c>
      <c r="C1332" s="355"/>
      <c r="D1332" s="360">
        <f t="shared" si="33"/>
        <v>2484</v>
      </c>
      <c r="E1332" s="360">
        <f t="shared" si="33"/>
        <v>1301.27304</v>
      </c>
      <c r="F1332" s="362"/>
      <c r="G1332" s="358">
        <f t="shared" si="23"/>
        <v>40756</v>
      </c>
      <c r="H1332" s="359"/>
      <c r="I1332" s="360">
        <f t="shared" si="31"/>
        <v>146</v>
      </c>
      <c r="J1332" s="360">
        <f t="shared" si="32"/>
        <v>85.655271</v>
      </c>
      <c r="K1332" s="355"/>
      <c r="L1332" s="358">
        <f t="shared" si="26"/>
        <v>40756</v>
      </c>
      <c r="M1332" s="360">
        <f t="shared" si="27"/>
        <v>2630</v>
      </c>
      <c r="N1332" s="360">
        <f t="shared" si="28"/>
        <v>1386.9283110000001</v>
      </c>
    </row>
    <row r="1333" spans="2:14" s="357" customFormat="1" ht="12.75">
      <c r="B1333" s="358">
        <f t="shared" si="30"/>
        <v>40787</v>
      </c>
      <c r="C1333" s="355"/>
      <c r="D1333" s="360">
        <f t="shared" si="33"/>
        <v>2482</v>
      </c>
      <c r="E1333" s="360">
        <f t="shared" si="33"/>
        <v>1274.754557</v>
      </c>
      <c r="F1333" s="362"/>
      <c r="G1333" s="358">
        <f t="shared" si="23"/>
        <v>40787</v>
      </c>
      <c r="H1333" s="359"/>
      <c r="I1333" s="360">
        <f t="shared" si="31"/>
        <v>146</v>
      </c>
      <c r="J1333" s="360">
        <f t="shared" si="32"/>
        <v>86.329647</v>
      </c>
      <c r="K1333" s="355"/>
      <c r="L1333" s="358">
        <f t="shared" si="26"/>
        <v>40787</v>
      </c>
      <c r="M1333" s="360">
        <f t="shared" si="27"/>
        <v>2628</v>
      </c>
      <c r="N1333" s="360">
        <f t="shared" si="28"/>
        <v>1361.084204</v>
      </c>
    </row>
    <row r="1334" spans="2:14" s="357" customFormat="1" ht="12.75">
      <c r="B1334" s="358">
        <f t="shared" si="30"/>
        <v>40817</v>
      </c>
      <c r="C1334" s="355"/>
      <c r="D1334" s="360">
        <f t="shared" si="33"/>
        <v>2479</v>
      </c>
      <c r="E1334" s="360">
        <f t="shared" si="33"/>
        <v>1257.311658</v>
      </c>
      <c r="F1334" s="362"/>
      <c r="G1334" s="358">
        <f t="shared" si="23"/>
        <v>40817</v>
      </c>
      <c r="H1334" s="359"/>
      <c r="I1334" s="360">
        <f t="shared" si="31"/>
        <v>146</v>
      </c>
      <c r="J1334" s="360">
        <f t="shared" si="32"/>
        <v>87.004231</v>
      </c>
      <c r="K1334" s="355"/>
      <c r="L1334" s="358">
        <f t="shared" si="26"/>
        <v>40817</v>
      </c>
      <c r="M1334" s="360">
        <f t="shared" si="27"/>
        <v>2625</v>
      </c>
      <c r="N1334" s="360">
        <f t="shared" si="28"/>
        <v>1344.315889</v>
      </c>
    </row>
    <row r="1335" spans="2:14" s="357" customFormat="1" ht="12.75">
      <c r="B1335" s="358">
        <f t="shared" si="30"/>
        <v>40848</v>
      </c>
      <c r="C1335" s="355"/>
      <c r="D1335" s="360">
        <f t="shared" si="33"/>
        <v>2477</v>
      </c>
      <c r="E1335" s="360">
        <f t="shared" si="33"/>
        <v>1264.660922</v>
      </c>
      <c r="F1335" s="362"/>
      <c r="G1335" s="358">
        <f t="shared" si="23"/>
        <v>40848</v>
      </c>
      <c r="H1335" s="359"/>
      <c r="I1335" s="360">
        <f t="shared" si="31"/>
        <v>146</v>
      </c>
      <c r="J1335" s="360">
        <f t="shared" si="32"/>
        <v>87.93367</v>
      </c>
      <c r="K1335" s="355"/>
      <c r="L1335" s="358">
        <f t="shared" si="26"/>
        <v>40848</v>
      </c>
      <c r="M1335" s="360">
        <f t="shared" si="27"/>
        <v>2623</v>
      </c>
      <c r="N1335" s="360">
        <f t="shared" si="28"/>
        <v>1352.594592</v>
      </c>
    </row>
    <row r="1336" spans="2:14" s="357" customFormat="1" ht="12.75">
      <c r="B1336" s="358">
        <f t="shared" si="30"/>
        <v>40878</v>
      </c>
      <c r="C1336" s="355"/>
      <c r="D1336" s="360">
        <f t="shared" si="33"/>
        <v>2474</v>
      </c>
      <c r="E1336" s="360">
        <f t="shared" si="33"/>
        <v>1282.544932</v>
      </c>
      <c r="F1336" s="362"/>
      <c r="G1336" s="358">
        <f t="shared" si="23"/>
        <v>40878</v>
      </c>
      <c r="H1336" s="359"/>
      <c r="I1336" s="360">
        <f t="shared" si="31"/>
        <v>146</v>
      </c>
      <c r="J1336" s="360">
        <f t="shared" si="32"/>
        <v>88.535509</v>
      </c>
      <c r="K1336" s="355"/>
      <c r="L1336" s="358">
        <f t="shared" si="26"/>
        <v>40878</v>
      </c>
      <c r="M1336" s="360">
        <f t="shared" si="27"/>
        <v>2620</v>
      </c>
      <c r="N1336" s="360">
        <f t="shared" si="28"/>
        <v>1371.080441</v>
      </c>
    </row>
    <row r="1337" spans="2:14" s="357" customFormat="1" ht="12.75">
      <c r="B1337" s="358">
        <f t="shared" si="30"/>
        <v>40909</v>
      </c>
      <c r="C1337" s="355"/>
      <c r="D1337" s="360">
        <f t="shared" si="33"/>
        <v>2474</v>
      </c>
      <c r="E1337" s="360">
        <f t="shared" si="33"/>
        <v>1288.555465</v>
      </c>
      <c r="F1337" s="362"/>
      <c r="G1337" s="358">
        <f t="shared" si="23"/>
        <v>40909</v>
      </c>
      <c r="H1337" s="359"/>
      <c r="I1337" s="360">
        <f t="shared" si="31"/>
        <v>146</v>
      </c>
      <c r="J1337" s="360">
        <f t="shared" si="32"/>
        <v>87.855693</v>
      </c>
      <c r="K1337" s="355"/>
      <c r="L1337" s="358">
        <f t="shared" si="26"/>
        <v>40909</v>
      </c>
      <c r="M1337" s="360">
        <f t="shared" si="27"/>
        <v>2620</v>
      </c>
      <c r="N1337" s="360">
        <f t="shared" si="28"/>
        <v>1376.411158</v>
      </c>
    </row>
    <row r="1338" spans="2:14" s="357" customFormat="1" ht="12.75">
      <c r="B1338" s="358">
        <f t="shared" si="30"/>
        <v>40940</v>
      </c>
      <c r="C1338" s="355"/>
      <c r="D1338" s="360">
        <f t="shared" si="33"/>
        <v>2474</v>
      </c>
      <c r="E1338" s="360">
        <f t="shared" si="33"/>
        <v>1289.699435</v>
      </c>
      <c r="F1338" s="362"/>
      <c r="G1338" s="358">
        <f t="shared" si="23"/>
        <v>40940</v>
      </c>
      <c r="H1338" s="359"/>
      <c r="I1338" s="360">
        <f t="shared" si="31"/>
        <v>145</v>
      </c>
      <c r="J1338" s="360">
        <f t="shared" si="32"/>
        <v>88.526255</v>
      </c>
      <c r="K1338" s="355"/>
      <c r="L1338" s="358">
        <f t="shared" si="26"/>
        <v>40940</v>
      </c>
      <c r="M1338" s="360">
        <f t="shared" si="27"/>
        <v>2619</v>
      </c>
      <c r="N1338" s="360">
        <f t="shared" si="28"/>
        <v>1378.22569</v>
      </c>
    </row>
    <row r="1339" spans="2:14" s="357" customFormat="1" ht="12.75">
      <c r="B1339" s="358">
        <f t="shared" si="30"/>
        <v>40969</v>
      </c>
      <c r="C1339" s="355"/>
      <c r="D1339" s="360">
        <f t="shared" si="33"/>
        <v>2474</v>
      </c>
      <c r="E1339" s="360">
        <f t="shared" si="33"/>
        <v>1300.464791</v>
      </c>
      <c r="F1339" s="362"/>
      <c r="G1339" s="358">
        <f t="shared" si="23"/>
        <v>40969</v>
      </c>
      <c r="H1339" s="359"/>
      <c r="I1339" s="360">
        <f t="shared" si="31"/>
        <v>145</v>
      </c>
      <c r="J1339" s="360">
        <f t="shared" si="32"/>
        <v>90.290901</v>
      </c>
      <c r="K1339" s="355"/>
      <c r="L1339" s="358">
        <f t="shared" si="26"/>
        <v>40969</v>
      </c>
      <c r="M1339" s="360">
        <f t="shared" si="27"/>
        <v>2619</v>
      </c>
      <c r="N1339" s="360">
        <f t="shared" si="28"/>
        <v>1390.7556920000002</v>
      </c>
    </row>
    <row r="1340" spans="2:14" s="357" customFormat="1" ht="12.75">
      <c r="B1340" s="358">
        <f t="shared" si="30"/>
        <v>41000</v>
      </c>
      <c r="C1340" s="355"/>
      <c r="D1340" s="360">
        <f t="shared" si="33"/>
        <v>2470</v>
      </c>
      <c r="E1340" s="360">
        <f t="shared" si="33"/>
        <v>1303.441307</v>
      </c>
      <c r="F1340" s="362"/>
      <c r="G1340" s="358">
        <f t="shared" si="23"/>
        <v>41000</v>
      </c>
      <c r="H1340" s="359"/>
      <c r="I1340" s="360">
        <f t="shared" si="31"/>
        <v>145</v>
      </c>
      <c r="J1340" s="360">
        <f t="shared" si="32"/>
        <v>95.741817</v>
      </c>
      <c r="K1340" s="355"/>
      <c r="L1340" s="358">
        <f t="shared" si="26"/>
        <v>41000</v>
      </c>
      <c r="M1340" s="360">
        <f t="shared" si="27"/>
        <v>2615</v>
      </c>
      <c r="N1340" s="360">
        <f t="shared" si="28"/>
        <v>1399.1831240000001</v>
      </c>
    </row>
    <row r="1341" spans="2:14" s="357" customFormat="1" ht="12.75">
      <c r="B1341" s="358">
        <f t="shared" si="30"/>
        <v>41030</v>
      </c>
      <c r="C1341" s="355"/>
      <c r="D1341" s="360">
        <f t="shared" si="33"/>
        <v>2467</v>
      </c>
      <c r="E1341" s="360">
        <f t="shared" si="33"/>
        <v>1308.413089</v>
      </c>
      <c r="F1341" s="362"/>
      <c r="G1341" s="358">
        <f t="shared" si="23"/>
        <v>41030</v>
      </c>
      <c r="H1341" s="359"/>
      <c r="I1341" s="360">
        <f t="shared" si="31"/>
        <v>145</v>
      </c>
      <c r="J1341" s="360">
        <f t="shared" si="32"/>
        <v>97.704248</v>
      </c>
      <c r="K1341" s="355"/>
      <c r="L1341" s="358">
        <f t="shared" si="26"/>
        <v>41030</v>
      </c>
      <c r="M1341" s="360">
        <f t="shared" si="27"/>
        <v>2612</v>
      </c>
      <c r="N1341" s="360">
        <f t="shared" si="28"/>
        <v>1406.117337</v>
      </c>
    </row>
    <row r="1342" spans="2:14" s="357" customFormat="1" ht="12.75">
      <c r="B1342" s="358">
        <f t="shared" si="30"/>
        <v>41061</v>
      </c>
      <c r="C1342" s="355"/>
      <c r="D1342" s="360">
        <f t="shared" si="33"/>
        <v>2464</v>
      </c>
      <c r="E1342" s="360">
        <f t="shared" si="33"/>
        <v>1288.039252</v>
      </c>
      <c r="F1342" s="362"/>
      <c r="G1342" s="358">
        <f t="shared" si="23"/>
        <v>41061</v>
      </c>
      <c r="H1342" s="359"/>
      <c r="I1342" s="360">
        <f t="shared" si="31"/>
        <v>145</v>
      </c>
      <c r="J1342" s="360">
        <f t="shared" si="32"/>
        <v>98.374081</v>
      </c>
      <c r="K1342" s="355"/>
      <c r="L1342" s="358">
        <f t="shared" si="26"/>
        <v>41061</v>
      </c>
      <c r="M1342" s="360">
        <f t="shared" si="27"/>
        <v>2609</v>
      </c>
      <c r="N1342" s="360">
        <f t="shared" si="28"/>
        <v>1386.413333</v>
      </c>
    </row>
    <row r="1343" spans="2:14" s="357" customFormat="1" ht="12.75">
      <c r="B1343" s="358">
        <f t="shared" si="30"/>
        <v>41092</v>
      </c>
      <c r="C1343" s="355"/>
      <c r="D1343" s="360">
        <f t="shared" si="33"/>
        <v>2460</v>
      </c>
      <c r="E1343" s="360">
        <f t="shared" si="33"/>
        <v>1273.722302</v>
      </c>
      <c r="F1343" s="362"/>
      <c r="G1343" s="358">
        <f t="shared" si="23"/>
        <v>41092</v>
      </c>
      <c r="H1343" s="359"/>
      <c r="I1343" s="360">
        <f t="shared" si="31"/>
        <v>145</v>
      </c>
      <c r="J1343" s="360">
        <f t="shared" si="32"/>
        <v>99.551625</v>
      </c>
      <c r="K1343" s="355"/>
      <c r="L1343" s="358">
        <f t="shared" si="26"/>
        <v>41092</v>
      </c>
      <c r="M1343" s="360">
        <f t="shared" si="27"/>
        <v>2605</v>
      </c>
      <c r="N1343" s="360">
        <f t="shared" si="28"/>
        <v>1373.273927</v>
      </c>
    </row>
    <row r="1344" spans="2:14" s="357" customFormat="1" ht="12.75">
      <c r="B1344" s="358">
        <f t="shared" si="30"/>
        <v>41124</v>
      </c>
      <c r="C1344" s="355"/>
      <c r="D1344" s="360">
        <f t="shared" si="33"/>
        <v>2458</v>
      </c>
      <c r="E1344" s="360">
        <f t="shared" si="33"/>
        <v>1273.538407</v>
      </c>
      <c r="F1344" s="362"/>
      <c r="G1344" s="358">
        <f t="shared" si="23"/>
        <v>41124</v>
      </c>
      <c r="H1344" s="359"/>
      <c r="I1344" s="360">
        <f t="shared" si="31"/>
        <v>145</v>
      </c>
      <c r="J1344" s="360">
        <f t="shared" si="32"/>
        <v>100.138118</v>
      </c>
      <c r="K1344" s="355"/>
      <c r="L1344" s="358">
        <f t="shared" si="26"/>
        <v>41124</v>
      </c>
      <c r="M1344" s="360">
        <f t="shared" si="27"/>
        <v>2603</v>
      </c>
      <c r="N1344" s="360">
        <f t="shared" si="28"/>
        <v>1373.676525</v>
      </c>
    </row>
    <row r="1345" spans="2:14" s="357" customFormat="1" ht="12.75">
      <c r="B1345" s="358">
        <f t="shared" si="30"/>
        <v>41156</v>
      </c>
      <c r="C1345" s="355"/>
      <c r="D1345" s="360">
        <f t="shared" si="33"/>
        <v>2456</v>
      </c>
      <c r="E1345" s="360">
        <f t="shared" si="33"/>
        <v>1277.901494</v>
      </c>
      <c r="F1345" s="362"/>
      <c r="G1345" s="358">
        <f t="shared" si="23"/>
        <v>41156</v>
      </c>
      <c r="H1345" s="359"/>
      <c r="I1345" s="360">
        <f t="shared" si="31"/>
        <v>145</v>
      </c>
      <c r="J1345" s="360">
        <f t="shared" si="32"/>
        <v>100.625432</v>
      </c>
      <c r="K1345" s="355"/>
      <c r="L1345" s="358">
        <f t="shared" si="26"/>
        <v>41156</v>
      </c>
      <c r="M1345" s="360">
        <f t="shared" si="27"/>
        <v>2601</v>
      </c>
      <c r="N1345" s="360">
        <f t="shared" si="28"/>
        <v>1378.526926</v>
      </c>
    </row>
    <row r="1346" spans="2:14" s="357" customFormat="1" ht="12.75">
      <c r="B1346" s="358">
        <f t="shared" si="30"/>
        <v>41188</v>
      </c>
      <c r="C1346" s="355"/>
      <c r="D1346" s="360">
        <f t="shared" si="33"/>
        <v>2455</v>
      </c>
      <c r="E1346" s="360">
        <f t="shared" si="33"/>
        <v>1298.698437</v>
      </c>
      <c r="F1346" s="362"/>
      <c r="G1346" s="358">
        <f t="shared" si="23"/>
        <v>41188</v>
      </c>
      <c r="H1346" s="359"/>
      <c r="I1346" s="360">
        <f t="shared" si="31"/>
        <v>146</v>
      </c>
      <c r="J1346" s="360">
        <f t="shared" si="32"/>
        <v>101.342524</v>
      </c>
      <c r="K1346" s="355"/>
      <c r="L1346" s="358">
        <f t="shared" si="26"/>
        <v>41188</v>
      </c>
      <c r="M1346" s="360">
        <f t="shared" si="27"/>
        <v>2601</v>
      </c>
      <c r="N1346" s="360">
        <f t="shared" si="28"/>
        <v>1400.040961</v>
      </c>
    </row>
    <row r="1347" spans="2:14" s="357" customFormat="1" ht="12.75">
      <c r="B1347" s="358">
        <f t="shared" si="30"/>
        <v>41220</v>
      </c>
      <c r="C1347" s="355"/>
      <c r="D1347" s="360">
        <f t="shared" si="33"/>
        <v>3063</v>
      </c>
      <c r="E1347" s="360">
        <f t="shared" si="33"/>
        <v>1327.265661</v>
      </c>
      <c r="F1347" s="362"/>
      <c r="G1347" s="358">
        <f t="shared" si="23"/>
        <v>41220</v>
      </c>
      <c r="H1347" s="359"/>
      <c r="I1347" s="360">
        <f t="shared" si="31"/>
        <v>172</v>
      </c>
      <c r="J1347" s="360">
        <f t="shared" si="32"/>
        <v>102.169376</v>
      </c>
      <c r="K1347" s="355"/>
      <c r="L1347" s="358">
        <f t="shared" si="26"/>
        <v>41220</v>
      </c>
      <c r="M1347" s="360">
        <f t="shared" si="27"/>
        <v>3235</v>
      </c>
      <c r="N1347" s="360">
        <f t="shared" si="28"/>
        <v>1429.435037</v>
      </c>
    </row>
    <row r="1348" spans="2:14" s="357" customFormat="1" ht="12.75">
      <c r="B1348" s="358">
        <f t="shared" si="30"/>
        <v>41252</v>
      </c>
      <c r="C1348" s="355"/>
      <c r="D1348" s="360">
        <f t="shared" si="33"/>
        <v>3060</v>
      </c>
      <c r="E1348" s="360">
        <f t="shared" si="33"/>
        <v>1331.421744</v>
      </c>
      <c r="F1348" s="362"/>
      <c r="G1348" s="358">
        <f t="shared" si="23"/>
        <v>41252</v>
      </c>
      <c r="H1348" s="359"/>
      <c r="I1348" s="360">
        <f t="shared" si="31"/>
        <v>172</v>
      </c>
      <c r="J1348" s="360">
        <f t="shared" si="32"/>
        <v>103.223251</v>
      </c>
      <c r="K1348" s="355"/>
      <c r="L1348" s="358">
        <f t="shared" si="26"/>
        <v>41252</v>
      </c>
      <c r="M1348" s="360">
        <f t="shared" si="27"/>
        <v>3232</v>
      </c>
      <c r="N1348" s="360">
        <f t="shared" si="28"/>
        <v>1434.644995</v>
      </c>
    </row>
    <row r="1349" spans="2:14" s="357" customFormat="1" ht="12.75">
      <c r="B1349" s="358">
        <f t="shared" si="30"/>
        <v>41275</v>
      </c>
      <c r="C1349" s="355"/>
      <c r="D1349" s="360">
        <f t="shared" si="33"/>
        <v>3060</v>
      </c>
      <c r="E1349" s="360">
        <f t="shared" si="33"/>
        <v>1326.55342</v>
      </c>
      <c r="F1349" s="362"/>
      <c r="G1349" s="358">
        <f t="shared" si="23"/>
        <v>41275</v>
      </c>
      <c r="H1349" s="359"/>
      <c r="I1349" s="360">
        <f t="shared" si="31"/>
        <v>172</v>
      </c>
      <c r="J1349" s="360">
        <f t="shared" si="32"/>
        <v>103.713285</v>
      </c>
      <c r="K1349" s="355"/>
      <c r="L1349" s="358">
        <f t="shared" si="26"/>
        <v>41275</v>
      </c>
      <c r="M1349" s="360">
        <f t="shared" si="27"/>
        <v>3232</v>
      </c>
      <c r="N1349" s="360">
        <f t="shared" si="28"/>
        <v>1430.266705</v>
      </c>
    </row>
    <row r="1350" spans="2:14" s="357" customFormat="1" ht="12.75">
      <c r="B1350" s="358">
        <f t="shared" si="30"/>
        <v>41306</v>
      </c>
      <c r="C1350" s="355"/>
      <c r="D1350" s="360">
        <f aca="true" t="shared" si="34" ref="D1350:E1369">+D139</f>
        <v>3059</v>
      </c>
      <c r="E1350" s="360">
        <f t="shared" si="34"/>
        <v>1324.607649</v>
      </c>
      <c r="F1350" s="362"/>
      <c r="G1350" s="358">
        <f t="shared" si="23"/>
        <v>41306</v>
      </c>
      <c r="H1350" s="359"/>
      <c r="I1350" s="360">
        <f t="shared" si="31"/>
        <v>172</v>
      </c>
      <c r="J1350" s="360">
        <f t="shared" si="32"/>
        <v>104.243325</v>
      </c>
      <c r="K1350" s="355"/>
      <c r="L1350" s="358">
        <f t="shared" si="26"/>
        <v>41306</v>
      </c>
      <c r="M1350" s="360">
        <f t="shared" si="27"/>
        <v>3231</v>
      </c>
      <c r="N1350" s="360">
        <f t="shared" si="28"/>
        <v>1428.850974</v>
      </c>
    </row>
    <row r="1351" spans="2:14" s="357" customFormat="1" ht="12.75">
      <c r="B1351" s="358">
        <f t="shared" si="30"/>
        <v>41334</v>
      </c>
      <c r="C1351" s="355"/>
      <c r="D1351" s="360">
        <f t="shared" si="34"/>
        <v>3058</v>
      </c>
      <c r="E1351" s="360">
        <f t="shared" si="34"/>
        <v>1326.586803</v>
      </c>
      <c r="F1351" s="362"/>
      <c r="G1351" s="358">
        <f t="shared" si="23"/>
        <v>41334</v>
      </c>
      <c r="H1351" s="359"/>
      <c r="I1351" s="360">
        <f t="shared" si="31"/>
        <v>172</v>
      </c>
      <c r="J1351" s="360">
        <f t="shared" si="32"/>
        <v>105.35987</v>
      </c>
      <c r="K1351" s="355"/>
      <c r="L1351" s="358">
        <f t="shared" si="26"/>
        <v>41334</v>
      </c>
      <c r="M1351" s="360">
        <f t="shared" si="27"/>
        <v>3230</v>
      </c>
      <c r="N1351" s="360">
        <f t="shared" si="28"/>
        <v>1431.946673</v>
      </c>
    </row>
    <row r="1352" spans="2:14" s="357" customFormat="1" ht="12.75">
      <c r="B1352" s="358">
        <f t="shared" si="30"/>
        <v>41365</v>
      </c>
      <c r="C1352" s="355"/>
      <c r="D1352" s="360">
        <f t="shared" si="34"/>
        <v>3058</v>
      </c>
      <c r="E1352" s="360">
        <f t="shared" si="34"/>
        <v>1339.6838</v>
      </c>
      <c r="F1352" s="362"/>
      <c r="G1352" s="358">
        <f t="shared" si="23"/>
        <v>41365</v>
      </c>
      <c r="H1352" s="359"/>
      <c r="I1352" s="360">
        <f t="shared" si="31"/>
        <v>172</v>
      </c>
      <c r="J1352" s="360">
        <f t="shared" si="32"/>
        <v>105.2808</v>
      </c>
      <c r="K1352" s="355"/>
      <c r="L1352" s="358">
        <f t="shared" si="26"/>
        <v>41365</v>
      </c>
      <c r="M1352" s="360">
        <f t="shared" si="27"/>
        <v>3230</v>
      </c>
      <c r="N1352" s="360">
        <f t="shared" si="28"/>
        <v>1444.9646</v>
      </c>
    </row>
    <row r="1353" spans="2:14" s="357" customFormat="1" ht="12.75">
      <c r="B1353" s="358">
        <f t="shared" si="30"/>
        <v>41395</v>
      </c>
      <c r="C1353" s="355"/>
      <c r="D1353" s="360">
        <f t="shared" si="34"/>
        <v>3056</v>
      </c>
      <c r="E1353" s="360">
        <f t="shared" si="34"/>
        <v>1322.0441</v>
      </c>
      <c r="F1353" s="362"/>
      <c r="G1353" s="358">
        <f t="shared" si="23"/>
        <v>41395</v>
      </c>
      <c r="H1353" s="359"/>
      <c r="I1353" s="360">
        <f t="shared" si="31"/>
        <v>172</v>
      </c>
      <c r="J1353" s="360">
        <f t="shared" si="32"/>
        <v>106.9519</v>
      </c>
      <c r="K1353" s="355"/>
      <c r="L1353" s="358">
        <f t="shared" si="26"/>
        <v>41395</v>
      </c>
      <c r="M1353" s="360">
        <f t="shared" si="27"/>
        <v>3228</v>
      </c>
      <c r="N1353" s="360">
        <f t="shared" si="28"/>
        <v>1428.996</v>
      </c>
    </row>
    <row r="1354" spans="2:14" s="357" customFormat="1" ht="12.75">
      <c r="B1354" s="358">
        <f t="shared" si="30"/>
        <v>41426</v>
      </c>
      <c r="C1354" s="355"/>
      <c r="D1354" s="360">
        <f t="shared" si="34"/>
        <v>3055</v>
      </c>
      <c r="E1354" s="360">
        <f t="shared" si="34"/>
        <v>1327.6829</v>
      </c>
      <c r="F1354" s="362"/>
      <c r="G1354" s="358">
        <f t="shared" si="23"/>
        <v>41426</v>
      </c>
      <c r="H1354" s="359"/>
      <c r="I1354" s="360">
        <f t="shared" si="31"/>
        <v>172</v>
      </c>
      <c r="J1354" s="360">
        <f t="shared" si="32"/>
        <v>107.6652</v>
      </c>
      <c r="K1354" s="355"/>
      <c r="L1354" s="358">
        <f t="shared" si="26"/>
        <v>41426</v>
      </c>
      <c r="M1354" s="360">
        <f t="shared" si="27"/>
        <v>3227</v>
      </c>
      <c r="N1354" s="360">
        <f t="shared" si="28"/>
        <v>1435.3481</v>
      </c>
    </row>
    <row r="1355" spans="2:14" s="357" customFormat="1" ht="12.75">
      <c r="B1355" s="358">
        <f t="shared" si="30"/>
        <v>41456</v>
      </c>
      <c r="C1355" s="355"/>
      <c r="D1355" s="360">
        <f t="shared" si="34"/>
        <v>3052</v>
      </c>
      <c r="E1355" s="360">
        <f t="shared" si="34"/>
        <v>1320.1547</v>
      </c>
      <c r="F1355" s="362"/>
      <c r="G1355" s="358">
        <f t="shared" si="23"/>
        <v>41456</v>
      </c>
      <c r="H1355" s="359"/>
      <c r="I1355" s="360">
        <f t="shared" si="31"/>
        <v>172</v>
      </c>
      <c r="J1355" s="360">
        <f t="shared" si="32"/>
        <v>108.6184</v>
      </c>
      <c r="K1355" s="355"/>
      <c r="L1355" s="358">
        <f t="shared" si="26"/>
        <v>41456</v>
      </c>
      <c r="M1355" s="360">
        <f t="shared" si="27"/>
        <v>3224</v>
      </c>
      <c r="N1355" s="360">
        <f t="shared" si="28"/>
        <v>1428.7731</v>
      </c>
    </row>
    <row r="1356" spans="2:14" s="357" customFormat="1" ht="12.75">
      <c r="B1356" s="358">
        <f t="shared" si="30"/>
        <v>41487</v>
      </c>
      <c r="C1356" s="355"/>
      <c r="D1356" s="360">
        <f t="shared" si="34"/>
        <v>3050</v>
      </c>
      <c r="E1356" s="360">
        <f t="shared" si="34"/>
        <v>1331.8484</v>
      </c>
      <c r="F1356" s="362"/>
      <c r="G1356" s="358">
        <f t="shared" si="23"/>
        <v>41487</v>
      </c>
      <c r="H1356" s="359"/>
      <c r="I1356" s="360">
        <f t="shared" si="31"/>
        <v>172</v>
      </c>
      <c r="J1356" s="360">
        <f t="shared" si="32"/>
        <v>109.1408</v>
      </c>
      <c r="K1356" s="355"/>
      <c r="L1356" s="358">
        <f t="shared" si="26"/>
        <v>41487</v>
      </c>
      <c r="M1356" s="360">
        <f t="shared" si="27"/>
        <v>3222</v>
      </c>
      <c r="N1356" s="360">
        <f t="shared" si="28"/>
        <v>1440.9892</v>
      </c>
    </row>
    <row r="1357" spans="2:14" s="357" customFormat="1" ht="12.75">
      <c r="B1357" s="358">
        <f t="shared" si="30"/>
        <v>41518</v>
      </c>
      <c r="C1357" s="355"/>
      <c r="D1357" s="360">
        <f t="shared" si="34"/>
        <v>3049</v>
      </c>
      <c r="E1357" s="360">
        <f t="shared" si="34"/>
        <v>1338.2015</v>
      </c>
      <c r="F1357" s="362"/>
      <c r="G1357" s="358">
        <f t="shared" si="23"/>
        <v>41518</v>
      </c>
      <c r="H1357" s="359"/>
      <c r="I1357" s="360">
        <f t="shared" si="31"/>
        <v>172</v>
      </c>
      <c r="J1357" s="360">
        <f t="shared" si="32"/>
        <v>109.9383</v>
      </c>
      <c r="K1357" s="355"/>
      <c r="L1357" s="358">
        <f t="shared" si="26"/>
        <v>41518</v>
      </c>
      <c r="M1357" s="360">
        <f t="shared" si="27"/>
        <v>3221</v>
      </c>
      <c r="N1357" s="360">
        <f t="shared" si="28"/>
        <v>1448.1398</v>
      </c>
    </row>
    <row r="1358" spans="2:14" s="357" customFormat="1" ht="12.75">
      <c r="B1358" s="358">
        <f aca="true" t="shared" si="35" ref="B1358:B1389">+B147</f>
        <v>41548</v>
      </c>
      <c r="C1358" s="355"/>
      <c r="D1358" s="360">
        <f t="shared" si="34"/>
        <v>3046</v>
      </c>
      <c r="E1358" s="360">
        <f t="shared" si="34"/>
        <v>1335.785</v>
      </c>
      <c r="F1358" s="362"/>
      <c r="G1358" s="358">
        <f aca="true" t="shared" si="36" ref="G1358:G1368">+B1358</f>
        <v>41548</v>
      </c>
      <c r="H1358" s="359"/>
      <c r="I1358" s="360">
        <f aca="true" t="shared" si="37" ref="I1358:I1389">+D707</f>
        <v>172</v>
      </c>
      <c r="J1358" s="360">
        <f aca="true" t="shared" si="38" ref="J1358:J1389">+E707</f>
        <v>108.3184</v>
      </c>
      <c r="K1358" s="355"/>
      <c r="L1358" s="358">
        <f aca="true" t="shared" si="39" ref="L1358:L1368">+G1358</f>
        <v>41548</v>
      </c>
      <c r="M1358" s="360">
        <f aca="true" t="shared" si="40" ref="M1358:M1368">+D1358+I1358</f>
        <v>3218</v>
      </c>
      <c r="N1358" s="360">
        <f aca="true" t="shared" si="41" ref="N1358:N1368">+E1358+J1358</f>
        <v>1444.1034</v>
      </c>
    </row>
    <row r="1359" spans="2:14" s="357" customFormat="1" ht="12.75">
      <c r="B1359" s="358">
        <f t="shared" si="35"/>
        <v>41579</v>
      </c>
      <c r="C1359" s="355"/>
      <c r="D1359" s="360">
        <f t="shared" si="34"/>
        <v>3044</v>
      </c>
      <c r="E1359" s="360">
        <f t="shared" si="34"/>
        <v>1346.2584</v>
      </c>
      <c r="F1359" s="362"/>
      <c r="G1359" s="358">
        <f t="shared" si="36"/>
        <v>41579</v>
      </c>
      <c r="H1359" s="359"/>
      <c r="I1359" s="360">
        <f t="shared" si="37"/>
        <v>172</v>
      </c>
      <c r="J1359" s="360">
        <f t="shared" si="38"/>
        <v>107.8105</v>
      </c>
      <c r="K1359" s="355"/>
      <c r="L1359" s="358">
        <f t="shared" si="39"/>
        <v>41579</v>
      </c>
      <c r="M1359" s="360">
        <f t="shared" si="40"/>
        <v>3216</v>
      </c>
      <c r="N1359" s="360">
        <f t="shared" si="41"/>
        <v>1454.0689</v>
      </c>
    </row>
    <row r="1360" spans="2:14" s="357" customFormat="1" ht="12.75">
      <c r="B1360" s="358">
        <f t="shared" si="35"/>
        <v>41609</v>
      </c>
      <c r="C1360" s="355"/>
      <c r="D1360" s="360">
        <f t="shared" si="34"/>
        <v>3042</v>
      </c>
      <c r="E1360" s="360">
        <f t="shared" si="34"/>
        <v>1313.8885</v>
      </c>
      <c r="F1360" s="362"/>
      <c r="G1360" s="358">
        <f t="shared" si="36"/>
        <v>41609</v>
      </c>
      <c r="H1360" s="359"/>
      <c r="I1360" s="360">
        <f t="shared" si="37"/>
        <v>171</v>
      </c>
      <c r="J1360" s="360">
        <f t="shared" si="38"/>
        <v>108.3027</v>
      </c>
      <c r="K1360" s="355"/>
      <c r="L1360" s="358">
        <f t="shared" si="39"/>
        <v>41609</v>
      </c>
      <c r="M1360" s="360">
        <f t="shared" si="40"/>
        <v>3213</v>
      </c>
      <c r="N1360" s="360">
        <f t="shared" si="41"/>
        <v>1422.1912</v>
      </c>
    </row>
    <row r="1361" spans="2:14" s="357" customFormat="1" ht="12.75">
      <c r="B1361" s="358">
        <f t="shared" si="35"/>
        <v>41640</v>
      </c>
      <c r="C1361" s="355"/>
      <c r="D1361" s="360">
        <f t="shared" si="34"/>
        <v>3041</v>
      </c>
      <c r="E1361" s="360">
        <f t="shared" si="34"/>
        <v>1296.8594</v>
      </c>
      <c r="F1361" s="362"/>
      <c r="G1361" s="358">
        <f t="shared" si="36"/>
        <v>41640</v>
      </c>
      <c r="H1361" s="359"/>
      <c r="I1361" s="360">
        <f t="shared" si="37"/>
        <v>171</v>
      </c>
      <c r="J1361" s="360">
        <f t="shared" si="38"/>
        <v>108.7827</v>
      </c>
      <c r="K1361" s="355"/>
      <c r="L1361" s="358">
        <f t="shared" si="39"/>
        <v>41640</v>
      </c>
      <c r="M1361" s="360">
        <f t="shared" si="40"/>
        <v>3212</v>
      </c>
      <c r="N1361" s="360">
        <f t="shared" si="41"/>
        <v>1405.6421</v>
      </c>
    </row>
    <row r="1362" spans="2:14" s="357" customFormat="1" ht="12.75">
      <c r="B1362" s="358">
        <f t="shared" si="35"/>
        <v>41671</v>
      </c>
      <c r="C1362" s="355"/>
      <c r="D1362" s="360">
        <f t="shared" si="34"/>
        <v>3040</v>
      </c>
      <c r="E1362" s="360">
        <f t="shared" si="34"/>
        <v>1298.3826</v>
      </c>
      <c r="F1362" s="362"/>
      <c r="G1362" s="358">
        <f t="shared" si="36"/>
        <v>41671</v>
      </c>
      <c r="H1362" s="359"/>
      <c r="I1362" s="360">
        <f t="shared" si="37"/>
        <v>171</v>
      </c>
      <c r="J1362" s="360">
        <f t="shared" si="38"/>
        <v>109.3628</v>
      </c>
      <c r="K1362" s="355"/>
      <c r="L1362" s="358">
        <f t="shared" si="39"/>
        <v>41671</v>
      </c>
      <c r="M1362" s="360">
        <f t="shared" si="40"/>
        <v>3211</v>
      </c>
      <c r="N1362" s="360">
        <f t="shared" si="41"/>
        <v>1407.7453999999998</v>
      </c>
    </row>
    <row r="1363" spans="2:14" s="357" customFormat="1" ht="12.75">
      <c r="B1363" s="358">
        <f t="shared" si="35"/>
        <v>41699</v>
      </c>
      <c r="C1363" s="355"/>
      <c r="D1363" s="360">
        <f t="shared" si="34"/>
        <v>3035</v>
      </c>
      <c r="E1363" s="360">
        <f t="shared" si="34"/>
        <v>1301.779</v>
      </c>
      <c r="F1363" s="362"/>
      <c r="G1363" s="358">
        <f t="shared" si="36"/>
        <v>41699</v>
      </c>
      <c r="H1363" s="359"/>
      <c r="I1363" s="360">
        <f t="shared" si="37"/>
        <v>171</v>
      </c>
      <c r="J1363" s="360">
        <f t="shared" si="38"/>
        <v>110.5778</v>
      </c>
      <c r="K1363" s="355"/>
      <c r="L1363" s="358">
        <f t="shared" si="39"/>
        <v>41699</v>
      </c>
      <c r="M1363" s="360">
        <f t="shared" si="40"/>
        <v>3206</v>
      </c>
      <c r="N1363" s="360">
        <f t="shared" si="41"/>
        <v>1412.3568</v>
      </c>
    </row>
    <row r="1364" spans="2:14" s="357" customFormat="1" ht="12.75">
      <c r="B1364" s="358">
        <f t="shared" si="35"/>
        <v>41730</v>
      </c>
      <c r="C1364" s="355"/>
      <c r="D1364" s="360">
        <f t="shared" si="34"/>
        <v>3034</v>
      </c>
      <c r="E1364" s="360">
        <f t="shared" si="34"/>
        <v>1310.6637</v>
      </c>
      <c r="F1364" s="362"/>
      <c r="G1364" s="358">
        <f t="shared" si="36"/>
        <v>41730</v>
      </c>
      <c r="H1364" s="359"/>
      <c r="I1364" s="360">
        <f t="shared" si="37"/>
        <v>171</v>
      </c>
      <c r="J1364" s="360">
        <f t="shared" si="38"/>
        <v>115.7933</v>
      </c>
      <c r="K1364" s="355"/>
      <c r="L1364" s="358">
        <f t="shared" si="39"/>
        <v>41730</v>
      </c>
      <c r="M1364" s="360">
        <f t="shared" si="40"/>
        <v>3205</v>
      </c>
      <c r="N1364" s="360">
        <f t="shared" si="41"/>
        <v>1426.457</v>
      </c>
    </row>
    <row r="1365" spans="2:14" s="357" customFormat="1" ht="12.75">
      <c r="B1365" s="358">
        <f t="shared" si="35"/>
        <v>41760</v>
      </c>
      <c r="C1365" s="355"/>
      <c r="D1365" s="360">
        <f t="shared" si="34"/>
        <v>3032</v>
      </c>
      <c r="E1365" s="360">
        <f t="shared" si="34"/>
        <v>1297.1129</v>
      </c>
      <c r="F1365" s="362"/>
      <c r="G1365" s="358">
        <f t="shared" si="36"/>
        <v>41760</v>
      </c>
      <c r="H1365" s="359"/>
      <c r="I1365" s="360">
        <f t="shared" si="37"/>
        <v>171</v>
      </c>
      <c r="J1365" s="360">
        <f t="shared" si="38"/>
        <v>118.7041</v>
      </c>
      <c r="K1365" s="355"/>
      <c r="L1365" s="358">
        <f t="shared" si="39"/>
        <v>41760</v>
      </c>
      <c r="M1365" s="360">
        <f t="shared" si="40"/>
        <v>3203</v>
      </c>
      <c r="N1365" s="360">
        <f t="shared" si="41"/>
        <v>1415.817</v>
      </c>
    </row>
    <row r="1366" spans="2:14" s="357" customFormat="1" ht="12.75">
      <c r="B1366" s="358">
        <f t="shared" si="35"/>
        <v>41791</v>
      </c>
      <c r="C1366" s="355"/>
      <c r="D1366" s="360">
        <f t="shared" si="34"/>
        <v>3031</v>
      </c>
      <c r="E1366" s="360">
        <f t="shared" si="34"/>
        <v>1301.9654</v>
      </c>
      <c r="F1366" s="362"/>
      <c r="G1366" s="358">
        <f t="shared" si="36"/>
        <v>41791</v>
      </c>
      <c r="H1366" s="359"/>
      <c r="I1366" s="360">
        <f t="shared" si="37"/>
        <v>171</v>
      </c>
      <c r="J1366" s="360">
        <f t="shared" si="38"/>
        <v>119.6856</v>
      </c>
      <c r="K1366" s="355"/>
      <c r="L1366" s="358">
        <f t="shared" si="39"/>
        <v>41791</v>
      </c>
      <c r="M1366" s="360">
        <f t="shared" si="40"/>
        <v>3202</v>
      </c>
      <c r="N1366" s="360">
        <f t="shared" si="41"/>
        <v>1421.651</v>
      </c>
    </row>
    <row r="1367" spans="2:14" s="357" customFormat="1" ht="12.75">
      <c r="B1367" s="358">
        <f t="shared" si="35"/>
        <v>41821</v>
      </c>
      <c r="C1367" s="355"/>
      <c r="D1367" s="360">
        <f t="shared" si="34"/>
        <v>3031</v>
      </c>
      <c r="E1367" s="360">
        <f t="shared" si="34"/>
        <v>1303.5895</v>
      </c>
      <c r="F1367" s="362"/>
      <c r="G1367" s="358">
        <f t="shared" si="36"/>
        <v>41821</v>
      </c>
      <c r="H1367" s="359"/>
      <c r="I1367" s="360">
        <f t="shared" si="37"/>
        <v>171</v>
      </c>
      <c r="J1367" s="360">
        <f t="shared" si="38"/>
        <v>121.2187</v>
      </c>
      <c r="K1367" s="355"/>
      <c r="L1367" s="358">
        <f t="shared" si="39"/>
        <v>41821</v>
      </c>
      <c r="M1367" s="360">
        <f t="shared" si="40"/>
        <v>3202</v>
      </c>
      <c r="N1367" s="360">
        <f t="shared" si="41"/>
        <v>1424.8082</v>
      </c>
    </row>
    <row r="1368" spans="2:14" s="357" customFormat="1" ht="12.75">
      <c r="B1368" s="358">
        <f t="shared" si="35"/>
        <v>41852</v>
      </c>
      <c r="C1368" s="355"/>
      <c r="D1368" s="360">
        <f t="shared" si="34"/>
        <v>3030</v>
      </c>
      <c r="E1368" s="360">
        <f t="shared" si="34"/>
        <v>1310.8092</v>
      </c>
      <c r="F1368" s="362"/>
      <c r="G1368" s="358">
        <f t="shared" si="36"/>
        <v>41852</v>
      </c>
      <c r="H1368" s="359"/>
      <c r="I1368" s="360">
        <f t="shared" si="37"/>
        <v>171</v>
      </c>
      <c r="J1368" s="360">
        <f t="shared" si="38"/>
        <v>121.6993</v>
      </c>
      <c r="K1368" s="355"/>
      <c r="L1368" s="358">
        <f t="shared" si="39"/>
        <v>41852</v>
      </c>
      <c r="M1368" s="360">
        <f t="shared" si="40"/>
        <v>3201</v>
      </c>
      <c r="N1368" s="360">
        <f t="shared" si="41"/>
        <v>1432.5085</v>
      </c>
    </row>
    <row r="1369" spans="2:14" s="357" customFormat="1" ht="12.75">
      <c r="B1369" s="358">
        <f t="shared" si="35"/>
        <v>41883</v>
      </c>
      <c r="C1369" s="355"/>
      <c r="D1369" s="360">
        <f t="shared" si="34"/>
        <v>3029</v>
      </c>
      <c r="E1369" s="360">
        <f t="shared" si="34"/>
        <v>1323.5251</v>
      </c>
      <c r="F1369" s="362"/>
      <c r="G1369" s="358">
        <f>+B1369</f>
        <v>41883</v>
      </c>
      <c r="H1369" s="359"/>
      <c r="I1369" s="360">
        <f t="shared" si="37"/>
        <v>171</v>
      </c>
      <c r="J1369" s="360">
        <f t="shared" si="38"/>
        <v>122.3227</v>
      </c>
      <c r="K1369" s="355"/>
      <c r="L1369" s="358">
        <f>+G1369</f>
        <v>41883</v>
      </c>
      <c r="M1369" s="360">
        <f aca="true" t="shared" si="42" ref="M1369:N1371">+D1369+I1369</f>
        <v>3200</v>
      </c>
      <c r="N1369" s="360">
        <f t="shared" si="42"/>
        <v>1445.8478</v>
      </c>
    </row>
    <row r="1370" spans="2:14" s="357" customFormat="1" ht="12.75">
      <c r="B1370" s="358">
        <f t="shared" si="35"/>
        <v>41913</v>
      </c>
      <c r="C1370" s="355"/>
      <c r="D1370" s="360">
        <f aca="true" t="shared" si="43" ref="D1370:E1389">+D159</f>
        <v>3025</v>
      </c>
      <c r="E1370" s="360">
        <f t="shared" si="43"/>
        <v>1331.1707</v>
      </c>
      <c r="F1370" s="362"/>
      <c r="G1370" s="358">
        <f>+B1370</f>
        <v>41913</v>
      </c>
      <c r="H1370" s="359"/>
      <c r="I1370" s="360">
        <f t="shared" si="37"/>
        <v>171</v>
      </c>
      <c r="J1370" s="360">
        <f t="shared" si="38"/>
        <v>123.1902</v>
      </c>
      <c r="K1370" s="355"/>
      <c r="L1370" s="358">
        <f>+G1370</f>
        <v>41913</v>
      </c>
      <c r="M1370" s="360">
        <f t="shared" si="42"/>
        <v>3196</v>
      </c>
      <c r="N1370" s="360">
        <f t="shared" si="42"/>
        <v>1454.3609</v>
      </c>
    </row>
    <row r="1371" spans="2:14" s="357" customFormat="1" ht="12.75">
      <c r="B1371" s="358">
        <f t="shared" si="35"/>
        <v>41944</v>
      </c>
      <c r="C1371" s="355"/>
      <c r="D1371" s="360">
        <f t="shared" si="43"/>
        <v>3024</v>
      </c>
      <c r="E1371" s="360">
        <f t="shared" si="43"/>
        <v>1087.7713</v>
      </c>
      <c r="F1371" s="362"/>
      <c r="G1371" s="358">
        <f>+B1371</f>
        <v>41944</v>
      </c>
      <c r="H1371" s="359"/>
      <c r="I1371" s="360">
        <f t="shared" si="37"/>
        <v>171</v>
      </c>
      <c r="J1371" s="360">
        <f t="shared" si="38"/>
        <v>124.9437</v>
      </c>
      <c r="K1371" s="355"/>
      <c r="L1371" s="358">
        <f>+G1371</f>
        <v>41944</v>
      </c>
      <c r="M1371" s="360">
        <f t="shared" si="42"/>
        <v>3195</v>
      </c>
      <c r="N1371" s="360">
        <f t="shared" si="42"/>
        <v>1212.7150000000001</v>
      </c>
    </row>
    <row r="1372" spans="2:14" s="357" customFormat="1" ht="12.75">
      <c r="B1372" s="358">
        <f t="shared" si="35"/>
        <v>41974</v>
      </c>
      <c r="C1372" s="355"/>
      <c r="D1372" s="360">
        <f t="shared" si="43"/>
        <v>3022</v>
      </c>
      <c r="E1372" s="360">
        <f t="shared" si="43"/>
        <v>1090.1969</v>
      </c>
      <c r="F1372" s="362"/>
      <c r="G1372" s="358">
        <f aca="true" t="shared" si="44" ref="G1372:G1377">+B1372</f>
        <v>41974</v>
      </c>
      <c r="H1372" s="359"/>
      <c r="I1372" s="360">
        <f t="shared" si="37"/>
        <v>171</v>
      </c>
      <c r="J1372" s="360">
        <f t="shared" si="38"/>
        <v>125.5188</v>
      </c>
      <c r="K1372" s="355"/>
      <c r="L1372" s="358">
        <f aca="true" t="shared" si="45" ref="L1372:L1377">+G1372</f>
        <v>41974</v>
      </c>
      <c r="M1372" s="360">
        <f aca="true" t="shared" si="46" ref="M1372:M1377">+D1372+I1372</f>
        <v>3193</v>
      </c>
      <c r="N1372" s="360">
        <f aca="true" t="shared" si="47" ref="N1372:N1377">+E1372+J1372</f>
        <v>1215.7157</v>
      </c>
    </row>
    <row r="1373" spans="2:14" s="357" customFormat="1" ht="12.75">
      <c r="B1373" s="358">
        <f t="shared" si="35"/>
        <v>42005</v>
      </c>
      <c r="C1373" s="355"/>
      <c r="D1373" s="360">
        <f t="shared" si="43"/>
        <v>3022</v>
      </c>
      <c r="E1373" s="360">
        <f t="shared" si="43"/>
        <v>1065.632</v>
      </c>
      <c r="F1373" s="362"/>
      <c r="G1373" s="358">
        <f t="shared" si="44"/>
        <v>42005</v>
      </c>
      <c r="H1373" s="359"/>
      <c r="I1373" s="360">
        <f t="shared" si="37"/>
        <v>171</v>
      </c>
      <c r="J1373" s="360">
        <f t="shared" si="38"/>
        <v>125.3996</v>
      </c>
      <c r="K1373" s="355"/>
      <c r="L1373" s="358">
        <f t="shared" si="45"/>
        <v>42005</v>
      </c>
      <c r="M1373" s="360">
        <f t="shared" si="46"/>
        <v>3193</v>
      </c>
      <c r="N1373" s="360">
        <f t="shared" si="47"/>
        <v>1191.0316</v>
      </c>
    </row>
    <row r="1374" spans="2:14" s="357" customFormat="1" ht="12.75">
      <c r="B1374" s="358">
        <f t="shared" si="35"/>
        <v>42036</v>
      </c>
      <c r="C1374" s="355"/>
      <c r="D1374" s="360">
        <f t="shared" si="43"/>
        <v>3022</v>
      </c>
      <c r="E1374" s="360">
        <f t="shared" si="43"/>
        <v>1066.4336</v>
      </c>
      <c r="F1374" s="362"/>
      <c r="G1374" s="358">
        <f t="shared" si="44"/>
        <v>42036</v>
      </c>
      <c r="H1374" s="359"/>
      <c r="I1374" s="360">
        <f t="shared" si="37"/>
        <v>171</v>
      </c>
      <c r="J1374" s="360">
        <f t="shared" si="38"/>
        <v>125.8796</v>
      </c>
      <c r="K1374" s="355"/>
      <c r="L1374" s="358">
        <f t="shared" si="45"/>
        <v>42036</v>
      </c>
      <c r="M1374" s="360">
        <f t="shared" si="46"/>
        <v>3193</v>
      </c>
      <c r="N1374" s="360">
        <f t="shared" si="47"/>
        <v>1192.3132</v>
      </c>
    </row>
    <row r="1375" spans="2:14" s="357" customFormat="1" ht="12.75">
      <c r="B1375" s="358">
        <f t="shared" si="35"/>
        <v>42064</v>
      </c>
      <c r="C1375" s="355"/>
      <c r="D1375" s="360">
        <f t="shared" si="43"/>
        <v>3022</v>
      </c>
      <c r="E1375" s="360">
        <f t="shared" si="43"/>
        <v>1080.4233</v>
      </c>
      <c r="F1375" s="362"/>
      <c r="G1375" s="358">
        <f t="shared" si="44"/>
        <v>42064</v>
      </c>
      <c r="H1375" s="359"/>
      <c r="I1375" s="360">
        <f t="shared" si="37"/>
        <v>171</v>
      </c>
      <c r="J1375" s="360">
        <f t="shared" si="38"/>
        <v>127.4362</v>
      </c>
      <c r="K1375" s="355"/>
      <c r="L1375" s="358">
        <f t="shared" si="45"/>
        <v>42064</v>
      </c>
      <c r="M1375" s="360">
        <f t="shared" si="46"/>
        <v>3193</v>
      </c>
      <c r="N1375" s="360">
        <f t="shared" si="47"/>
        <v>1207.8595</v>
      </c>
    </row>
    <row r="1376" spans="2:14" s="357" customFormat="1" ht="12.75">
      <c r="B1376" s="358">
        <f t="shared" si="35"/>
        <v>42095</v>
      </c>
      <c r="C1376" s="355"/>
      <c r="D1376" s="360">
        <f t="shared" si="43"/>
        <v>3021</v>
      </c>
      <c r="E1376" s="360">
        <f t="shared" si="43"/>
        <v>1097.7832</v>
      </c>
      <c r="F1376" s="362"/>
      <c r="G1376" s="358">
        <f t="shared" si="44"/>
        <v>42095</v>
      </c>
      <c r="H1376" s="359"/>
      <c r="I1376" s="360">
        <f t="shared" si="37"/>
        <v>171</v>
      </c>
      <c r="J1376" s="360">
        <f t="shared" si="38"/>
        <v>133.2309</v>
      </c>
      <c r="K1376" s="355"/>
      <c r="L1376" s="358">
        <f t="shared" si="45"/>
        <v>42095</v>
      </c>
      <c r="M1376" s="360">
        <f t="shared" si="46"/>
        <v>3192</v>
      </c>
      <c r="N1376" s="360">
        <f t="shared" si="47"/>
        <v>1231.0141</v>
      </c>
    </row>
    <row r="1377" spans="2:14" s="357" customFormat="1" ht="12.75">
      <c r="B1377" s="358">
        <f t="shared" si="35"/>
        <v>42125</v>
      </c>
      <c r="C1377" s="355"/>
      <c r="D1377" s="360">
        <f t="shared" si="43"/>
        <v>3018</v>
      </c>
      <c r="E1377" s="360">
        <f t="shared" si="43"/>
        <v>1099.262</v>
      </c>
      <c r="F1377" s="362"/>
      <c r="G1377" s="358">
        <f t="shared" si="44"/>
        <v>42125</v>
      </c>
      <c r="H1377" s="359"/>
      <c r="I1377" s="360">
        <f t="shared" si="37"/>
        <v>171</v>
      </c>
      <c r="J1377" s="360">
        <f t="shared" si="38"/>
        <v>136.2557</v>
      </c>
      <c r="K1377" s="355"/>
      <c r="L1377" s="358">
        <f t="shared" si="45"/>
        <v>42125</v>
      </c>
      <c r="M1377" s="360">
        <f t="shared" si="46"/>
        <v>3189</v>
      </c>
      <c r="N1377" s="360">
        <f t="shared" si="47"/>
        <v>1235.5176999999999</v>
      </c>
    </row>
    <row r="1378" spans="2:14" s="357" customFormat="1" ht="12.75">
      <c r="B1378" s="358">
        <f t="shared" si="35"/>
        <v>42156</v>
      </c>
      <c r="C1378" s="355"/>
      <c r="D1378" s="360">
        <f t="shared" si="43"/>
        <v>3013</v>
      </c>
      <c r="E1378" s="360">
        <f t="shared" si="43"/>
        <v>1111.6653</v>
      </c>
      <c r="F1378" s="362"/>
      <c r="G1378" s="358">
        <f aca="true" t="shared" si="48" ref="G1378:G1383">+B1378</f>
        <v>42156</v>
      </c>
      <c r="H1378" s="359"/>
      <c r="I1378" s="360">
        <f t="shared" si="37"/>
        <v>171</v>
      </c>
      <c r="J1378" s="360">
        <f t="shared" si="38"/>
        <v>137.0869</v>
      </c>
      <c r="K1378" s="355"/>
      <c r="L1378" s="358">
        <f aca="true" t="shared" si="49" ref="L1378:L1383">+G1378</f>
        <v>42156</v>
      </c>
      <c r="M1378" s="360">
        <f aca="true" t="shared" si="50" ref="M1378:N1380">+D1378+I1378</f>
        <v>3184</v>
      </c>
      <c r="N1378" s="360">
        <f t="shared" si="50"/>
        <v>1248.7522</v>
      </c>
    </row>
    <row r="1379" spans="2:14" s="357" customFormat="1" ht="12.75">
      <c r="B1379" s="358">
        <f t="shared" si="35"/>
        <v>42186</v>
      </c>
      <c r="C1379" s="355"/>
      <c r="D1379" s="360">
        <f t="shared" si="43"/>
        <v>3011</v>
      </c>
      <c r="E1379" s="360">
        <f t="shared" si="43"/>
        <v>1128.1432</v>
      </c>
      <c r="F1379" s="362"/>
      <c r="G1379" s="358">
        <f t="shared" si="48"/>
        <v>42186</v>
      </c>
      <c r="H1379" s="359"/>
      <c r="I1379" s="360">
        <f t="shared" si="37"/>
        <v>171</v>
      </c>
      <c r="J1379" s="360">
        <f t="shared" si="38"/>
        <v>138.5713</v>
      </c>
      <c r="K1379" s="355"/>
      <c r="L1379" s="358">
        <f t="shared" si="49"/>
        <v>42186</v>
      </c>
      <c r="M1379" s="360">
        <f t="shared" si="50"/>
        <v>3182</v>
      </c>
      <c r="N1379" s="360">
        <f t="shared" si="50"/>
        <v>1266.7145</v>
      </c>
    </row>
    <row r="1380" spans="2:14" s="357" customFormat="1" ht="12.75">
      <c r="B1380" s="358">
        <f t="shared" si="35"/>
        <v>42217</v>
      </c>
      <c r="C1380" s="355"/>
      <c r="D1380" s="360">
        <f t="shared" si="43"/>
        <v>3010</v>
      </c>
      <c r="E1380" s="360">
        <f t="shared" si="43"/>
        <v>1079.6777</v>
      </c>
      <c r="F1380" s="362"/>
      <c r="G1380" s="358">
        <f t="shared" si="48"/>
        <v>42217</v>
      </c>
      <c r="H1380" s="359"/>
      <c r="I1380" s="360">
        <f t="shared" si="37"/>
        <v>171</v>
      </c>
      <c r="J1380" s="360">
        <f t="shared" si="38"/>
        <v>139.2619</v>
      </c>
      <c r="K1380" s="355"/>
      <c r="L1380" s="358">
        <f t="shared" si="49"/>
        <v>42217</v>
      </c>
      <c r="M1380" s="360">
        <f t="shared" si="50"/>
        <v>3181</v>
      </c>
      <c r="N1380" s="360">
        <f t="shared" si="50"/>
        <v>1218.9396</v>
      </c>
    </row>
    <row r="1381" spans="2:14" s="357" customFormat="1" ht="12.75">
      <c r="B1381" s="358">
        <f t="shared" si="35"/>
        <v>42248</v>
      </c>
      <c r="C1381" s="355"/>
      <c r="D1381" s="360">
        <f t="shared" si="43"/>
        <v>3009</v>
      </c>
      <c r="E1381" s="360">
        <f t="shared" si="43"/>
        <v>1093.7784</v>
      </c>
      <c r="F1381" s="362"/>
      <c r="G1381" s="358">
        <f t="shared" si="48"/>
        <v>42248</v>
      </c>
      <c r="H1381" s="359"/>
      <c r="I1381" s="360">
        <f t="shared" si="37"/>
        <v>171</v>
      </c>
      <c r="J1381" s="360">
        <f t="shared" si="38"/>
        <v>140.0188</v>
      </c>
      <c r="K1381" s="355"/>
      <c r="L1381" s="358">
        <f t="shared" si="49"/>
        <v>42248</v>
      </c>
      <c r="M1381" s="360">
        <f aca="true" t="shared" si="51" ref="M1381:N1383">+D1381+I1381</f>
        <v>3180</v>
      </c>
      <c r="N1381" s="360">
        <f t="shared" si="51"/>
        <v>1233.7972</v>
      </c>
    </row>
    <row r="1382" spans="2:14" s="357" customFormat="1" ht="12.75">
      <c r="B1382" s="358">
        <f t="shared" si="35"/>
        <v>42278</v>
      </c>
      <c r="C1382" s="355"/>
      <c r="D1382" s="360">
        <f t="shared" si="43"/>
        <v>3009</v>
      </c>
      <c r="E1382" s="360">
        <f t="shared" si="43"/>
        <v>1101.6684</v>
      </c>
      <c r="F1382" s="362"/>
      <c r="G1382" s="358">
        <f t="shared" si="48"/>
        <v>42278</v>
      </c>
      <c r="H1382" s="359"/>
      <c r="I1382" s="360">
        <f t="shared" si="37"/>
        <v>170</v>
      </c>
      <c r="J1382" s="360">
        <f t="shared" si="38"/>
        <v>141.2331</v>
      </c>
      <c r="K1382" s="355"/>
      <c r="L1382" s="358">
        <f t="shared" si="49"/>
        <v>42278</v>
      </c>
      <c r="M1382" s="360">
        <f t="shared" si="51"/>
        <v>3179</v>
      </c>
      <c r="N1382" s="360">
        <f t="shared" si="51"/>
        <v>1242.9015</v>
      </c>
    </row>
    <row r="1383" spans="2:14" s="357" customFormat="1" ht="12.75">
      <c r="B1383" s="358">
        <f t="shared" si="35"/>
        <v>42309</v>
      </c>
      <c r="C1383" s="355"/>
      <c r="D1383" s="360">
        <f t="shared" si="43"/>
        <v>3009</v>
      </c>
      <c r="E1383" s="360">
        <f t="shared" si="43"/>
        <v>1106.5282</v>
      </c>
      <c r="F1383" s="362"/>
      <c r="G1383" s="358">
        <f t="shared" si="48"/>
        <v>42309</v>
      </c>
      <c r="H1383" s="359"/>
      <c r="I1383" s="360">
        <f t="shared" si="37"/>
        <v>170</v>
      </c>
      <c r="J1383" s="360">
        <f t="shared" si="38"/>
        <v>142.3351</v>
      </c>
      <c r="K1383" s="355"/>
      <c r="L1383" s="358">
        <f t="shared" si="49"/>
        <v>42309</v>
      </c>
      <c r="M1383" s="360">
        <f t="shared" si="51"/>
        <v>3179</v>
      </c>
      <c r="N1383" s="360">
        <f t="shared" si="51"/>
        <v>1248.8633</v>
      </c>
    </row>
    <row r="1384" spans="2:14" s="357" customFormat="1" ht="12.75">
      <c r="B1384" s="358">
        <f t="shared" si="35"/>
        <v>42339</v>
      </c>
      <c r="C1384" s="355"/>
      <c r="D1384" s="360">
        <f t="shared" si="43"/>
        <v>3008</v>
      </c>
      <c r="E1384" s="360">
        <f t="shared" si="43"/>
        <v>1112.5561</v>
      </c>
      <c r="F1384" s="362"/>
      <c r="G1384" s="358">
        <f aca="true" t="shared" si="52" ref="G1384:G1389">+B1384</f>
        <v>42339</v>
      </c>
      <c r="H1384" s="359"/>
      <c r="I1384" s="360">
        <f t="shared" si="37"/>
        <v>170</v>
      </c>
      <c r="J1384" s="360">
        <f t="shared" si="38"/>
        <v>143.0251</v>
      </c>
      <c r="K1384" s="355"/>
      <c r="L1384" s="358">
        <f aca="true" t="shared" si="53" ref="L1384:L1389">+G1384</f>
        <v>42339</v>
      </c>
      <c r="M1384" s="360">
        <f aca="true" t="shared" si="54" ref="M1384:N1386">+D1384+I1384</f>
        <v>3178</v>
      </c>
      <c r="N1384" s="360">
        <f t="shared" si="54"/>
        <v>1255.5812</v>
      </c>
    </row>
    <row r="1385" spans="2:14" s="357" customFormat="1" ht="12.75">
      <c r="B1385" s="358">
        <f t="shared" si="35"/>
        <v>42370</v>
      </c>
      <c r="C1385" s="355"/>
      <c r="D1385" s="360">
        <f t="shared" si="43"/>
        <v>3006</v>
      </c>
      <c r="E1385" s="360">
        <f t="shared" si="43"/>
        <v>1118.5349</v>
      </c>
      <c r="F1385" s="362"/>
      <c r="G1385" s="358">
        <f t="shared" si="52"/>
        <v>42370</v>
      </c>
      <c r="H1385" s="359"/>
      <c r="I1385" s="360">
        <f t="shared" si="37"/>
        <v>170</v>
      </c>
      <c r="J1385" s="360">
        <f t="shared" si="38"/>
        <v>143.7451</v>
      </c>
      <c r="K1385" s="355"/>
      <c r="L1385" s="358">
        <f t="shared" si="53"/>
        <v>42370</v>
      </c>
      <c r="M1385" s="360">
        <f t="shared" si="54"/>
        <v>3176</v>
      </c>
      <c r="N1385" s="360">
        <f t="shared" si="54"/>
        <v>1262.2800000000002</v>
      </c>
    </row>
    <row r="1386" spans="2:14" s="357" customFormat="1" ht="12.75">
      <c r="B1386" s="358">
        <f t="shared" si="35"/>
        <v>42401</v>
      </c>
      <c r="C1386" s="355"/>
      <c r="D1386" s="360">
        <f t="shared" si="43"/>
        <v>3005</v>
      </c>
      <c r="E1386" s="360">
        <f t="shared" si="43"/>
        <v>1111.5701</v>
      </c>
      <c r="F1386" s="362"/>
      <c r="G1386" s="358">
        <f t="shared" si="52"/>
        <v>42401</v>
      </c>
      <c r="H1386" s="359"/>
      <c r="I1386" s="360">
        <f t="shared" si="37"/>
        <v>170</v>
      </c>
      <c r="J1386" s="360">
        <f t="shared" si="38"/>
        <v>144.4652</v>
      </c>
      <c r="K1386" s="355"/>
      <c r="L1386" s="358">
        <f t="shared" si="53"/>
        <v>42401</v>
      </c>
      <c r="M1386" s="360">
        <f t="shared" si="54"/>
        <v>3175</v>
      </c>
      <c r="N1386" s="360">
        <f t="shared" si="54"/>
        <v>1256.0353</v>
      </c>
    </row>
    <row r="1387" spans="2:14" s="357" customFormat="1" ht="12.75">
      <c r="B1387" s="358">
        <f t="shared" si="35"/>
        <v>42430</v>
      </c>
      <c r="C1387" s="355"/>
      <c r="D1387" s="360">
        <f t="shared" si="43"/>
        <v>3004</v>
      </c>
      <c r="E1387" s="360">
        <f t="shared" si="43"/>
        <v>1118.0477</v>
      </c>
      <c r="F1387" s="362"/>
      <c r="G1387" s="358">
        <f t="shared" si="52"/>
        <v>42430</v>
      </c>
      <c r="H1387" s="359"/>
      <c r="I1387" s="360">
        <f t="shared" si="37"/>
        <v>170</v>
      </c>
      <c r="J1387" s="360">
        <f t="shared" si="38"/>
        <v>142.6175</v>
      </c>
      <c r="K1387" s="355"/>
      <c r="L1387" s="358">
        <f t="shared" si="53"/>
        <v>42430</v>
      </c>
      <c r="M1387" s="360">
        <f aca="true" t="shared" si="55" ref="M1387:N1389">+D1387+I1387</f>
        <v>3174</v>
      </c>
      <c r="N1387" s="360">
        <f t="shared" si="55"/>
        <v>1260.6652000000001</v>
      </c>
    </row>
    <row r="1388" spans="2:14" s="357" customFormat="1" ht="12.75">
      <c r="B1388" s="358">
        <f t="shared" si="35"/>
        <v>42461</v>
      </c>
      <c r="C1388" s="355"/>
      <c r="D1388" s="360">
        <f t="shared" si="43"/>
        <v>3003</v>
      </c>
      <c r="E1388" s="360">
        <f t="shared" si="43"/>
        <v>1112.1643</v>
      </c>
      <c r="F1388" s="362"/>
      <c r="G1388" s="358">
        <f t="shared" si="52"/>
        <v>42461</v>
      </c>
      <c r="H1388" s="359"/>
      <c r="I1388" s="360">
        <f t="shared" si="37"/>
        <v>170</v>
      </c>
      <c r="J1388" s="360">
        <f t="shared" si="38"/>
        <v>149.3161</v>
      </c>
      <c r="K1388" s="355"/>
      <c r="L1388" s="358">
        <f t="shared" si="53"/>
        <v>42461</v>
      </c>
      <c r="M1388" s="360">
        <f t="shared" si="55"/>
        <v>3173</v>
      </c>
      <c r="N1388" s="360">
        <f t="shared" si="55"/>
        <v>1261.4804</v>
      </c>
    </row>
    <row r="1389" spans="2:14" s="357" customFormat="1" ht="12.75">
      <c r="B1389" s="358">
        <f t="shared" si="35"/>
        <v>42491</v>
      </c>
      <c r="C1389" s="355"/>
      <c r="D1389" s="360">
        <f t="shared" si="43"/>
        <v>3001</v>
      </c>
      <c r="E1389" s="360">
        <f t="shared" si="43"/>
        <v>1119.0779</v>
      </c>
      <c r="F1389" s="362"/>
      <c r="G1389" s="358">
        <f t="shared" si="52"/>
        <v>42491</v>
      </c>
      <c r="H1389" s="359"/>
      <c r="I1389" s="360">
        <f t="shared" si="37"/>
        <v>170</v>
      </c>
      <c r="J1389" s="360">
        <f t="shared" si="38"/>
        <v>153.1865</v>
      </c>
      <c r="K1389" s="355"/>
      <c r="L1389" s="358">
        <f t="shared" si="53"/>
        <v>42491</v>
      </c>
      <c r="M1389" s="360">
        <f t="shared" si="55"/>
        <v>3171</v>
      </c>
      <c r="N1389" s="360">
        <f t="shared" si="55"/>
        <v>1272.2644</v>
      </c>
    </row>
    <row r="1390" spans="2:14" s="357" customFormat="1" ht="12.75">
      <c r="B1390" s="358">
        <f aca="true" t="shared" si="56" ref="B1390:B1405">+B179</f>
        <v>42522</v>
      </c>
      <c r="C1390" s="355"/>
      <c r="D1390" s="360">
        <f aca="true" t="shared" si="57" ref="D1390:E1401">+D179</f>
        <v>2998</v>
      </c>
      <c r="E1390" s="360">
        <f t="shared" si="57"/>
        <v>1135.1024</v>
      </c>
      <c r="F1390" s="362"/>
      <c r="G1390" s="358">
        <f aca="true" t="shared" si="58" ref="G1390:G1395">+B1390</f>
        <v>42522</v>
      </c>
      <c r="H1390" s="359"/>
      <c r="I1390" s="360">
        <f aca="true" t="shared" si="59" ref="I1390:I1401">+D739</f>
        <v>170</v>
      </c>
      <c r="J1390" s="360">
        <f aca="true" t="shared" si="60" ref="J1390:J1401">+E739</f>
        <v>154.2339</v>
      </c>
      <c r="K1390" s="355"/>
      <c r="L1390" s="358">
        <f aca="true" t="shared" si="61" ref="L1390:L1395">+G1390</f>
        <v>42522</v>
      </c>
      <c r="M1390" s="360">
        <f aca="true" t="shared" si="62" ref="M1390:N1392">+D1390+I1390</f>
        <v>3168</v>
      </c>
      <c r="N1390" s="360">
        <f t="shared" si="62"/>
        <v>1289.3363</v>
      </c>
    </row>
    <row r="1391" spans="2:14" s="357" customFormat="1" ht="12.75">
      <c r="B1391" s="358">
        <f t="shared" si="56"/>
        <v>42552</v>
      </c>
      <c r="C1391" s="355"/>
      <c r="D1391" s="360">
        <f t="shared" si="57"/>
        <v>2995</v>
      </c>
      <c r="E1391" s="360">
        <f t="shared" si="57"/>
        <v>1132.6774</v>
      </c>
      <c r="F1391" s="362"/>
      <c r="G1391" s="358">
        <f t="shared" si="58"/>
        <v>42552</v>
      </c>
      <c r="H1391" s="359"/>
      <c r="I1391" s="360">
        <f t="shared" si="59"/>
        <v>170</v>
      </c>
      <c r="J1391" s="360">
        <f t="shared" si="60"/>
        <v>156.6239</v>
      </c>
      <c r="K1391" s="355"/>
      <c r="L1391" s="358">
        <f t="shared" si="61"/>
        <v>42552</v>
      </c>
      <c r="M1391" s="360">
        <f t="shared" si="62"/>
        <v>3165</v>
      </c>
      <c r="N1391" s="360">
        <f t="shared" si="62"/>
        <v>1289.3013</v>
      </c>
    </row>
    <row r="1392" spans="2:14" s="357" customFormat="1" ht="12.75">
      <c r="B1392" s="358">
        <f t="shared" si="56"/>
        <v>42583</v>
      </c>
      <c r="C1392" s="355"/>
      <c r="D1392" s="360">
        <f t="shared" si="57"/>
        <v>2995</v>
      </c>
      <c r="E1392" s="360">
        <f t="shared" si="57"/>
        <v>1141.8472</v>
      </c>
      <c r="F1392" s="362"/>
      <c r="G1392" s="358">
        <f t="shared" si="58"/>
        <v>42583</v>
      </c>
      <c r="H1392" s="359"/>
      <c r="I1392" s="360">
        <f t="shared" si="59"/>
        <v>170</v>
      </c>
      <c r="J1392" s="360">
        <f t="shared" si="60"/>
        <v>157.6666</v>
      </c>
      <c r="K1392" s="355"/>
      <c r="L1392" s="358">
        <f t="shared" si="61"/>
        <v>42583</v>
      </c>
      <c r="M1392" s="360">
        <f t="shared" si="62"/>
        <v>3165</v>
      </c>
      <c r="N1392" s="360">
        <f t="shared" si="62"/>
        <v>1299.5138</v>
      </c>
    </row>
    <row r="1393" spans="2:14" s="357" customFormat="1" ht="12.75">
      <c r="B1393" s="358">
        <f t="shared" si="56"/>
        <v>42614</v>
      </c>
      <c r="C1393" s="355"/>
      <c r="D1393" s="360">
        <f t="shared" si="57"/>
        <v>2995</v>
      </c>
      <c r="E1393" s="360">
        <f t="shared" si="57"/>
        <v>1148.5061</v>
      </c>
      <c r="F1393" s="362"/>
      <c r="G1393" s="358">
        <f t="shared" si="58"/>
        <v>42614</v>
      </c>
      <c r="H1393" s="359"/>
      <c r="I1393" s="360">
        <f t="shared" si="59"/>
        <v>169</v>
      </c>
      <c r="J1393" s="360">
        <f t="shared" si="60"/>
        <v>156.4903</v>
      </c>
      <c r="K1393" s="355"/>
      <c r="L1393" s="358">
        <f t="shared" si="61"/>
        <v>42614</v>
      </c>
      <c r="M1393" s="360">
        <f aca="true" t="shared" si="63" ref="M1393:N1395">+D1393+I1393</f>
        <v>3164</v>
      </c>
      <c r="N1393" s="360">
        <f t="shared" si="63"/>
        <v>1304.9964</v>
      </c>
    </row>
    <row r="1394" spans="2:14" s="357" customFormat="1" ht="12.75">
      <c r="B1394" s="358">
        <f t="shared" si="56"/>
        <v>42644</v>
      </c>
      <c r="C1394" s="355"/>
      <c r="D1394" s="360">
        <f t="shared" si="57"/>
        <v>2993</v>
      </c>
      <c r="E1394" s="360">
        <f t="shared" si="57"/>
        <v>1141.8067</v>
      </c>
      <c r="F1394" s="362"/>
      <c r="G1394" s="358">
        <f t="shared" si="58"/>
        <v>42644</v>
      </c>
      <c r="H1394" s="359"/>
      <c r="I1394" s="360">
        <f t="shared" si="59"/>
        <v>170</v>
      </c>
      <c r="J1394" s="360">
        <f t="shared" si="60"/>
        <v>158.3237</v>
      </c>
      <c r="K1394" s="355"/>
      <c r="L1394" s="358">
        <f t="shared" si="61"/>
        <v>42644</v>
      </c>
      <c r="M1394" s="360">
        <f t="shared" si="63"/>
        <v>3163</v>
      </c>
      <c r="N1394" s="360">
        <f t="shared" si="63"/>
        <v>1300.1304</v>
      </c>
    </row>
    <row r="1395" spans="2:14" s="357" customFormat="1" ht="12.75">
      <c r="B1395" s="358">
        <f t="shared" si="56"/>
        <v>42675</v>
      </c>
      <c r="C1395" s="355"/>
      <c r="D1395" s="360">
        <f t="shared" si="57"/>
        <v>2992</v>
      </c>
      <c r="E1395" s="360">
        <f t="shared" si="57"/>
        <v>1147.5696</v>
      </c>
      <c r="F1395" s="362"/>
      <c r="G1395" s="358">
        <f t="shared" si="58"/>
        <v>42675</v>
      </c>
      <c r="H1395" s="359"/>
      <c r="I1395" s="360">
        <f t="shared" si="59"/>
        <v>170</v>
      </c>
      <c r="J1395" s="360">
        <f t="shared" si="60"/>
        <v>158.0331</v>
      </c>
      <c r="K1395" s="355"/>
      <c r="L1395" s="358">
        <f t="shared" si="61"/>
        <v>42675</v>
      </c>
      <c r="M1395" s="360">
        <f t="shared" si="63"/>
        <v>3162</v>
      </c>
      <c r="N1395" s="360">
        <f t="shared" si="63"/>
        <v>1305.6027</v>
      </c>
    </row>
    <row r="1396" spans="2:14" s="357" customFormat="1" ht="12.75">
      <c r="B1396" s="358">
        <f t="shared" si="56"/>
        <v>42705</v>
      </c>
      <c r="C1396" s="355"/>
      <c r="D1396" s="360">
        <f t="shared" si="57"/>
        <v>2990</v>
      </c>
      <c r="E1396" s="360">
        <f t="shared" si="57"/>
        <v>1160.0381</v>
      </c>
      <c r="F1396" s="362"/>
      <c r="G1396" s="358">
        <f aca="true" t="shared" si="64" ref="G1396:G1401">+B1396</f>
        <v>42705</v>
      </c>
      <c r="H1396" s="359"/>
      <c r="I1396" s="360">
        <f t="shared" si="59"/>
        <v>170</v>
      </c>
      <c r="J1396" s="360">
        <f t="shared" si="60"/>
        <v>158.6554</v>
      </c>
      <c r="K1396" s="355"/>
      <c r="L1396" s="358">
        <f aca="true" t="shared" si="65" ref="L1396:L1401">+G1396</f>
        <v>42705</v>
      </c>
      <c r="M1396" s="360">
        <f aca="true" t="shared" si="66" ref="M1396:N1398">+D1396+I1396</f>
        <v>3160</v>
      </c>
      <c r="N1396" s="360">
        <f t="shared" si="66"/>
        <v>1318.6934999999999</v>
      </c>
    </row>
    <row r="1397" spans="2:14" s="357" customFormat="1" ht="12.75">
      <c r="B1397" s="358">
        <f t="shared" si="56"/>
        <v>42736</v>
      </c>
      <c r="C1397" s="355"/>
      <c r="D1397" s="360">
        <f t="shared" si="57"/>
        <v>2990</v>
      </c>
      <c r="E1397" s="360">
        <f t="shared" si="57"/>
        <v>1163.6757</v>
      </c>
      <c r="F1397" s="362"/>
      <c r="G1397" s="358">
        <f t="shared" si="64"/>
        <v>42736</v>
      </c>
      <c r="H1397" s="359"/>
      <c r="I1397" s="360">
        <f t="shared" si="59"/>
        <v>170</v>
      </c>
      <c r="J1397" s="360">
        <f t="shared" si="60"/>
        <v>159.3455</v>
      </c>
      <c r="K1397" s="355"/>
      <c r="L1397" s="358">
        <f t="shared" si="65"/>
        <v>42736</v>
      </c>
      <c r="M1397" s="360">
        <f t="shared" si="66"/>
        <v>3160</v>
      </c>
      <c r="N1397" s="360">
        <f t="shared" si="66"/>
        <v>1323.0212</v>
      </c>
    </row>
    <row r="1398" spans="2:14" s="357" customFormat="1" ht="12.75">
      <c r="B1398" s="358">
        <f t="shared" si="56"/>
        <v>42767</v>
      </c>
      <c r="C1398" s="355"/>
      <c r="D1398" s="360">
        <f t="shared" si="57"/>
        <v>2989</v>
      </c>
      <c r="E1398" s="360">
        <f t="shared" si="57"/>
        <v>1167.193</v>
      </c>
      <c r="F1398" s="362"/>
      <c r="G1398" s="358">
        <f t="shared" si="64"/>
        <v>42767</v>
      </c>
      <c r="H1398" s="359"/>
      <c r="I1398" s="360">
        <f t="shared" si="59"/>
        <v>169</v>
      </c>
      <c r="J1398" s="360">
        <f t="shared" si="60"/>
        <v>160.044</v>
      </c>
      <c r="K1398" s="355"/>
      <c r="L1398" s="358">
        <f t="shared" si="65"/>
        <v>42767</v>
      </c>
      <c r="M1398" s="360">
        <f t="shared" si="66"/>
        <v>3158</v>
      </c>
      <c r="N1398" s="360">
        <f t="shared" si="66"/>
        <v>1327.237</v>
      </c>
    </row>
    <row r="1399" spans="2:14" s="357" customFormat="1" ht="12.75">
      <c r="B1399" s="358">
        <f t="shared" si="56"/>
        <v>42795</v>
      </c>
      <c r="C1399" s="355"/>
      <c r="D1399" s="360">
        <f t="shared" si="57"/>
        <v>2988</v>
      </c>
      <c r="E1399" s="360">
        <f t="shared" si="57"/>
        <v>1185.9026</v>
      </c>
      <c r="F1399" s="362"/>
      <c r="G1399" s="358">
        <f t="shared" si="64"/>
        <v>42795</v>
      </c>
      <c r="H1399" s="359"/>
      <c r="I1399" s="360">
        <f t="shared" si="59"/>
        <v>169</v>
      </c>
      <c r="J1399" s="360">
        <f t="shared" si="60"/>
        <v>161.7002</v>
      </c>
      <c r="K1399" s="355"/>
      <c r="L1399" s="358">
        <f t="shared" si="65"/>
        <v>42795</v>
      </c>
      <c r="M1399" s="360">
        <f aca="true" t="shared" si="67" ref="M1399:N1401">+D1399+I1399</f>
        <v>3157</v>
      </c>
      <c r="N1399" s="360">
        <f t="shared" si="67"/>
        <v>1347.6028</v>
      </c>
    </row>
    <row r="1400" spans="2:14" s="357" customFormat="1" ht="12.75">
      <c r="B1400" s="358">
        <f t="shared" si="56"/>
        <v>42826</v>
      </c>
      <c r="C1400" s="355"/>
      <c r="D1400" s="360">
        <f t="shared" si="57"/>
        <v>2984</v>
      </c>
      <c r="E1400" s="360">
        <f t="shared" si="57"/>
        <v>1182.609</v>
      </c>
      <c r="F1400" s="362"/>
      <c r="G1400" s="358">
        <f t="shared" si="64"/>
        <v>42826</v>
      </c>
      <c r="H1400" s="359"/>
      <c r="I1400" s="360">
        <f t="shared" si="59"/>
        <v>169</v>
      </c>
      <c r="J1400" s="360">
        <f t="shared" si="60"/>
        <v>167.9993</v>
      </c>
      <c r="K1400" s="355"/>
      <c r="L1400" s="358">
        <f t="shared" si="65"/>
        <v>42826</v>
      </c>
      <c r="M1400" s="360">
        <f t="shared" si="67"/>
        <v>3153</v>
      </c>
      <c r="N1400" s="360">
        <f t="shared" si="67"/>
        <v>1350.6082999999999</v>
      </c>
    </row>
    <row r="1401" spans="2:14" s="357" customFormat="1" ht="12.75">
      <c r="B1401" s="358">
        <f t="shared" si="56"/>
        <v>42856</v>
      </c>
      <c r="C1401" s="355"/>
      <c r="D1401" s="360">
        <f t="shared" si="57"/>
        <v>2981</v>
      </c>
      <c r="E1401" s="360">
        <f t="shared" si="57"/>
        <v>1193.8043</v>
      </c>
      <c r="F1401" s="362"/>
      <c r="G1401" s="358">
        <f t="shared" si="64"/>
        <v>42856</v>
      </c>
      <c r="H1401" s="359"/>
      <c r="I1401" s="360">
        <f t="shared" si="59"/>
        <v>169</v>
      </c>
      <c r="J1401" s="360">
        <f t="shared" si="60"/>
        <v>171.0813</v>
      </c>
      <c r="K1401" s="355"/>
      <c r="L1401" s="358">
        <f t="shared" si="65"/>
        <v>42856</v>
      </c>
      <c r="M1401" s="360">
        <f t="shared" si="67"/>
        <v>3150</v>
      </c>
      <c r="N1401" s="360">
        <f t="shared" si="67"/>
        <v>1364.8856</v>
      </c>
    </row>
    <row r="1402" spans="2:14" s="357" customFormat="1" ht="12.75">
      <c r="B1402" s="358">
        <f t="shared" si="56"/>
        <v>42887</v>
      </c>
      <c r="C1402" s="355"/>
      <c r="D1402" s="360">
        <f aca="true" t="shared" si="68" ref="D1402:E1405">+D191</f>
        <v>2977</v>
      </c>
      <c r="E1402" s="360">
        <f t="shared" si="68"/>
        <v>1163.0618</v>
      </c>
      <c r="F1402" s="362"/>
      <c r="G1402" s="358">
        <f>+B1402</f>
        <v>42887</v>
      </c>
      <c r="H1402" s="359"/>
      <c r="I1402" s="360">
        <f aca="true" t="shared" si="69" ref="I1402:J1405">+D751</f>
        <v>169</v>
      </c>
      <c r="J1402" s="360">
        <f t="shared" si="69"/>
        <v>170.6726</v>
      </c>
      <c r="K1402" s="355"/>
      <c r="L1402" s="358">
        <f>+G1402</f>
        <v>42887</v>
      </c>
      <c r="M1402" s="360">
        <f aca="true" t="shared" si="70" ref="M1402:N1405">+D1402+I1402</f>
        <v>3146</v>
      </c>
      <c r="N1402" s="360">
        <f t="shared" si="70"/>
        <v>1333.7343999999998</v>
      </c>
    </row>
    <row r="1403" spans="2:14" s="357" customFormat="1" ht="12.75">
      <c r="B1403" s="358">
        <f t="shared" si="56"/>
        <v>42917</v>
      </c>
      <c r="C1403" s="355"/>
      <c r="D1403" s="360">
        <f t="shared" si="68"/>
        <v>2974</v>
      </c>
      <c r="E1403" s="360">
        <f t="shared" si="68"/>
        <v>1168.2855</v>
      </c>
      <c r="F1403" s="362"/>
      <c r="G1403" s="358">
        <f>+B1403</f>
        <v>42917</v>
      </c>
      <c r="H1403" s="359"/>
      <c r="I1403" s="360">
        <f t="shared" si="69"/>
        <v>169</v>
      </c>
      <c r="J1403" s="360">
        <f t="shared" si="69"/>
        <v>171.9438</v>
      </c>
      <c r="K1403" s="355"/>
      <c r="L1403" s="358">
        <f>+G1403</f>
        <v>42917</v>
      </c>
      <c r="M1403" s="360">
        <f t="shared" si="70"/>
        <v>3143</v>
      </c>
      <c r="N1403" s="360">
        <f t="shared" si="70"/>
        <v>1340.2293</v>
      </c>
    </row>
    <row r="1404" spans="2:14" s="357" customFormat="1" ht="12.75">
      <c r="B1404" s="358">
        <f t="shared" si="56"/>
        <v>42948</v>
      </c>
      <c r="C1404" s="355"/>
      <c r="D1404" s="360">
        <f t="shared" si="68"/>
        <v>2970</v>
      </c>
      <c r="E1404" s="360">
        <f t="shared" si="68"/>
        <v>1178.468</v>
      </c>
      <c r="F1404" s="362"/>
      <c r="G1404" s="358">
        <f>+B1404</f>
        <v>42948</v>
      </c>
      <c r="H1404" s="359"/>
      <c r="I1404" s="360">
        <f t="shared" si="69"/>
        <v>167</v>
      </c>
      <c r="J1404" s="360">
        <f t="shared" si="69"/>
        <v>113.2059</v>
      </c>
      <c r="K1404" s="355"/>
      <c r="L1404" s="358">
        <f>+G1404</f>
        <v>42948</v>
      </c>
      <c r="M1404" s="360">
        <f t="shared" si="70"/>
        <v>3137</v>
      </c>
      <c r="N1404" s="360">
        <f t="shared" si="70"/>
        <v>1291.6739</v>
      </c>
    </row>
    <row r="1405" spans="2:14" s="357" customFormat="1" ht="12.75">
      <c r="B1405" s="358">
        <f t="shared" si="56"/>
        <v>42979</v>
      </c>
      <c r="C1405" s="355"/>
      <c r="D1405" s="360">
        <f t="shared" si="68"/>
        <v>2969</v>
      </c>
      <c r="E1405" s="360">
        <f t="shared" si="68"/>
        <v>1181.8135</v>
      </c>
      <c r="F1405" s="362"/>
      <c r="G1405" s="358">
        <f>+B1405</f>
        <v>42979</v>
      </c>
      <c r="H1405" s="359"/>
      <c r="I1405" s="360">
        <f t="shared" si="69"/>
        <v>167</v>
      </c>
      <c r="J1405" s="360">
        <f t="shared" si="69"/>
        <v>113.9079</v>
      </c>
      <c r="K1405" s="355"/>
      <c r="L1405" s="358">
        <f>+G1405</f>
        <v>42979</v>
      </c>
      <c r="M1405" s="360">
        <f t="shared" si="70"/>
        <v>3136</v>
      </c>
      <c r="N1405" s="360">
        <f t="shared" si="70"/>
        <v>1295.7214</v>
      </c>
    </row>
    <row r="1406" spans="2:14" s="357" customFormat="1" ht="12.75">
      <c r="B1406" s="358"/>
      <c r="C1406" s="355"/>
      <c r="D1406" s="360"/>
      <c r="E1406" s="360"/>
      <c r="F1406" s="362"/>
      <c r="G1406" s="358"/>
      <c r="H1406" s="359"/>
      <c r="I1406" s="360"/>
      <c r="J1406" s="360"/>
      <c r="K1406" s="355"/>
      <c r="L1406" s="358"/>
      <c r="M1406" s="360"/>
      <c r="N1406" s="360"/>
    </row>
    <row r="1407" spans="2:14" s="357" customFormat="1" ht="12.75">
      <c r="B1407" s="358"/>
      <c r="C1407" s="355"/>
      <c r="D1407" s="360"/>
      <c r="E1407" s="360"/>
      <c r="F1407" s="362"/>
      <c r="G1407" s="358"/>
      <c r="H1407" s="359"/>
      <c r="I1407" s="360"/>
      <c r="J1407" s="360"/>
      <c r="K1407" s="355"/>
      <c r="L1407" s="358"/>
      <c r="M1407" s="360"/>
      <c r="N1407" s="360"/>
    </row>
    <row r="1408" spans="2:14" s="357" customFormat="1" ht="12.75">
      <c r="B1408" s="358"/>
      <c r="C1408" s="355"/>
      <c r="D1408" s="360"/>
      <c r="E1408" s="360"/>
      <c r="F1408" s="362"/>
      <c r="G1408" s="358"/>
      <c r="H1408" s="359"/>
      <c r="I1408" s="360"/>
      <c r="J1408" s="360"/>
      <c r="K1408" s="355"/>
      <c r="L1408" s="358"/>
      <c r="M1408" s="360"/>
      <c r="N1408" s="360"/>
    </row>
    <row r="1409" spans="2:14" s="357" customFormat="1" ht="12.75">
      <c r="B1409" s="358"/>
      <c r="C1409" s="355"/>
      <c r="D1409" s="360"/>
      <c r="E1409" s="360"/>
      <c r="F1409" s="362"/>
      <c r="G1409" s="358"/>
      <c r="H1409" s="359"/>
      <c r="I1409" s="360"/>
      <c r="J1409" s="360"/>
      <c r="K1409" s="355"/>
      <c r="L1409" s="358"/>
      <c r="M1409" s="360"/>
      <c r="N1409" s="360"/>
    </row>
    <row r="1410" spans="2:14" s="357" customFormat="1" ht="12.75">
      <c r="B1410" s="358"/>
      <c r="C1410" s="355"/>
      <c r="D1410" s="360"/>
      <c r="E1410" s="360"/>
      <c r="F1410" s="362"/>
      <c r="G1410" s="358"/>
      <c r="H1410" s="359"/>
      <c r="I1410" s="360"/>
      <c r="J1410" s="360"/>
      <c r="K1410" s="355"/>
      <c r="L1410" s="358"/>
      <c r="M1410" s="360"/>
      <c r="N1410" s="360"/>
    </row>
    <row r="1411" spans="3:13" s="357" customFormat="1" ht="12.75">
      <c r="C1411" s="354"/>
      <c r="D1411" s="354" t="s">
        <v>25</v>
      </c>
      <c r="E1411" s="354" t="s">
        <v>0</v>
      </c>
      <c r="H1411" s="362"/>
      <c r="I1411" s="362"/>
      <c r="J1411" s="355"/>
      <c r="K1411" s="355"/>
      <c r="M1411" s="360"/>
    </row>
    <row r="1412" spans="3:11" s="357" customFormat="1" ht="12.75">
      <c r="C1412" s="356" t="s">
        <v>65</v>
      </c>
      <c r="D1412" s="363">
        <f>+AVERAGE(M1403:M1405)</f>
        <v>3138.6666666666665</v>
      </c>
      <c r="E1412" s="363">
        <f>+AVERAGE(N1403:N1405)</f>
        <v>1309.2081999999998</v>
      </c>
      <c r="H1412" s="362"/>
      <c r="I1412" s="362"/>
      <c r="J1412" s="355"/>
      <c r="K1412" s="355"/>
    </row>
    <row r="1413" spans="3:11" s="357" customFormat="1" ht="12.75">
      <c r="C1413" s="356" t="s">
        <v>22</v>
      </c>
      <c r="D1413" s="364">
        <f>+AVERAGE(I1403:I1405)</f>
        <v>167.66666666666666</v>
      </c>
      <c r="E1413" s="364">
        <f>+AVERAGE(J1403:J1405)</f>
        <v>133.01919999999998</v>
      </c>
      <c r="H1413" s="362"/>
      <c r="I1413" s="362"/>
      <c r="J1413" s="355"/>
      <c r="K1413" s="355"/>
    </row>
    <row r="1414" spans="3:11" s="357" customFormat="1" ht="12.75">
      <c r="C1414" s="356" t="s">
        <v>26</v>
      </c>
      <c r="D1414" s="365">
        <f>AVERAGE(D1403:D1405)</f>
        <v>2971</v>
      </c>
      <c r="E1414" s="365">
        <f>AVERAGE(E1403:E1405)</f>
        <v>1176.189</v>
      </c>
      <c r="H1414" s="362"/>
      <c r="I1414" s="362"/>
      <c r="J1414" s="355"/>
      <c r="K1414" s="355"/>
    </row>
    <row r="1415" spans="3:11" s="357" customFormat="1" ht="12.75">
      <c r="C1415" s="355"/>
      <c r="D1415" s="366" t="s">
        <v>21</v>
      </c>
      <c r="E1415" s="366" t="s">
        <v>21</v>
      </c>
      <c r="F1415" s="362"/>
      <c r="G1415" s="362"/>
      <c r="H1415" s="362"/>
      <c r="I1415" s="362"/>
      <c r="J1415" s="355"/>
      <c r="K1415" s="355"/>
    </row>
    <row r="1416" spans="3:11" s="357" customFormat="1" ht="12.75">
      <c r="C1416" s="355"/>
      <c r="D1416" s="354" t="s">
        <v>25</v>
      </c>
      <c r="E1416" s="354" t="s">
        <v>0</v>
      </c>
      <c r="F1416" s="362"/>
      <c r="G1416" s="362"/>
      <c r="H1416" s="362"/>
      <c r="I1416" s="362"/>
      <c r="J1416" s="355"/>
      <c r="K1416" s="355"/>
    </row>
    <row r="1417" spans="3:11" s="357" customFormat="1" ht="12.75">
      <c r="C1417" s="356" t="s">
        <v>22</v>
      </c>
      <c r="D1417" s="367">
        <f>+D1413/D1412</f>
        <v>0.053419711129991505</v>
      </c>
      <c r="E1417" s="367">
        <f>+E1413/E1412</f>
        <v>0.10160278556153254</v>
      </c>
      <c r="F1417" s="362"/>
      <c r="G1417" s="362"/>
      <c r="H1417" s="362"/>
      <c r="I1417" s="362"/>
      <c r="J1417" s="355"/>
      <c r="K1417" s="355"/>
    </row>
    <row r="1418" spans="3:11" s="357" customFormat="1" ht="12.75">
      <c r="C1418" s="356" t="s">
        <v>26</v>
      </c>
      <c r="D1418" s="367">
        <f>+D1414/D1412</f>
        <v>0.9465802888700086</v>
      </c>
      <c r="E1418" s="367">
        <f>+E1414/E1412</f>
        <v>0.8983972144384677</v>
      </c>
      <c r="F1418" s="362"/>
      <c r="G1418" s="362"/>
      <c r="H1418" s="362"/>
      <c r="I1418" s="362"/>
      <c r="J1418" s="355"/>
      <c r="K1418" s="355"/>
    </row>
    <row r="1419" spans="3:11" s="357" customFormat="1" ht="12.75">
      <c r="C1419" s="356" t="s">
        <v>65</v>
      </c>
      <c r="D1419" s="368">
        <f>SUM(D1417:D1418)</f>
        <v>1</v>
      </c>
      <c r="E1419" s="368">
        <f>SUM(E1417:E1418)</f>
        <v>1.0000000000000002</v>
      </c>
      <c r="F1419" s="362"/>
      <c r="G1419" s="362"/>
      <c r="H1419" s="362"/>
      <c r="I1419" s="362"/>
      <c r="J1419" s="355"/>
      <c r="K1419" s="355"/>
    </row>
    <row r="1420" spans="2:11" s="357" customFormat="1" ht="12.75">
      <c r="B1420" s="355"/>
      <c r="F1420" s="362"/>
      <c r="G1420" s="362"/>
      <c r="H1420" s="362"/>
      <c r="I1420" s="362"/>
      <c r="J1420" s="355"/>
      <c r="K1420" s="355"/>
    </row>
    <row r="1421" spans="2:11" s="357" customFormat="1" ht="12.75">
      <c r="B1421" s="355"/>
      <c r="C1421" s="355"/>
      <c r="D1421" s="362"/>
      <c r="E1421" s="362"/>
      <c r="F1421" s="362"/>
      <c r="G1421" s="362"/>
      <c r="H1421" s="362"/>
      <c r="I1421" s="362"/>
      <c r="J1421" s="355"/>
      <c r="K1421" s="355"/>
    </row>
    <row r="1422" spans="2:12" s="357" customFormat="1" ht="12.75">
      <c r="B1422" s="369" t="s">
        <v>52</v>
      </c>
      <c r="C1422" s="355"/>
      <c r="D1422" s="362"/>
      <c r="E1422" s="362"/>
      <c r="F1422" s="362"/>
      <c r="G1422" s="370" t="s">
        <v>53</v>
      </c>
      <c r="H1422" s="362"/>
      <c r="I1422" s="362"/>
      <c r="J1422" s="355"/>
      <c r="K1422" s="355"/>
      <c r="L1422" s="357" t="s">
        <v>5</v>
      </c>
    </row>
    <row r="1423" spans="2:15" s="357" customFormat="1" ht="12.75">
      <c r="B1423" s="356" t="s">
        <v>23</v>
      </c>
      <c r="C1423" s="354"/>
      <c r="D1423" s="354" t="s">
        <v>25</v>
      </c>
      <c r="E1423" s="354" t="s">
        <v>0</v>
      </c>
      <c r="F1423" s="362"/>
      <c r="G1423" s="356" t="s">
        <v>23</v>
      </c>
      <c r="H1423" s="354"/>
      <c r="I1423" s="354" t="s">
        <v>25</v>
      </c>
      <c r="J1423" s="354" t="s">
        <v>0</v>
      </c>
      <c r="K1423" s="355"/>
      <c r="L1423" s="356"/>
      <c r="M1423" s="354"/>
      <c r="N1423" s="354" t="s">
        <v>75</v>
      </c>
      <c r="O1423" s="356" t="s">
        <v>0</v>
      </c>
    </row>
    <row r="1424" spans="2:15" s="357" customFormat="1" ht="12.75">
      <c r="B1424" s="358">
        <f aca="true" t="shared" si="71" ref="B1424:B1455">+B205</f>
        <v>37653</v>
      </c>
      <c r="C1424" s="355"/>
      <c r="D1424" s="360">
        <f aca="true" t="shared" si="72" ref="D1424:E1443">+D205</f>
        <v>2502</v>
      </c>
      <c r="E1424" s="360">
        <f t="shared" si="72"/>
        <v>743.025163</v>
      </c>
      <c r="F1424" s="362"/>
      <c r="G1424" s="358">
        <f aca="true" t="shared" si="73" ref="G1424:G1455">+B765</f>
        <v>37653</v>
      </c>
      <c r="H1424" s="355"/>
      <c r="I1424" s="362">
        <f aca="true" t="shared" si="74" ref="I1424:I1455">+D765</f>
        <v>119</v>
      </c>
      <c r="J1424" s="360">
        <f aca="true" t="shared" si="75" ref="J1424:J1455">+E765</f>
        <v>234.083023</v>
      </c>
      <c r="K1424" s="355"/>
      <c r="L1424" s="358">
        <f aca="true" t="shared" si="76" ref="L1424:L1487">+B1424</f>
        <v>37653</v>
      </c>
      <c r="M1424" s="359"/>
      <c r="N1424" s="359">
        <f>+D1424+I1424</f>
        <v>2621</v>
      </c>
      <c r="O1424" s="359">
        <f>+E1424+J1424</f>
        <v>977.108186</v>
      </c>
    </row>
    <row r="1425" spans="2:15" s="357" customFormat="1" ht="12.75">
      <c r="B1425" s="358">
        <f t="shared" si="71"/>
        <v>37681</v>
      </c>
      <c r="C1425" s="355"/>
      <c r="D1425" s="360">
        <f t="shared" si="72"/>
        <v>2655</v>
      </c>
      <c r="E1425" s="360">
        <f t="shared" si="72"/>
        <v>804.910972</v>
      </c>
      <c r="F1425" s="362"/>
      <c r="G1425" s="358">
        <f t="shared" si="73"/>
        <v>37681</v>
      </c>
      <c r="H1425" s="355"/>
      <c r="I1425" s="362">
        <f t="shared" si="74"/>
        <v>128</v>
      </c>
      <c r="J1425" s="360">
        <f t="shared" si="75"/>
        <v>246.51593400000002</v>
      </c>
      <c r="K1425" s="355"/>
      <c r="L1425" s="358">
        <f t="shared" si="76"/>
        <v>37681</v>
      </c>
      <c r="M1425" s="359"/>
      <c r="N1425" s="359">
        <f aca="true" t="shared" si="77" ref="N1425:N1449">+D1425+I1425</f>
        <v>2783</v>
      </c>
      <c r="O1425" s="359">
        <f aca="true" t="shared" si="78" ref="O1425:O1449">+E1425+J1425</f>
        <v>1051.4269060000001</v>
      </c>
    </row>
    <row r="1426" spans="2:15" s="357" customFormat="1" ht="12.75">
      <c r="B1426" s="358">
        <f t="shared" si="71"/>
        <v>37712</v>
      </c>
      <c r="C1426" s="355"/>
      <c r="D1426" s="360">
        <f t="shared" si="72"/>
        <v>2812</v>
      </c>
      <c r="E1426" s="360">
        <f t="shared" si="72"/>
        <v>890.3124280000001</v>
      </c>
      <c r="F1426" s="362"/>
      <c r="G1426" s="358">
        <f t="shared" si="73"/>
        <v>37712</v>
      </c>
      <c r="H1426" s="355"/>
      <c r="I1426" s="362">
        <f t="shared" si="74"/>
        <v>134</v>
      </c>
      <c r="J1426" s="360">
        <f t="shared" si="75"/>
        <v>293.648606</v>
      </c>
      <c r="K1426" s="355"/>
      <c r="L1426" s="358">
        <f t="shared" si="76"/>
        <v>37712</v>
      </c>
      <c r="M1426" s="359"/>
      <c r="N1426" s="359">
        <f t="shared" si="77"/>
        <v>2946</v>
      </c>
      <c r="O1426" s="359">
        <f t="shared" si="78"/>
        <v>1183.961034</v>
      </c>
    </row>
    <row r="1427" spans="2:15" s="357" customFormat="1" ht="12.75">
      <c r="B1427" s="358">
        <f t="shared" si="71"/>
        <v>37742</v>
      </c>
      <c r="C1427" s="355"/>
      <c r="D1427" s="360">
        <f t="shared" si="72"/>
        <v>2902</v>
      </c>
      <c r="E1427" s="360">
        <f t="shared" si="72"/>
        <v>955.92222</v>
      </c>
      <c r="F1427" s="362"/>
      <c r="G1427" s="358">
        <f t="shared" si="73"/>
        <v>37742</v>
      </c>
      <c r="H1427" s="355"/>
      <c r="I1427" s="362">
        <f t="shared" si="74"/>
        <v>146</v>
      </c>
      <c r="J1427" s="360">
        <f t="shared" si="75"/>
        <v>297.449327</v>
      </c>
      <c r="K1427" s="355"/>
      <c r="L1427" s="358">
        <f t="shared" si="76"/>
        <v>37742</v>
      </c>
      <c r="M1427" s="359"/>
      <c r="N1427" s="359">
        <f t="shared" si="77"/>
        <v>3048</v>
      </c>
      <c r="O1427" s="359">
        <f t="shared" si="78"/>
        <v>1253.371547</v>
      </c>
    </row>
    <row r="1428" spans="2:15" s="357" customFormat="1" ht="12.75">
      <c r="B1428" s="358">
        <f t="shared" si="71"/>
        <v>37773</v>
      </c>
      <c r="C1428" s="355"/>
      <c r="D1428" s="360">
        <f t="shared" si="72"/>
        <v>3016</v>
      </c>
      <c r="E1428" s="360">
        <f t="shared" si="72"/>
        <v>1040.556049</v>
      </c>
      <c r="F1428" s="362"/>
      <c r="G1428" s="358">
        <f t="shared" si="73"/>
        <v>37773</v>
      </c>
      <c r="H1428" s="355"/>
      <c r="I1428" s="362">
        <f t="shared" si="74"/>
        <v>149</v>
      </c>
      <c r="J1428" s="360">
        <f t="shared" si="75"/>
        <v>301.017376</v>
      </c>
      <c r="K1428" s="355"/>
      <c r="L1428" s="358">
        <f t="shared" si="76"/>
        <v>37773</v>
      </c>
      <c r="M1428" s="359"/>
      <c r="N1428" s="359">
        <f t="shared" si="77"/>
        <v>3165</v>
      </c>
      <c r="O1428" s="359">
        <f t="shared" si="78"/>
        <v>1341.573425</v>
      </c>
    </row>
    <row r="1429" spans="2:15" s="357" customFormat="1" ht="12.75">
      <c r="B1429" s="358">
        <f t="shared" si="71"/>
        <v>37803</v>
      </c>
      <c r="C1429" s="355"/>
      <c r="D1429" s="360">
        <f t="shared" si="72"/>
        <v>3129</v>
      </c>
      <c r="E1429" s="360">
        <f t="shared" si="72"/>
        <v>1090.609845</v>
      </c>
      <c r="F1429" s="362"/>
      <c r="G1429" s="358">
        <f t="shared" si="73"/>
        <v>37803</v>
      </c>
      <c r="H1429" s="355"/>
      <c r="I1429" s="362">
        <f t="shared" si="74"/>
        <v>156</v>
      </c>
      <c r="J1429" s="360">
        <f t="shared" si="75"/>
        <v>305.19732100000004</v>
      </c>
      <c r="K1429" s="355"/>
      <c r="L1429" s="358">
        <f t="shared" si="76"/>
        <v>37803</v>
      </c>
      <c r="M1429" s="359"/>
      <c r="N1429" s="359">
        <f t="shared" si="77"/>
        <v>3285</v>
      </c>
      <c r="O1429" s="359">
        <f t="shared" si="78"/>
        <v>1395.807166</v>
      </c>
    </row>
    <row r="1430" spans="2:15" s="357" customFormat="1" ht="10.5" customHeight="1">
      <c r="B1430" s="358">
        <f t="shared" si="71"/>
        <v>37834</v>
      </c>
      <c r="C1430" s="355"/>
      <c r="D1430" s="360">
        <f t="shared" si="72"/>
        <v>3250</v>
      </c>
      <c r="E1430" s="360">
        <f t="shared" si="72"/>
        <v>1143.564402</v>
      </c>
      <c r="F1430" s="362"/>
      <c r="G1430" s="358">
        <f t="shared" si="73"/>
        <v>37834</v>
      </c>
      <c r="H1430" s="355"/>
      <c r="I1430" s="362">
        <f t="shared" si="74"/>
        <v>157</v>
      </c>
      <c r="J1430" s="360">
        <f t="shared" si="75"/>
        <v>311.26266</v>
      </c>
      <c r="K1430" s="355"/>
      <c r="L1430" s="358">
        <f t="shared" si="76"/>
        <v>37834</v>
      </c>
      <c r="M1430" s="359"/>
      <c r="N1430" s="359">
        <f t="shared" si="77"/>
        <v>3407</v>
      </c>
      <c r="O1430" s="359">
        <f t="shared" si="78"/>
        <v>1454.8270619999998</v>
      </c>
    </row>
    <row r="1431" spans="2:15" s="357" customFormat="1" ht="12.75">
      <c r="B1431" s="358">
        <f t="shared" si="71"/>
        <v>37865</v>
      </c>
      <c r="C1431" s="355"/>
      <c r="D1431" s="360">
        <f t="shared" si="72"/>
        <v>3357</v>
      </c>
      <c r="E1431" s="360">
        <f t="shared" si="72"/>
        <v>1165.170998</v>
      </c>
      <c r="F1431" s="362"/>
      <c r="G1431" s="358">
        <f t="shared" si="73"/>
        <v>37865</v>
      </c>
      <c r="H1431" s="355"/>
      <c r="I1431" s="362">
        <f t="shared" si="74"/>
        <v>167</v>
      </c>
      <c r="J1431" s="360">
        <f t="shared" si="75"/>
        <v>272.74976</v>
      </c>
      <c r="K1431" s="355"/>
      <c r="L1431" s="358">
        <f t="shared" si="76"/>
        <v>37865</v>
      </c>
      <c r="M1431" s="359"/>
      <c r="N1431" s="359">
        <f t="shared" si="77"/>
        <v>3524</v>
      </c>
      <c r="O1431" s="359">
        <f t="shared" si="78"/>
        <v>1437.920758</v>
      </c>
    </row>
    <row r="1432" spans="2:15" s="357" customFormat="1" ht="12.75">
      <c r="B1432" s="358">
        <f t="shared" si="71"/>
        <v>37895</v>
      </c>
      <c r="C1432" s="355"/>
      <c r="D1432" s="360">
        <f t="shared" si="72"/>
        <v>3397</v>
      </c>
      <c r="E1432" s="360">
        <f t="shared" si="72"/>
        <v>1205.107255</v>
      </c>
      <c r="F1432" s="362"/>
      <c r="G1432" s="358">
        <f t="shared" si="73"/>
        <v>37895</v>
      </c>
      <c r="H1432" s="355"/>
      <c r="I1432" s="362">
        <f t="shared" si="74"/>
        <v>170</v>
      </c>
      <c r="J1432" s="360">
        <f t="shared" si="75"/>
        <v>277.099869</v>
      </c>
      <c r="K1432" s="355"/>
      <c r="L1432" s="358">
        <f t="shared" si="76"/>
        <v>37895</v>
      </c>
      <c r="M1432" s="359"/>
      <c r="N1432" s="359">
        <f t="shared" si="77"/>
        <v>3567</v>
      </c>
      <c r="O1432" s="359">
        <f t="shared" si="78"/>
        <v>1482.207124</v>
      </c>
    </row>
    <row r="1433" spans="2:15" s="357" customFormat="1" ht="12.75">
      <c r="B1433" s="358">
        <f t="shared" si="71"/>
        <v>37926</v>
      </c>
      <c r="C1433" s="355"/>
      <c r="D1433" s="360">
        <f t="shared" si="72"/>
        <v>3488</v>
      </c>
      <c r="E1433" s="360">
        <f t="shared" si="72"/>
        <v>1244.025511</v>
      </c>
      <c r="F1433" s="362"/>
      <c r="G1433" s="358">
        <f t="shared" si="73"/>
        <v>37926</v>
      </c>
      <c r="H1433" s="355"/>
      <c r="I1433" s="362">
        <f t="shared" si="74"/>
        <v>177</v>
      </c>
      <c r="J1433" s="360">
        <f t="shared" si="75"/>
        <v>201.976397</v>
      </c>
      <c r="K1433" s="355"/>
      <c r="L1433" s="358">
        <f t="shared" si="76"/>
        <v>37926</v>
      </c>
      <c r="M1433" s="359"/>
      <c r="N1433" s="359">
        <f t="shared" si="77"/>
        <v>3665</v>
      </c>
      <c r="O1433" s="359">
        <f t="shared" si="78"/>
        <v>1446.001908</v>
      </c>
    </row>
    <row r="1434" spans="2:15" s="357" customFormat="1" ht="12.75">
      <c r="B1434" s="358">
        <f t="shared" si="71"/>
        <v>37956</v>
      </c>
      <c r="C1434" s="355"/>
      <c r="D1434" s="360">
        <f t="shared" si="72"/>
        <v>3578</v>
      </c>
      <c r="E1434" s="360">
        <f t="shared" si="72"/>
        <v>1259.137966</v>
      </c>
      <c r="F1434" s="362"/>
      <c r="G1434" s="358">
        <f t="shared" si="73"/>
        <v>37956</v>
      </c>
      <c r="H1434" s="355"/>
      <c r="I1434" s="362">
        <f t="shared" si="74"/>
        <v>184</v>
      </c>
      <c r="J1434" s="360">
        <f t="shared" si="75"/>
        <v>186.16375700000003</v>
      </c>
      <c r="K1434" s="355"/>
      <c r="L1434" s="358">
        <f t="shared" si="76"/>
        <v>37956</v>
      </c>
      <c r="M1434" s="359"/>
      <c r="N1434" s="359">
        <f t="shared" si="77"/>
        <v>3762</v>
      </c>
      <c r="O1434" s="359">
        <f t="shared" si="78"/>
        <v>1445.301723</v>
      </c>
    </row>
    <row r="1435" spans="2:15" s="357" customFormat="1" ht="12.75">
      <c r="B1435" s="358">
        <f t="shared" si="71"/>
        <v>37987</v>
      </c>
      <c r="C1435" s="355"/>
      <c r="D1435" s="360">
        <f t="shared" si="72"/>
        <v>3571</v>
      </c>
      <c r="E1435" s="360">
        <f t="shared" si="72"/>
        <v>1278.648918</v>
      </c>
      <c r="F1435" s="362"/>
      <c r="G1435" s="358">
        <f t="shared" si="73"/>
        <v>37987</v>
      </c>
      <c r="H1435" s="355"/>
      <c r="I1435" s="362">
        <f t="shared" si="74"/>
        <v>181</v>
      </c>
      <c r="J1435" s="360">
        <f t="shared" si="75"/>
        <v>138.19648200000003</v>
      </c>
      <c r="K1435" s="355"/>
      <c r="L1435" s="358">
        <f t="shared" si="76"/>
        <v>37987</v>
      </c>
      <c r="M1435" s="359"/>
      <c r="N1435" s="359">
        <f t="shared" si="77"/>
        <v>3752</v>
      </c>
      <c r="O1435" s="359">
        <f t="shared" si="78"/>
        <v>1416.8454000000002</v>
      </c>
    </row>
    <row r="1436" spans="2:15" s="357" customFormat="1" ht="12.75">
      <c r="B1436" s="358">
        <f t="shared" si="71"/>
        <v>38018</v>
      </c>
      <c r="C1436" s="355"/>
      <c r="D1436" s="360">
        <f t="shared" si="72"/>
        <v>3569</v>
      </c>
      <c r="E1436" s="360">
        <f t="shared" si="72"/>
        <v>1289.481443</v>
      </c>
      <c r="F1436" s="362"/>
      <c r="G1436" s="358">
        <f t="shared" si="73"/>
        <v>38018</v>
      </c>
      <c r="H1436" s="355"/>
      <c r="I1436" s="362">
        <f t="shared" si="74"/>
        <v>185</v>
      </c>
      <c r="J1436" s="360">
        <f t="shared" si="75"/>
        <v>133.515949</v>
      </c>
      <c r="K1436" s="355"/>
      <c r="L1436" s="358">
        <f t="shared" si="76"/>
        <v>38018</v>
      </c>
      <c r="M1436" s="359"/>
      <c r="N1436" s="359">
        <f t="shared" si="77"/>
        <v>3754</v>
      </c>
      <c r="O1436" s="359">
        <f t="shared" si="78"/>
        <v>1422.997392</v>
      </c>
    </row>
    <row r="1437" spans="2:15" s="357" customFormat="1" ht="12.75">
      <c r="B1437" s="358">
        <f t="shared" si="71"/>
        <v>38047</v>
      </c>
      <c r="C1437" s="355"/>
      <c r="D1437" s="360">
        <f t="shared" si="72"/>
        <v>3595</v>
      </c>
      <c r="E1437" s="360">
        <f t="shared" si="72"/>
        <v>1313.083489</v>
      </c>
      <c r="F1437" s="362"/>
      <c r="G1437" s="358">
        <f t="shared" si="73"/>
        <v>38047</v>
      </c>
      <c r="H1437" s="355"/>
      <c r="I1437" s="362">
        <f t="shared" si="74"/>
        <v>185</v>
      </c>
      <c r="J1437" s="360">
        <f t="shared" si="75"/>
        <v>131.57690300000002</v>
      </c>
      <c r="K1437" s="355"/>
      <c r="L1437" s="358">
        <f t="shared" si="76"/>
        <v>38047</v>
      </c>
      <c r="M1437" s="359"/>
      <c r="N1437" s="359">
        <f t="shared" si="77"/>
        <v>3780</v>
      </c>
      <c r="O1437" s="359">
        <f t="shared" si="78"/>
        <v>1444.6603920000002</v>
      </c>
    </row>
    <row r="1438" spans="2:15" s="357" customFormat="1" ht="12.75">
      <c r="B1438" s="358">
        <f t="shared" si="71"/>
        <v>38078</v>
      </c>
      <c r="C1438" s="355"/>
      <c r="D1438" s="360">
        <f t="shared" si="72"/>
        <v>3599</v>
      </c>
      <c r="E1438" s="360">
        <f t="shared" si="72"/>
        <v>1314.060781</v>
      </c>
      <c r="F1438" s="362"/>
      <c r="G1438" s="358">
        <f t="shared" si="73"/>
        <v>38078</v>
      </c>
      <c r="H1438" s="355"/>
      <c r="I1438" s="362">
        <f t="shared" si="74"/>
        <v>185</v>
      </c>
      <c r="J1438" s="360">
        <f t="shared" si="75"/>
        <v>129.811267</v>
      </c>
      <c r="K1438" s="355"/>
      <c r="L1438" s="358">
        <f t="shared" si="76"/>
        <v>38078</v>
      </c>
      <c r="M1438" s="359"/>
      <c r="N1438" s="359">
        <f t="shared" si="77"/>
        <v>3784</v>
      </c>
      <c r="O1438" s="359">
        <f t="shared" si="78"/>
        <v>1443.872048</v>
      </c>
    </row>
    <row r="1439" spans="2:15" s="357" customFormat="1" ht="12.75">
      <c r="B1439" s="358">
        <f t="shared" si="71"/>
        <v>38108</v>
      </c>
      <c r="C1439" s="355"/>
      <c r="D1439" s="360">
        <f t="shared" si="72"/>
        <v>3588</v>
      </c>
      <c r="E1439" s="360">
        <f t="shared" si="72"/>
        <v>1318.94731</v>
      </c>
      <c r="F1439" s="362"/>
      <c r="G1439" s="358">
        <f t="shared" si="73"/>
        <v>38108</v>
      </c>
      <c r="H1439" s="355"/>
      <c r="I1439" s="362">
        <f t="shared" si="74"/>
        <v>194</v>
      </c>
      <c r="J1439" s="360">
        <f t="shared" si="75"/>
        <v>125.94506700000001</v>
      </c>
      <c r="K1439" s="355"/>
      <c r="L1439" s="358">
        <f t="shared" si="76"/>
        <v>38108</v>
      </c>
      <c r="M1439" s="359"/>
      <c r="N1439" s="359">
        <f t="shared" si="77"/>
        <v>3782</v>
      </c>
      <c r="O1439" s="359">
        <f t="shared" si="78"/>
        <v>1444.8923770000001</v>
      </c>
    </row>
    <row r="1440" spans="2:15" s="357" customFormat="1" ht="12.75">
      <c r="B1440" s="358">
        <f t="shared" si="71"/>
        <v>38139</v>
      </c>
      <c r="C1440" s="355"/>
      <c r="D1440" s="360">
        <f t="shared" si="72"/>
        <v>3602</v>
      </c>
      <c r="E1440" s="360">
        <f t="shared" si="72"/>
        <v>1336.8626180000003</v>
      </c>
      <c r="F1440" s="362"/>
      <c r="G1440" s="358">
        <f t="shared" si="73"/>
        <v>38139</v>
      </c>
      <c r="H1440" s="355"/>
      <c r="I1440" s="362">
        <f t="shared" si="74"/>
        <v>193</v>
      </c>
      <c r="J1440" s="360">
        <f t="shared" si="75"/>
        <v>56.942146</v>
      </c>
      <c r="K1440" s="355"/>
      <c r="L1440" s="358">
        <f t="shared" si="76"/>
        <v>38139</v>
      </c>
      <c r="M1440" s="359"/>
      <c r="N1440" s="359">
        <f t="shared" si="77"/>
        <v>3795</v>
      </c>
      <c r="O1440" s="359">
        <f t="shared" si="78"/>
        <v>1393.8047640000004</v>
      </c>
    </row>
    <row r="1441" spans="2:15" s="357" customFormat="1" ht="12.75">
      <c r="B1441" s="358">
        <f t="shared" si="71"/>
        <v>38169</v>
      </c>
      <c r="C1441" s="355"/>
      <c r="D1441" s="360">
        <f t="shared" si="72"/>
        <v>3567</v>
      </c>
      <c r="E1441" s="360">
        <f t="shared" si="72"/>
        <v>1359.45135</v>
      </c>
      <c r="F1441" s="362"/>
      <c r="G1441" s="358">
        <f t="shared" si="73"/>
        <v>38169</v>
      </c>
      <c r="H1441" s="355"/>
      <c r="I1441" s="362">
        <f t="shared" si="74"/>
        <v>192</v>
      </c>
      <c r="J1441" s="360">
        <f t="shared" si="75"/>
        <v>59</v>
      </c>
      <c r="K1441" s="355"/>
      <c r="L1441" s="358">
        <f t="shared" si="76"/>
        <v>38169</v>
      </c>
      <c r="M1441" s="359"/>
      <c r="N1441" s="359">
        <f t="shared" si="77"/>
        <v>3759</v>
      </c>
      <c r="O1441" s="359">
        <f t="shared" si="78"/>
        <v>1418.45135</v>
      </c>
    </row>
    <row r="1442" spans="2:15" s="357" customFormat="1" ht="12.75">
      <c r="B1442" s="358">
        <f t="shared" si="71"/>
        <v>38200</v>
      </c>
      <c r="C1442" s="355"/>
      <c r="D1442" s="360">
        <f t="shared" si="72"/>
        <v>3529</v>
      </c>
      <c r="E1442" s="360">
        <f t="shared" si="72"/>
        <v>1335.742656</v>
      </c>
      <c r="F1442" s="362"/>
      <c r="G1442" s="358">
        <f t="shared" si="73"/>
        <v>38200</v>
      </c>
      <c r="H1442" s="355"/>
      <c r="I1442" s="362">
        <f t="shared" si="74"/>
        <v>189</v>
      </c>
      <c r="J1442" s="360">
        <f t="shared" si="75"/>
        <v>60</v>
      </c>
      <c r="K1442" s="355"/>
      <c r="L1442" s="358">
        <f t="shared" si="76"/>
        <v>38200</v>
      </c>
      <c r="M1442" s="359"/>
      <c r="N1442" s="359">
        <f t="shared" si="77"/>
        <v>3718</v>
      </c>
      <c r="O1442" s="359">
        <f t="shared" si="78"/>
        <v>1395.742656</v>
      </c>
    </row>
    <row r="1443" spans="2:15" s="357" customFormat="1" ht="12.75">
      <c r="B1443" s="358">
        <f t="shared" si="71"/>
        <v>38231</v>
      </c>
      <c r="C1443" s="355"/>
      <c r="D1443" s="360">
        <f t="shared" si="72"/>
        <v>3474</v>
      </c>
      <c r="E1443" s="360">
        <f t="shared" si="72"/>
        <v>1266.946321</v>
      </c>
      <c r="F1443" s="362"/>
      <c r="G1443" s="358">
        <f t="shared" si="73"/>
        <v>38231</v>
      </c>
      <c r="H1443" s="355"/>
      <c r="I1443" s="362">
        <f t="shared" si="74"/>
        <v>188</v>
      </c>
      <c r="J1443" s="360">
        <f t="shared" si="75"/>
        <v>60</v>
      </c>
      <c r="K1443" s="355"/>
      <c r="L1443" s="358">
        <f t="shared" si="76"/>
        <v>38231</v>
      </c>
      <c r="M1443" s="359"/>
      <c r="N1443" s="359">
        <f t="shared" si="77"/>
        <v>3662</v>
      </c>
      <c r="O1443" s="359">
        <f t="shared" si="78"/>
        <v>1326.946321</v>
      </c>
    </row>
    <row r="1444" spans="2:15" s="357" customFormat="1" ht="12.75">
      <c r="B1444" s="358">
        <f t="shared" si="71"/>
        <v>38261</v>
      </c>
      <c r="C1444" s="355"/>
      <c r="D1444" s="360">
        <f aca="true" t="shared" si="79" ref="D1444:E1463">+D225</f>
        <v>3458</v>
      </c>
      <c r="E1444" s="360">
        <f t="shared" si="79"/>
        <v>1360.012764</v>
      </c>
      <c r="F1444" s="362"/>
      <c r="G1444" s="358">
        <f t="shared" si="73"/>
        <v>38261</v>
      </c>
      <c r="H1444" s="355"/>
      <c r="I1444" s="362">
        <f t="shared" si="74"/>
        <v>185</v>
      </c>
      <c r="J1444" s="360">
        <f t="shared" si="75"/>
        <v>61.891309</v>
      </c>
      <c r="K1444" s="355"/>
      <c r="L1444" s="358">
        <f t="shared" si="76"/>
        <v>38261</v>
      </c>
      <c r="M1444" s="359"/>
      <c r="N1444" s="359">
        <f t="shared" si="77"/>
        <v>3643</v>
      </c>
      <c r="O1444" s="359">
        <f t="shared" si="78"/>
        <v>1421.9040730000002</v>
      </c>
    </row>
    <row r="1445" spans="2:15" s="357" customFormat="1" ht="12.75">
      <c r="B1445" s="358">
        <f t="shared" si="71"/>
        <v>38292</v>
      </c>
      <c r="C1445" s="355"/>
      <c r="D1445" s="360">
        <f t="shared" si="79"/>
        <v>3409</v>
      </c>
      <c r="E1445" s="360">
        <f t="shared" si="79"/>
        <v>1373.463601</v>
      </c>
      <c r="F1445" s="362"/>
      <c r="G1445" s="358">
        <f t="shared" si="73"/>
        <v>38292</v>
      </c>
      <c r="H1445" s="355"/>
      <c r="I1445" s="362">
        <f t="shared" si="74"/>
        <v>185</v>
      </c>
      <c r="J1445" s="360">
        <f t="shared" si="75"/>
        <v>58.338222</v>
      </c>
      <c r="K1445" s="355"/>
      <c r="L1445" s="358">
        <f t="shared" si="76"/>
        <v>38292</v>
      </c>
      <c r="M1445" s="359"/>
      <c r="N1445" s="359">
        <f t="shared" si="77"/>
        <v>3594</v>
      </c>
      <c r="O1445" s="359">
        <f t="shared" si="78"/>
        <v>1431.801823</v>
      </c>
    </row>
    <row r="1446" spans="2:15" s="357" customFormat="1" ht="12.75">
      <c r="B1446" s="358">
        <f t="shared" si="71"/>
        <v>38322</v>
      </c>
      <c r="C1446" s="355"/>
      <c r="D1446" s="360">
        <f t="shared" si="79"/>
        <v>3364</v>
      </c>
      <c r="E1446" s="360">
        <f t="shared" si="79"/>
        <v>1403.17689</v>
      </c>
      <c r="F1446" s="362"/>
      <c r="G1446" s="358">
        <f t="shared" si="73"/>
        <v>38322</v>
      </c>
      <c r="H1446" s="355"/>
      <c r="I1446" s="362">
        <f t="shared" si="74"/>
        <v>184</v>
      </c>
      <c r="J1446" s="360">
        <f t="shared" si="75"/>
        <v>58.889211</v>
      </c>
      <c r="K1446" s="355"/>
      <c r="L1446" s="358">
        <f t="shared" si="76"/>
        <v>38322</v>
      </c>
      <c r="M1446" s="359"/>
      <c r="N1446" s="359">
        <f t="shared" si="77"/>
        <v>3548</v>
      </c>
      <c r="O1446" s="359">
        <f t="shared" si="78"/>
        <v>1462.066101</v>
      </c>
    </row>
    <row r="1447" spans="2:15" s="357" customFormat="1" ht="12.75">
      <c r="B1447" s="358">
        <f t="shared" si="71"/>
        <v>38353</v>
      </c>
      <c r="C1447" s="355"/>
      <c r="D1447" s="360">
        <f t="shared" si="79"/>
        <v>3335</v>
      </c>
      <c r="E1447" s="360">
        <f t="shared" si="79"/>
        <v>1385.514815</v>
      </c>
      <c r="F1447" s="362"/>
      <c r="G1447" s="358">
        <f t="shared" si="73"/>
        <v>38353</v>
      </c>
      <c r="H1447" s="355"/>
      <c r="I1447" s="362">
        <f t="shared" si="74"/>
        <v>183</v>
      </c>
      <c r="J1447" s="360">
        <f t="shared" si="75"/>
        <v>48.068175</v>
      </c>
      <c r="K1447" s="355"/>
      <c r="L1447" s="358">
        <f t="shared" si="76"/>
        <v>38353</v>
      </c>
      <c r="M1447" s="359"/>
      <c r="N1447" s="359">
        <f t="shared" si="77"/>
        <v>3518</v>
      </c>
      <c r="O1447" s="359">
        <f t="shared" si="78"/>
        <v>1433.5829899999999</v>
      </c>
    </row>
    <row r="1448" spans="2:15" s="357" customFormat="1" ht="12.75">
      <c r="B1448" s="358">
        <f t="shared" si="71"/>
        <v>38384</v>
      </c>
      <c r="C1448" s="355"/>
      <c r="D1448" s="360">
        <f t="shared" si="79"/>
        <v>3302</v>
      </c>
      <c r="E1448" s="360">
        <f t="shared" si="79"/>
        <v>1392.52672</v>
      </c>
      <c r="F1448" s="362"/>
      <c r="G1448" s="358">
        <f t="shared" si="73"/>
        <v>38384</v>
      </c>
      <c r="H1448" s="355"/>
      <c r="I1448" s="362">
        <f t="shared" si="74"/>
        <v>179</v>
      </c>
      <c r="J1448" s="360">
        <f t="shared" si="75"/>
        <v>48.412014</v>
      </c>
      <c r="K1448" s="355"/>
      <c r="L1448" s="358">
        <f t="shared" si="76"/>
        <v>38384</v>
      </c>
      <c r="M1448" s="359"/>
      <c r="N1448" s="359">
        <f t="shared" si="77"/>
        <v>3481</v>
      </c>
      <c r="O1448" s="359">
        <f t="shared" si="78"/>
        <v>1440.938734</v>
      </c>
    </row>
    <row r="1449" spans="2:15" s="357" customFormat="1" ht="12.75">
      <c r="B1449" s="358">
        <f t="shared" si="71"/>
        <v>38412</v>
      </c>
      <c r="C1449" s="355"/>
      <c r="D1449" s="360">
        <f t="shared" si="79"/>
        <v>3264</v>
      </c>
      <c r="E1449" s="360">
        <f t="shared" si="79"/>
        <v>1405.047539</v>
      </c>
      <c r="F1449" s="362"/>
      <c r="G1449" s="358">
        <f t="shared" si="73"/>
        <v>38412</v>
      </c>
      <c r="H1449" s="355"/>
      <c r="I1449" s="362">
        <f t="shared" si="74"/>
        <v>177</v>
      </c>
      <c r="J1449" s="360">
        <f t="shared" si="75"/>
        <v>50.006316</v>
      </c>
      <c r="K1449" s="355"/>
      <c r="L1449" s="358">
        <f t="shared" si="76"/>
        <v>38412</v>
      </c>
      <c r="M1449" s="359"/>
      <c r="N1449" s="359">
        <f t="shared" si="77"/>
        <v>3441</v>
      </c>
      <c r="O1449" s="359">
        <f t="shared" si="78"/>
        <v>1455.0538549999999</v>
      </c>
    </row>
    <row r="1450" spans="2:15" s="357" customFormat="1" ht="12.75">
      <c r="B1450" s="358">
        <f t="shared" si="71"/>
        <v>38443</v>
      </c>
      <c r="C1450" s="355"/>
      <c r="D1450" s="360">
        <f t="shared" si="79"/>
        <v>3231</v>
      </c>
      <c r="E1450" s="360">
        <f t="shared" si="79"/>
        <v>1408.974754</v>
      </c>
      <c r="F1450" s="362"/>
      <c r="G1450" s="358">
        <f t="shared" si="73"/>
        <v>38443</v>
      </c>
      <c r="H1450" s="355"/>
      <c r="I1450" s="362">
        <f t="shared" si="74"/>
        <v>176</v>
      </c>
      <c r="J1450" s="360">
        <f t="shared" si="75"/>
        <v>53.402138</v>
      </c>
      <c r="K1450" s="355"/>
      <c r="L1450" s="358">
        <f t="shared" si="76"/>
        <v>38443</v>
      </c>
      <c r="M1450" s="359"/>
      <c r="N1450" s="359">
        <f aca="true" t="shared" si="80" ref="N1450:O1452">+D1450+I1450</f>
        <v>3407</v>
      </c>
      <c r="O1450" s="359">
        <f t="shared" si="80"/>
        <v>1462.376892</v>
      </c>
    </row>
    <row r="1451" spans="2:15" s="357" customFormat="1" ht="12.75">
      <c r="B1451" s="358">
        <f t="shared" si="71"/>
        <v>38473</v>
      </c>
      <c r="C1451" s="355"/>
      <c r="D1451" s="360">
        <f t="shared" si="79"/>
        <v>3204</v>
      </c>
      <c r="E1451" s="360">
        <f t="shared" si="79"/>
        <v>1407.278923</v>
      </c>
      <c r="F1451" s="362"/>
      <c r="G1451" s="358">
        <f t="shared" si="73"/>
        <v>38473</v>
      </c>
      <c r="H1451" s="355"/>
      <c r="I1451" s="362">
        <f t="shared" si="74"/>
        <v>174</v>
      </c>
      <c r="J1451" s="360">
        <f t="shared" si="75"/>
        <v>53.017184</v>
      </c>
      <c r="K1451" s="355"/>
      <c r="L1451" s="358">
        <f t="shared" si="76"/>
        <v>38473</v>
      </c>
      <c r="M1451" s="359"/>
      <c r="N1451" s="359">
        <f t="shared" si="80"/>
        <v>3378</v>
      </c>
      <c r="O1451" s="359">
        <f t="shared" si="80"/>
        <v>1460.2961070000001</v>
      </c>
    </row>
    <row r="1452" spans="2:15" s="357" customFormat="1" ht="12.75">
      <c r="B1452" s="358">
        <f t="shared" si="71"/>
        <v>38504</v>
      </c>
      <c r="C1452" s="355"/>
      <c r="D1452" s="360">
        <f t="shared" si="79"/>
        <v>3178</v>
      </c>
      <c r="E1452" s="360">
        <f t="shared" si="79"/>
        <v>1413.024352</v>
      </c>
      <c r="F1452" s="362"/>
      <c r="G1452" s="358">
        <f t="shared" si="73"/>
        <v>38504</v>
      </c>
      <c r="H1452" s="355"/>
      <c r="I1452" s="362">
        <f t="shared" si="74"/>
        <v>173</v>
      </c>
      <c r="J1452" s="360">
        <f t="shared" si="75"/>
        <v>53.509863</v>
      </c>
      <c r="K1452" s="355"/>
      <c r="L1452" s="358">
        <f t="shared" si="76"/>
        <v>38504</v>
      </c>
      <c r="M1452" s="359"/>
      <c r="N1452" s="359">
        <f t="shared" si="80"/>
        <v>3351</v>
      </c>
      <c r="O1452" s="359">
        <f t="shared" si="80"/>
        <v>1466.534215</v>
      </c>
    </row>
    <row r="1453" spans="2:15" s="357" customFormat="1" ht="12.75">
      <c r="B1453" s="358">
        <f t="shared" si="71"/>
        <v>38534</v>
      </c>
      <c r="C1453" s="355"/>
      <c r="D1453" s="360">
        <f t="shared" si="79"/>
        <v>3158</v>
      </c>
      <c r="E1453" s="360">
        <f t="shared" si="79"/>
        <v>1409.820126</v>
      </c>
      <c r="F1453" s="362"/>
      <c r="G1453" s="358">
        <f t="shared" si="73"/>
        <v>38534</v>
      </c>
      <c r="H1453" s="355"/>
      <c r="I1453" s="362">
        <f t="shared" si="74"/>
        <v>172</v>
      </c>
      <c r="J1453" s="360">
        <f t="shared" si="75"/>
        <v>52.501708</v>
      </c>
      <c r="K1453" s="355"/>
      <c r="L1453" s="358">
        <f t="shared" si="76"/>
        <v>38534</v>
      </c>
      <c r="M1453" s="359"/>
      <c r="N1453" s="359">
        <f aca="true" t="shared" si="81" ref="N1453:N1458">+D1453+I1453</f>
        <v>3330</v>
      </c>
      <c r="O1453" s="359">
        <f aca="true" t="shared" si="82" ref="O1453:O1458">+E1453+J1453</f>
        <v>1462.321834</v>
      </c>
    </row>
    <row r="1454" spans="2:15" s="357" customFormat="1" ht="12.75">
      <c r="B1454" s="358">
        <f t="shared" si="71"/>
        <v>38565</v>
      </c>
      <c r="C1454" s="355"/>
      <c r="D1454" s="360">
        <f t="shared" si="79"/>
        <v>3140</v>
      </c>
      <c r="E1454" s="360">
        <f t="shared" si="79"/>
        <v>1378.475009</v>
      </c>
      <c r="F1454" s="362"/>
      <c r="G1454" s="358">
        <f t="shared" si="73"/>
        <v>38565</v>
      </c>
      <c r="H1454" s="355"/>
      <c r="I1454" s="362">
        <f t="shared" si="74"/>
        <v>172</v>
      </c>
      <c r="J1454" s="360">
        <f t="shared" si="75"/>
        <v>53.536135</v>
      </c>
      <c r="K1454" s="355"/>
      <c r="L1454" s="358">
        <f t="shared" si="76"/>
        <v>38565</v>
      </c>
      <c r="M1454" s="359"/>
      <c r="N1454" s="359">
        <f t="shared" si="81"/>
        <v>3312</v>
      </c>
      <c r="O1454" s="359">
        <f t="shared" si="82"/>
        <v>1432.011144</v>
      </c>
    </row>
    <row r="1455" spans="2:15" s="357" customFormat="1" ht="12.75">
      <c r="B1455" s="358">
        <f t="shared" si="71"/>
        <v>38596</v>
      </c>
      <c r="C1455" s="355"/>
      <c r="D1455" s="360">
        <f t="shared" si="79"/>
        <v>3118</v>
      </c>
      <c r="E1455" s="360">
        <f t="shared" si="79"/>
        <v>1323.807032</v>
      </c>
      <c r="F1455" s="362"/>
      <c r="G1455" s="358">
        <f t="shared" si="73"/>
        <v>38596</v>
      </c>
      <c r="H1455" s="355"/>
      <c r="I1455" s="362">
        <f t="shared" si="74"/>
        <v>171</v>
      </c>
      <c r="J1455" s="360">
        <f t="shared" si="75"/>
        <v>51.095063</v>
      </c>
      <c r="K1455" s="355"/>
      <c r="L1455" s="358">
        <f t="shared" si="76"/>
        <v>38596</v>
      </c>
      <c r="M1455" s="359"/>
      <c r="N1455" s="359">
        <f t="shared" si="81"/>
        <v>3289</v>
      </c>
      <c r="O1455" s="359">
        <f t="shared" si="82"/>
        <v>1374.902095</v>
      </c>
    </row>
    <row r="1456" spans="2:15" s="357" customFormat="1" ht="12.75">
      <c r="B1456" s="358">
        <f aca="true" t="shared" si="83" ref="B1456:B1487">+B237</f>
        <v>38626</v>
      </c>
      <c r="C1456" s="355"/>
      <c r="D1456" s="360">
        <f t="shared" si="79"/>
        <v>3096</v>
      </c>
      <c r="E1456" s="360">
        <f t="shared" si="79"/>
        <v>1325.165218</v>
      </c>
      <c r="F1456" s="362"/>
      <c r="G1456" s="358">
        <f aca="true" t="shared" si="84" ref="G1456:G1487">+B797</f>
        <v>38626</v>
      </c>
      <c r="H1456" s="355"/>
      <c r="I1456" s="362">
        <f aca="true" t="shared" si="85" ref="I1456:I1487">+D797</f>
        <v>171</v>
      </c>
      <c r="J1456" s="360">
        <f aca="true" t="shared" si="86" ref="J1456:J1487">+E797</f>
        <v>51.37123</v>
      </c>
      <c r="K1456" s="355"/>
      <c r="L1456" s="358">
        <f t="shared" si="76"/>
        <v>38626</v>
      </c>
      <c r="M1456" s="359"/>
      <c r="N1456" s="359">
        <f t="shared" si="81"/>
        <v>3267</v>
      </c>
      <c r="O1456" s="359">
        <f t="shared" si="82"/>
        <v>1376.536448</v>
      </c>
    </row>
    <row r="1457" spans="2:15" s="357" customFormat="1" ht="12.75">
      <c r="B1457" s="358">
        <f t="shared" si="83"/>
        <v>38657</v>
      </c>
      <c r="C1457" s="355"/>
      <c r="D1457" s="360">
        <f t="shared" si="79"/>
        <v>3078</v>
      </c>
      <c r="E1457" s="360">
        <f t="shared" si="79"/>
        <v>1288.275346</v>
      </c>
      <c r="F1457" s="362"/>
      <c r="G1457" s="358">
        <f t="shared" si="84"/>
        <v>38657</v>
      </c>
      <c r="H1457" s="355"/>
      <c r="I1457" s="362">
        <f t="shared" si="85"/>
        <v>169</v>
      </c>
      <c r="J1457" s="360">
        <f t="shared" si="86"/>
        <v>51.133171</v>
      </c>
      <c r="K1457" s="355"/>
      <c r="L1457" s="358">
        <f t="shared" si="76"/>
        <v>38657</v>
      </c>
      <c r="M1457" s="359"/>
      <c r="N1457" s="359">
        <f t="shared" si="81"/>
        <v>3247</v>
      </c>
      <c r="O1457" s="359">
        <f t="shared" si="82"/>
        <v>1339.4085169999998</v>
      </c>
    </row>
    <row r="1458" spans="2:15" s="357" customFormat="1" ht="12.75">
      <c r="B1458" s="358">
        <f t="shared" si="83"/>
        <v>38687</v>
      </c>
      <c r="C1458" s="355"/>
      <c r="D1458" s="360">
        <f t="shared" si="79"/>
        <v>3058</v>
      </c>
      <c r="E1458" s="360">
        <f t="shared" si="79"/>
        <v>1299.633277</v>
      </c>
      <c r="F1458" s="362"/>
      <c r="G1458" s="358">
        <f t="shared" si="84"/>
        <v>38687</v>
      </c>
      <c r="H1458" s="355"/>
      <c r="I1458" s="362">
        <f t="shared" si="85"/>
        <v>169</v>
      </c>
      <c r="J1458" s="360">
        <f t="shared" si="86"/>
        <v>49.487233</v>
      </c>
      <c r="K1458" s="355"/>
      <c r="L1458" s="358">
        <f t="shared" si="76"/>
        <v>38687</v>
      </c>
      <c r="M1458" s="359"/>
      <c r="N1458" s="359">
        <f t="shared" si="81"/>
        <v>3227</v>
      </c>
      <c r="O1458" s="359">
        <f t="shared" si="82"/>
        <v>1349.12051</v>
      </c>
    </row>
    <row r="1459" spans="2:15" s="357" customFormat="1" ht="12.75">
      <c r="B1459" s="358">
        <f t="shared" si="83"/>
        <v>38718</v>
      </c>
      <c r="C1459" s="355"/>
      <c r="D1459" s="360">
        <f t="shared" si="79"/>
        <v>3035</v>
      </c>
      <c r="E1459" s="360">
        <f t="shared" si="79"/>
        <v>1300.3387</v>
      </c>
      <c r="F1459" s="362"/>
      <c r="G1459" s="358">
        <f t="shared" si="84"/>
        <v>38718</v>
      </c>
      <c r="H1459" s="355"/>
      <c r="I1459" s="362">
        <f t="shared" si="85"/>
        <v>168</v>
      </c>
      <c r="J1459" s="360">
        <f t="shared" si="86"/>
        <v>50.196109</v>
      </c>
      <c r="K1459" s="355"/>
      <c r="L1459" s="358">
        <f t="shared" si="76"/>
        <v>38718</v>
      </c>
      <c r="M1459" s="359"/>
      <c r="N1459" s="359">
        <f aca="true" t="shared" si="87" ref="N1459:O1467">+D1459+I1459</f>
        <v>3203</v>
      </c>
      <c r="O1459" s="359">
        <f t="shared" si="87"/>
        <v>1350.534809</v>
      </c>
    </row>
    <row r="1460" spans="2:15" s="357" customFormat="1" ht="12.75">
      <c r="B1460" s="358">
        <f t="shared" si="83"/>
        <v>38749</v>
      </c>
      <c r="C1460" s="355"/>
      <c r="D1460" s="360">
        <f t="shared" si="79"/>
        <v>3004</v>
      </c>
      <c r="E1460" s="360">
        <f t="shared" si="79"/>
        <v>1286.068066</v>
      </c>
      <c r="F1460" s="362"/>
      <c r="G1460" s="358">
        <f t="shared" si="84"/>
        <v>38749</v>
      </c>
      <c r="H1460" s="355"/>
      <c r="I1460" s="362">
        <f t="shared" si="85"/>
        <v>168</v>
      </c>
      <c r="J1460" s="360">
        <f t="shared" si="86"/>
        <v>50.720714</v>
      </c>
      <c r="K1460" s="355"/>
      <c r="L1460" s="358">
        <f t="shared" si="76"/>
        <v>38749</v>
      </c>
      <c r="M1460" s="359"/>
      <c r="N1460" s="359">
        <f t="shared" si="87"/>
        <v>3172</v>
      </c>
      <c r="O1460" s="359">
        <f t="shared" si="87"/>
        <v>1336.78878</v>
      </c>
    </row>
    <row r="1461" spans="2:15" s="357" customFormat="1" ht="12.75">
      <c r="B1461" s="358">
        <f t="shared" si="83"/>
        <v>38777</v>
      </c>
      <c r="C1461" s="355"/>
      <c r="D1461" s="360">
        <f t="shared" si="79"/>
        <v>2988</v>
      </c>
      <c r="E1461" s="360">
        <f t="shared" si="79"/>
        <v>1302.770259</v>
      </c>
      <c r="F1461" s="362"/>
      <c r="G1461" s="358">
        <f t="shared" si="84"/>
        <v>38777</v>
      </c>
      <c r="H1461" s="355"/>
      <c r="I1461" s="362">
        <f t="shared" si="85"/>
        <v>168</v>
      </c>
      <c r="J1461" s="360">
        <f t="shared" si="86"/>
        <v>52.246136</v>
      </c>
      <c r="K1461" s="355"/>
      <c r="L1461" s="358">
        <f t="shared" si="76"/>
        <v>38777</v>
      </c>
      <c r="M1461" s="359"/>
      <c r="N1461" s="359">
        <f t="shared" si="87"/>
        <v>3156</v>
      </c>
      <c r="O1461" s="359">
        <f t="shared" si="87"/>
        <v>1355.0163949999999</v>
      </c>
    </row>
    <row r="1462" spans="2:15" s="357" customFormat="1" ht="12.75">
      <c r="B1462" s="358">
        <f t="shared" si="83"/>
        <v>38808</v>
      </c>
      <c r="C1462" s="355"/>
      <c r="D1462" s="360">
        <f t="shared" si="79"/>
        <v>2969</v>
      </c>
      <c r="E1462" s="360">
        <f t="shared" si="79"/>
        <v>1323.67509</v>
      </c>
      <c r="F1462" s="362"/>
      <c r="G1462" s="358">
        <f t="shared" si="84"/>
        <v>38808</v>
      </c>
      <c r="H1462" s="355"/>
      <c r="I1462" s="362">
        <f t="shared" si="85"/>
        <v>168</v>
      </c>
      <c r="J1462" s="360">
        <f t="shared" si="86"/>
        <v>54.222673</v>
      </c>
      <c r="K1462" s="355"/>
      <c r="L1462" s="358">
        <f t="shared" si="76"/>
        <v>38808</v>
      </c>
      <c r="M1462" s="359"/>
      <c r="N1462" s="359">
        <f t="shared" si="87"/>
        <v>3137</v>
      </c>
      <c r="O1462" s="359">
        <f t="shared" si="87"/>
        <v>1377.897763</v>
      </c>
    </row>
    <row r="1463" spans="2:15" s="357" customFormat="1" ht="12.75">
      <c r="B1463" s="358">
        <f t="shared" si="83"/>
        <v>38838</v>
      </c>
      <c r="C1463" s="355"/>
      <c r="D1463" s="360">
        <f t="shared" si="79"/>
        <v>2939</v>
      </c>
      <c r="E1463" s="360">
        <f t="shared" si="79"/>
        <v>1294.217503</v>
      </c>
      <c r="F1463" s="362"/>
      <c r="G1463" s="358">
        <f t="shared" si="84"/>
        <v>38838</v>
      </c>
      <c r="H1463" s="355"/>
      <c r="I1463" s="362">
        <f t="shared" si="85"/>
        <v>167</v>
      </c>
      <c r="J1463" s="360">
        <f t="shared" si="86"/>
        <v>54.723964</v>
      </c>
      <c r="K1463" s="355"/>
      <c r="L1463" s="358">
        <f t="shared" si="76"/>
        <v>38838</v>
      </c>
      <c r="M1463" s="359"/>
      <c r="N1463" s="359">
        <f t="shared" si="87"/>
        <v>3106</v>
      </c>
      <c r="O1463" s="359">
        <f t="shared" si="87"/>
        <v>1348.941467</v>
      </c>
    </row>
    <row r="1464" spans="2:15" s="357" customFormat="1" ht="12.75">
      <c r="B1464" s="358">
        <f t="shared" si="83"/>
        <v>38869</v>
      </c>
      <c r="C1464" s="355"/>
      <c r="D1464" s="360">
        <f aca="true" t="shared" si="88" ref="D1464:E1483">+D245</f>
        <v>2925</v>
      </c>
      <c r="E1464" s="360">
        <f t="shared" si="88"/>
        <v>1284.832714</v>
      </c>
      <c r="F1464" s="362"/>
      <c r="G1464" s="358">
        <f t="shared" si="84"/>
        <v>38869</v>
      </c>
      <c r="H1464" s="355"/>
      <c r="I1464" s="362">
        <f t="shared" si="85"/>
        <v>166</v>
      </c>
      <c r="J1464" s="360">
        <f t="shared" si="86"/>
        <v>55.872149</v>
      </c>
      <c r="K1464" s="355"/>
      <c r="L1464" s="358">
        <f t="shared" si="76"/>
        <v>38869</v>
      </c>
      <c r="M1464" s="359"/>
      <c r="N1464" s="359">
        <f t="shared" si="87"/>
        <v>3091</v>
      </c>
      <c r="O1464" s="359">
        <f t="shared" si="87"/>
        <v>1340.704863</v>
      </c>
    </row>
    <row r="1465" spans="2:15" s="357" customFormat="1" ht="12.75">
      <c r="B1465" s="358">
        <f t="shared" si="83"/>
        <v>38899</v>
      </c>
      <c r="C1465" s="355"/>
      <c r="D1465" s="360">
        <f t="shared" si="88"/>
        <v>2903</v>
      </c>
      <c r="E1465" s="360">
        <f t="shared" si="88"/>
        <v>1279.290982</v>
      </c>
      <c r="F1465" s="362"/>
      <c r="G1465" s="358">
        <f t="shared" si="84"/>
        <v>38899</v>
      </c>
      <c r="H1465" s="355"/>
      <c r="I1465" s="362">
        <f t="shared" si="85"/>
        <v>165</v>
      </c>
      <c r="J1465" s="360">
        <f t="shared" si="86"/>
        <v>57.210332</v>
      </c>
      <c r="K1465" s="355"/>
      <c r="L1465" s="358">
        <f t="shared" si="76"/>
        <v>38899</v>
      </c>
      <c r="M1465" s="359"/>
      <c r="N1465" s="359">
        <f t="shared" si="87"/>
        <v>3068</v>
      </c>
      <c r="O1465" s="359">
        <f t="shared" si="87"/>
        <v>1336.501314</v>
      </c>
    </row>
    <row r="1466" spans="2:15" s="357" customFormat="1" ht="12.75">
      <c r="B1466" s="358">
        <f t="shared" si="83"/>
        <v>38930</v>
      </c>
      <c r="C1466" s="355"/>
      <c r="D1466" s="360">
        <f t="shared" si="88"/>
        <v>2881</v>
      </c>
      <c r="E1466" s="360">
        <f t="shared" si="88"/>
        <v>1277.331456</v>
      </c>
      <c r="F1466" s="362"/>
      <c r="G1466" s="358">
        <f t="shared" si="84"/>
        <v>38930</v>
      </c>
      <c r="H1466" s="355"/>
      <c r="I1466" s="362">
        <f t="shared" si="85"/>
        <v>165</v>
      </c>
      <c r="J1466" s="360">
        <f t="shared" si="86"/>
        <v>58.011826</v>
      </c>
      <c r="K1466" s="355"/>
      <c r="L1466" s="358">
        <f t="shared" si="76"/>
        <v>38930</v>
      </c>
      <c r="M1466" s="359"/>
      <c r="N1466" s="359">
        <f t="shared" si="87"/>
        <v>3046</v>
      </c>
      <c r="O1466" s="359">
        <f t="shared" si="87"/>
        <v>1335.3432819999998</v>
      </c>
    </row>
    <row r="1467" spans="2:15" s="357" customFormat="1" ht="12.75">
      <c r="B1467" s="358">
        <f t="shared" si="83"/>
        <v>38961</v>
      </c>
      <c r="C1467" s="355"/>
      <c r="D1467" s="360">
        <f t="shared" si="88"/>
        <v>2865</v>
      </c>
      <c r="E1467" s="360">
        <f t="shared" si="88"/>
        <v>1263.10675</v>
      </c>
      <c r="F1467" s="362"/>
      <c r="G1467" s="358">
        <f t="shared" si="84"/>
        <v>38961</v>
      </c>
      <c r="H1467" s="355"/>
      <c r="I1467" s="362">
        <f t="shared" si="85"/>
        <v>164</v>
      </c>
      <c r="J1467" s="360">
        <f t="shared" si="86"/>
        <v>58.623474</v>
      </c>
      <c r="K1467" s="355"/>
      <c r="L1467" s="358">
        <f t="shared" si="76"/>
        <v>38961</v>
      </c>
      <c r="M1467" s="359"/>
      <c r="N1467" s="359">
        <f t="shared" si="87"/>
        <v>3029</v>
      </c>
      <c r="O1467" s="359">
        <f t="shared" si="87"/>
        <v>1321.730224</v>
      </c>
    </row>
    <row r="1468" spans="2:15" s="357" customFormat="1" ht="12.75">
      <c r="B1468" s="358">
        <f t="shared" si="83"/>
        <v>38991</v>
      </c>
      <c r="C1468" s="355"/>
      <c r="D1468" s="360">
        <f t="shared" si="88"/>
        <v>2846</v>
      </c>
      <c r="E1468" s="360">
        <f t="shared" si="88"/>
        <v>1252.7629160000001</v>
      </c>
      <c r="F1468" s="362"/>
      <c r="G1468" s="358">
        <f t="shared" si="84"/>
        <v>38991</v>
      </c>
      <c r="H1468" s="355"/>
      <c r="I1468" s="362">
        <f t="shared" si="85"/>
        <v>164</v>
      </c>
      <c r="J1468" s="360">
        <f t="shared" si="86"/>
        <v>59.59472100000001</v>
      </c>
      <c r="K1468" s="355"/>
      <c r="L1468" s="358">
        <f t="shared" si="76"/>
        <v>38991</v>
      </c>
      <c r="M1468" s="359"/>
      <c r="N1468" s="359">
        <f aca="true" t="shared" si="89" ref="N1468:N1473">+D1468+I1468</f>
        <v>3010</v>
      </c>
      <c r="O1468" s="359">
        <f aca="true" t="shared" si="90" ref="O1468:O1473">+E1468+J1468</f>
        <v>1312.357637</v>
      </c>
    </row>
    <row r="1469" spans="2:15" s="357" customFormat="1" ht="12.75">
      <c r="B1469" s="358">
        <f t="shared" si="83"/>
        <v>39022</v>
      </c>
      <c r="C1469" s="355"/>
      <c r="D1469" s="360">
        <f t="shared" si="88"/>
        <v>2828</v>
      </c>
      <c r="E1469" s="360">
        <f t="shared" si="88"/>
        <v>1213.4061669999999</v>
      </c>
      <c r="F1469" s="362"/>
      <c r="G1469" s="358">
        <f t="shared" si="84"/>
        <v>39022</v>
      </c>
      <c r="H1469" s="355"/>
      <c r="I1469" s="362">
        <f t="shared" si="85"/>
        <v>164</v>
      </c>
      <c r="J1469" s="360">
        <f t="shared" si="86"/>
        <v>58.817665000000005</v>
      </c>
      <c r="K1469" s="355"/>
      <c r="L1469" s="358">
        <f t="shared" si="76"/>
        <v>39022</v>
      </c>
      <c r="M1469" s="359"/>
      <c r="N1469" s="359">
        <f t="shared" si="89"/>
        <v>2992</v>
      </c>
      <c r="O1469" s="359">
        <f t="shared" si="90"/>
        <v>1272.223832</v>
      </c>
    </row>
    <row r="1470" spans="2:15" s="357" customFormat="1" ht="12.75">
      <c r="B1470" s="358">
        <f t="shared" si="83"/>
        <v>39052</v>
      </c>
      <c r="C1470" s="355"/>
      <c r="D1470" s="360">
        <f t="shared" si="88"/>
        <v>2811</v>
      </c>
      <c r="E1470" s="360">
        <f t="shared" si="88"/>
        <v>1183.440715</v>
      </c>
      <c r="F1470" s="362"/>
      <c r="G1470" s="358">
        <f t="shared" si="84"/>
        <v>39052</v>
      </c>
      <c r="H1470" s="355"/>
      <c r="I1470" s="362">
        <f t="shared" si="85"/>
        <v>164</v>
      </c>
      <c r="J1470" s="360">
        <f t="shared" si="86"/>
        <v>59.002263</v>
      </c>
      <c r="K1470" s="355"/>
      <c r="L1470" s="358">
        <f t="shared" si="76"/>
        <v>39052</v>
      </c>
      <c r="M1470" s="359"/>
      <c r="N1470" s="359">
        <f t="shared" si="89"/>
        <v>2975</v>
      </c>
      <c r="O1470" s="359">
        <f t="shared" si="90"/>
        <v>1242.442978</v>
      </c>
    </row>
    <row r="1471" spans="2:15" s="357" customFormat="1" ht="12.75">
      <c r="B1471" s="358">
        <f t="shared" si="83"/>
        <v>39083</v>
      </c>
      <c r="C1471" s="355"/>
      <c r="D1471" s="360">
        <f t="shared" si="88"/>
        <v>2802</v>
      </c>
      <c r="E1471" s="360">
        <f t="shared" si="88"/>
        <v>1173.336837</v>
      </c>
      <c r="F1471" s="362"/>
      <c r="G1471" s="358">
        <f t="shared" si="84"/>
        <v>39083</v>
      </c>
      <c r="H1471" s="355"/>
      <c r="I1471" s="362">
        <f t="shared" si="85"/>
        <v>163</v>
      </c>
      <c r="J1471" s="360">
        <f t="shared" si="86"/>
        <v>53.461423</v>
      </c>
      <c r="K1471" s="355"/>
      <c r="L1471" s="358">
        <f t="shared" si="76"/>
        <v>39083</v>
      </c>
      <c r="M1471" s="359"/>
      <c r="N1471" s="359">
        <f t="shared" si="89"/>
        <v>2965</v>
      </c>
      <c r="O1471" s="359">
        <f t="shared" si="90"/>
        <v>1226.79826</v>
      </c>
    </row>
    <row r="1472" spans="2:15" s="357" customFormat="1" ht="12.75">
      <c r="B1472" s="358">
        <f t="shared" si="83"/>
        <v>39114</v>
      </c>
      <c r="C1472" s="355"/>
      <c r="D1472" s="360">
        <f t="shared" si="88"/>
        <v>2795</v>
      </c>
      <c r="E1472" s="360">
        <f t="shared" si="88"/>
        <v>1171.027029</v>
      </c>
      <c r="F1472" s="362"/>
      <c r="G1472" s="358">
        <f t="shared" si="84"/>
        <v>39114</v>
      </c>
      <c r="H1472" s="355"/>
      <c r="I1472" s="362">
        <f t="shared" si="85"/>
        <v>163</v>
      </c>
      <c r="J1472" s="360">
        <f t="shared" si="86"/>
        <v>54.247681</v>
      </c>
      <c r="K1472" s="355"/>
      <c r="L1472" s="358">
        <f t="shared" si="76"/>
        <v>39114</v>
      </c>
      <c r="M1472" s="359"/>
      <c r="N1472" s="359">
        <f t="shared" si="89"/>
        <v>2958</v>
      </c>
      <c r="O1472" s="359">
        <f t="shared" si="90"/>
        <v>1225.2747100000001</v>
      </c>
    </row>
    <row r="1473" spans="2:15" s="357" customFormat="1" ht="12.75">
      <c r="B1473" s="358">
        <f t="shared" si="83"/>
        <v>39142</v>
      </c>
      <c r="C1473" s="355"/>
      <c r="D1473" s="360">
        <f t="shared" si="88"/>
        <v>2766</v>
      </c>
      <c r="E1473" s="360">
        <f t="shared" si="88"/>
        <v>1167.603962</v>
      </c>
      <c r="F1473" s="362"/>
      <c r="G1473" s="358">
        <f t="shared" si="84"/>
        <v>39142</v>
      </c>
      <c r="H1473" s="355"/>
      <c r="I1473" s="362">
        <f t="shared" si="85"/>
        <v>161</v>
      </c>
      <c r="J1473" s="360">
        <f t="shared" si="86"/>
        <v>53.38316</v>
      </c>
      <c r="K1473" s="355"/>
      <c r="L1473" s="358">
        <f t="shared" si="76"/>
        <v>39142</v>
      </c>
      <c r="M1473" s="359"/>
      <c r="N1473" s="359">
        <f t="shared" si="89"/>
        <v>2927</v>
      </c>
      <c r="O1473" s="359">
        <f t="shared" si="90"/>
        <v>1220.987122</v>
      </c>
    </row>
    <row r="1474" spans="2:15" s="357" customFormat="1" ht="12.75">
      <c r="B1474" s="358">
        <f t="shared" si="83"/>
        <v>39173</v>
      </c>
      <c r="C1474" s="355"/>
      <c r="D1474" s="360">
        <f t="shared" si="88"/>
        <v>2758</v>
      </c>
      <c r="E1474" s="360">
        <f t="shared" si="88"/>
        <v>1177.854849</v>
      </c>
      <c r="F1474" s="362"/>
      <c r="G1474" s="358">
        <f t="shared" si="84"/>
        <v>39173</v>
      </c>
      <c r="H1474" s="355"/>
      <c r="I1474" s="362">
        <f t="shared" si="85"/>
        <v>160</v>
      </c>
      <c r="J1474" s="360">
        <f t="shared" si="86"/>
        <v>56.724635</v>
      </c>
      <c r="K1474" s="355"/>
      <c r="L1474" s="358">
        <f t="shared" si="76"/>
        <v>39173</v>
      </c>
      <c r="M1474" s="359"/>
      <c r="N1474" s="359">
        <f aca="true" t="shared" si="91" ref="N1474:O1476">+D1474+I1474</f>
        <v>2918</v>
      </c>
      <c r="O1474" s="359">
        <f t="shared" si="91"/>
        <v>1234.579484</v>
      </c>
    </row>
    <row r="1475" spans="2:15" s="357" customFormat="1" ht="12.75">
      <c r="B1475" s="358">
        <f t="shared" si="83"/>
        <v>39203</v>
      </c>
      <c r="C1475" s="355"/>
      <c r="D1475" s="360">
        <f t="shared" si="88"/>
        <v>2752</v>
      </c>
      <c r="E1475" s="360">
        <f t="shared" si="88"/>
        <v>1175.323744</v>
      </c>
      <c r="F1475" s="362"/>
      <c r="G1475" s="358">
        <f t="shared" si="84"/>
        <v>39203</v>
      </c>
      <c r="H1475" s="355"/>
      <c r="I1475" s="362">
        <f t="shared" si="85"/>
        <v>160</v>
      </c>
      <c r="J1475" s="360">
        <f t="shared" si="86"/>
        <v>57.185895</v>
      </c>
      <c r="K1475" s="355"/>
      <c r="L1475" s="358">
        <f t="shared" si="76"/>
        <v>39203</v>
      </c>
      <c r="M1475" s="359"/>
      <c r="N1475" s="359">
        <f t="shared" si="91"/>
        <v>2912</v>
      </c>
      <c r="O1475" s="359">
        <f t="shared" si="91"/>
        <v>1232.509639</v>
      </c>
    </row>
    <row r="1476" spans="2:15" s="357" customFormat="1" ht="12.75">
      <c r="B1476" s="358">
        <f t="shared" si="83"/>
        <v>39234</v>
      </c>
      <c r="C1476" s="355"/>
      <c r="D1476" s="360">
        <f t="shared" si="88"/>
        <v>2739</v>
      </c>
      <c r="E1476" s="360">
        <f t="shared" si="88"/>
        <v>1172.558732</v>
      </c>
      <c r="F1476" s="362"/>
      <c r="G1476" s="358">
        <f t="shared" si="84"/>
        <v>39234</v>
      </c>
      <c r="H1476" s="355"/>
      <c r="I1476" s="362">
        <f t="shared" si="85"/>
        <v>160</v>
      </c>
      <c r="J1476" s="360">
        <f t="shared" si="86"/>
        <v>56.847848</v>
      </c>
      <c r="K1476" s="355"/>
      <c r="L1476" s="358">
        <f t="shared" si="76"/>
        <v>39234</v>
      </c>
      <c r="M1476" s="355"/>
      <c r="N1476" s="359">
        <f t="shared" si="91"/>
        <v>2899</v>
      </c>
      <c r="O1476" s="359">
        <f t="shared" si="91"/>
        <v>1229.4065799999998</v>
      </c>
    </row>
    <row r="1477" spans="2:15" s="357" customFormat="1" ht="12.75">
      <c r="B1477" s="358">
        <f t="shared" si="83"/>
        <v>39264</v>
      </c>
      <c r="C1477" s="355"/>
      <c r="D1477" s="360">
        <f t="shared" si="88"/>
        <v>2732</v>
      </c>
      <c r="E1477" s="360">
        <f t="shared" si="88"/>
        <v>1152.894937</v>
      </c>
      <c r="F1477" s="362"/>
      <c r="G1477" s="358">
        <f t="shared" si="84"/>
        <v>39264</v>
      </c>
      <c r="H1477" s="355"/>
      <c r="I1477" s="362">
        <f t="shared" si="85"/>
        <v>159</v>
      </c>
      <c r="J1477" s="360">
        <f t="shared" si="86"/>
        <v>57.927463</v>
      </c>
      <c r="K1477" s="355"/>
      <c r="L1477" s="358">
        <f t="shared" si="76"/>
        <v>39264</v>
      </c>
      <c r="M1477" s="355"/>
      <c r="N1477" s="359">
        <f aca="true" t="shared" si="92" ref="N1477:O1479">+D1477+I1477</f>
        <v>2891</v>
      </c>
      <c r="O1477" s="359">
        <f t="shared" si="92"/>
        <v>1210.8224</v>
      </c>
    </row>
    <row r="1478" spans="2:15" s="357" customFormat="1" ht="12.75">
      <c r="B1478" s="358">
        <f t="shared" si="83"/>
        <v>39295</v>
      </c>
      <c r="C1478" s="355"/>
      <c r="D1478" s="360">
        <f t="shared" si="88"/>
        <v>2728</v>
      </c>
      <c r="E1478" s="360">
        <f t="shared" si="88"/>
        <v>1152.812341</v>
      </c>
      <c r="F1478" s="362"/>
      <c r="G1478" s="358">
        <f t="shared" si="84"/>
        <v>39295</v>
      </c>
      <c r="H1478" s="355"/>
      <c r="I1478" s="362">
        <f t="shared" si="85"/>
        <v>158</v>
      </c>
      <c r="J1478" s="360">
        <f t="shared" si="86"/>
        <v>58.725212</v>
      </c>
      <c r="K1478" s="355"/>
      <c r="L1478" s="358">
        <f t="shared" si="76"/>
        <v>39295</v>
      </c>
      <c r="M1478" s="355"/>
      <c r="N1478" s="359">
        <f t="shared" si="92"/>
        <v>2886</v>
      </c>
      <c r="O1478" s="359">
        <f t="shared" si="92"/>
        <v>1211.5375530000001</v>
      </c>
    </row>
    <row r="1479" spans="2:15" s="357" customFormat="1" ht="12.75">
      <c r="B1479" s="358">
        <f t="shared" si="83"/>
        <v>39326</v>
      </c>
      <c r="C1479" s="355"/>
      <c r="D1479" s="360">
        <f t="shared" si="88"/>
        <v>2718</v>
      </c>
      <c r="E1479" s="360">
        <f t="shared" si="88"/>
        <v>1157.37835</v>
      </c>
      <c r="F1479" s="362"/>
      <c r="G1479" s="358">
        <f t="shared" si="84"/>
        <v>39326</v>
      </c>
      <c r="H1479" s="355"/>
      <c r="I1479" s="362">
        <f t="shared" si="85"/>
        <v>158</v>
      </c>
      <c r="J1479" s="360">
        <f t="shared" si="86"/>
        <v>58.457601</v>
      </c>
      <c r="K1479" s="355"/>
      <c r="L1479" s="358">
        <f t="shared" si="76"/>
        <v>39326</v>
      </c>
      <c r="M1479" s="355"/>
      <c r="N1479" s="359">
        <f t="shared" si="92"/>
        <v>2876</v>
      </c>
      <c r="O1479" s="359">
        <f t="shared" si="92"/>
        <v>1215.835951</v>
      </c>
    </row>
    <row r="1480" spans="2:15" s="357" customFormat="1" ht="12.75">
      <c r="B1480" s="358">
        <f t="shared" si="83"/>
        <v>39356</v>
      </c>
      <c r="C1480" s="355"/>
      <c r="D1480" s="360">
        <f t="shared" si="88"/>
        <v>2709</v>
      </c>
      <c r="E1480" s="360">
        <f t="shared" si="88"/>
        <v>1162.980565</v>
      </c>
      <c r="F1480" s="362"/>
      <c r="G1480" s="358">
        <f t="shared" si="84"/>
        <v>39356</v>
      </c>
      <c r="H1480" s="355"/>
      <c r="I1480" s="362">
        <f t="shared" si="85"/>
        <v>158</v>
      </c>
      <c r="J1480" s="360">
        <f t="shared" si="86"/>
        <v>58.882762</v>
      </c>
      <c r="K1480" s="355"/>
      <c r="L1480" s="358">
        <f t="shared" si="76"/>
        <v>39356</v>
      </c>
      <c r="M1480" s="355"/>
      <c r="N1480" s="359">
        <f aca="true" t="shared" si="93" ref="N1480:O1485">+D1480+I1480</f>
        <v>2867</v>
      </c>
      <c r="O1480" s="359">
        <f t="shared" si="93"/>
        <v>1221.863327</v>
      </c>
    </row>
    <row r="1481" spans="2:15" s="357" customFormat="1" ht="12.75">
      <c r="B1481" s="358">
        <f t="shared" si="83"/>
        <v>39387</v>
      </c>
      <c r="C1481" s="355"/>
      <c r="D1481" s="360">
        <f t="shared" si="88"/>
        <v>2694</v>
      </c>
      <c r="E1481" s="360">
        <f t="shared" si="88"/>
        <v>1153.70659</v>
      </c>
      <c r="F1481" s="362"/>
      <c r="G1481" s="358">
        <f t="shared" si="84"/>
        <v>39387</v>
      </c>
      <c r="H1481" s="355"/>
      <c r="I1481" s="362">
        <f t="shared" si="85"/>
        <v>157</v>
      </c>
      <c r="J1481" s="360">
        <f t="shared" si="86"/>
        <v>54.662512</v>
      </c>
      <c r="K1481" s="355"/>
      <c r="L1481" s="358">
        <f t="shared" si="76"/>
        <v>39387</v>
      </c>
      <c r="M1481" s="355"/>
      <c r="N1481" s="359">
        <f t="shared" si="93"/>
        <v>2851</v>
      </c>
      <c r="O1481" s="359">
        <f t="shared" si="93"/>
        <v>1208.369102</v>
      </c>
    </row>
    <row r="1482" spans="2:15" s="357" customFormat="1" ht="12.75">
      <c r="B1482" s="358">
        <f t="shared" si="83"/>
        <v>39417</v>
      </c>
      <c r="C1482" s="355"/>
      <c r="D1482" s="360">
        <f t="shared" si="88"/>
        <v>2685</v>
      </c>
      <c r="E1482" s="360">
        <f t="shared" si="88"/>
        <v>1168.128834</v>
      </c>
      <c r="F1482" s="362"/>
      <c r="G1482" s="358">
        <f t="shared" si="84"/>
        <v>39417</v>
      </c>
      <c r="H1482" s="355"/>
      <c r="I1482" s="362">
        <f t="shared" si="85"/>
        <v>157</v>
      </c>
      <c r="J1482" s="360">
        <f t="shared" si="86"/>
        <v>55.173668</v>
      </c>
      <c r="K1482" s="355"/>
      <c r="L1482" s="358">
        <f t="shared" si="76"/>
        <v>39417</v>
      </c>
      <c r="M1482" s="355"/>
      <c r="N1482" s="359">
        <f t="shared" si="93"/>
        <v>2842</v>
      </c>
      <c r="O1482" s="359">
        <f t="shared" si="93"/>
        <v>1223.302502</v>
      </c>
    </row>
    <row r="1483" spans="2:15" s="357" customFormat="1" ht="12.75">
      <c r="B1483" s="358">
        <f t="shared" si="83"/>
        <v>39448</v>
      </c>
      <c r="C1483" s="355"/>
      <c r="D1483" s="360">
        <f t="shared" si="88"/>
        <v>2672</v>
      </c>
      <c r="E1483" s="360">
        <f t="shared" si="88"/>
        <v>1157.682424</v>
      </c>
      <c r="F1483" s="362"/>
      <c r="G1483" s="358">
        <f t="shared" si="84"/>
        <v>39448</v>
      </c>
      <c r="H1483" s="355"/>
      <c r="I1483" s="362">
        <f t="shared" si="85"/>
        <v>157</v>
      </c>
      <c r="J1483" s="360">
        <f t="shared" si="86"/>
        <v>54.977854</v>
      </c>
      <c r="K1483" s="355"/>
      <c r="L1483" s="358">
        <f t="shared" si="76"/>
        <v>39448</v>
      </c>
      <c r="M1483" s="355"/>
      <c r="N1483" s="359">
        <f t="shared" si="93"/>
        <v>2829</v>
      </c>
      <c r="O1483" s="359">
        <f t="shared" si="93"/>
        <v>1212.660278</v>
      </c>
    </row>
    <row r="1484" spans="2:15" s="357" customFormat="1" ht="12.75">
      <c r="B1484" s="358">
        <f t="shared" si="83"/>
        <v>39479</v>
      </c>
      <c r="C1484" s="355"/>
      <c r="D1484" s="360">
        <f aca="true" t="shared" si="94" ref="D1484:E1503">+D265</f>
        <v>2664</v>
      </c>
      <c r="E1484" s="360">
        <f t="shared" si="94"/>
        <v>1168.685835</v>
      </c>
      <c r="F1484" s="362"/>
      <c r="G1484" s="358">
        <f t="shared" si="84"/>
        <v>39479</v>
      </c>
      <c r="H1484" s="355"/>
      <c r="I1484" s="362">
        <f t="shared" si="85"/>
        <v>157</v>
      </c>
      <c r="J1484" s="360">
        <f t="shared" si="86"/>
        <v>55.598658</v>
      </c>
      <c r="K1484" s="355"/>
      <c r="L1484" s="358">
        <f t="shared" si="76"/>
        <v>39479</v>
      </c>
      <c r="M1484" s="355"/>
      <c r="N1484" s="359">
        <f t="shared" si="93"/>
        <v>2821</v>
      </c>
      <c r="O1484" s="359">
        <f t="shared" si="93"/>
        <v>1224.284493</v>
      </c>
    </row>
    <row r="1485" spans="2:15" s="357" customFormat="1" ht="12.75">
      <c r="B1485" s="358">
        <f t="shared" si="83"/>
        <v>39508</v>
      </c>
      <c r="C1485" s="355"/>
      <c r="D1485" s="360">
        <f t="shared" si="94"/>
        <v>2659</v>
      </c>
      <c r="E1485" s="360">
        <f t="shared" si="94"/>
        <v>1179.312978</v>
      </c>
      <c r="F1485" s="362"/>
      <c r="G1485" s="358">
        <f t="shared" si="84"/>
        <v>39508</v>
      </c>
      <c r="H1485" s="355"/>
      <c r="I1485" s="362">
        <f t="shared" si="85"/>
        <v>157</v>
      </c>
      <c r="J1485" s="360">
        <f t="shared" si="86"/>
        <v>57.12345</v>
      </c>
      <c r="K1485" s="355"/>
      <c r="L1485" s="358">
        <f t="shared" si="76"/>
        <v>39508</v>
      </c>
      <c r="M1485" s="355"/>
      <c r="N1485" s="359">
        <f t="shared" si="93"/>
        <v>2816</v>
      </c>
      <c r="O1485" s="359">
        <f t="shared" si="93"/>
        <v>1236.436428</v>
      </c>
    </row>
    <row r="1486" spans="2:15" s="357" customFormat="1" ht="12.75">
      <c r="B1486" s="358">
        <f t="shared" si="83"/>
        <v>39539</v>
      </c>
      <c r="C1486" s="355"/>
      <c r="D1486" s="360">
        <f t="shared" si="94"/>
        <v>2654</v>
      </c>
      <c r="E1486" s="360">
        <f t="shared" si="94"/>
        <v>1211.525697</v>
      </c>
      <c r="F1486" s="362"/>
      <c r="G1486" s="358">
        <f t="shared" si="84"/>
        <v>39539</v>
      </c>
      <c r="H1486" s="355"/>
      <c r="I1486" s="362">
        <f t="shared" si="85"/>
        <v>156</v>
      </c>
      <c r="J1486" s="360">
        <f t="shared" si="86"/>
        <v>60.819855</v>
      </c>
      <c r="K1486" s="355"/>
      <c r="L1486" s="358">
        <f t="shared" si="76"/>
        <v>39539</v>
      </c>
      <c r="M1486" s="355"/>
      <c r="N1486" s="359">
        <f aca="true" t="shared" si="95" ref="N1486:O1488">+D1486+I1486</f>
        <v>2810</v>
      </c>
      <c r="O1486" s="359">
        <f t="shared" si="95"/>
        <v>1272.345552</v>
      </c>
    </row>
    <row r="1487" spans="2:15" s="357" customFormat="1" ht="12.75">
      <c r="B1487" s="358">
        <f t="shared" si="83"/>
        <v>39569</v>
      </c>
      <c r="C1487" s="355"/>
      <c r="D1487" s="360">
        <f t="shared" si="94"/>
        <v>2648</v>
      </c>
      <c r="E1487" s="360">
        <f t="shared" si="94"/>
        <v>1233.086849</v>
      </c>
      <c r="F1487" s="362"/>
      <c r="G1487" s="358">
        <f t="shared" si="84"/>
        <v>39569</v>
      </c>
      <c r="H1487" s="355"/>
      <c r="I1487" s="362">
        <f t="shared" si="85"/>
        <v>156</v>
      </c>
      <c r="J1487" s="360">
        <f t="shared" si="86"/>
        <v>62.546869</v>
      </c>
      <c r="K1487" s="355"/>
      <c r="L1487" s="358">
        <f t="shared" si="76"/>
        <v>39569</v>
      </c>
      <c r="M1487" s="355"/>
      <c r="N1487" s="359">
        <f t="shared" si="95"/>
        <v>2804</v>
      </c>
      <c r="O1487" s="359">
        <f t="shared" si="95"/>
        <v>1295.633718</v>
      </c>
    </row>
    <row r="1488" spans="2:15" s="357" customFormat="1" ht="12.75">
      <c r="B1488" s="358">
        <f aca="true" t="shared" si="96" ref="B1488:B1519">+B269</f>
        <v>39600</v>
      </c>
      <c r="C1488" s="355"/>
      <c r="D1488" s="360">
        <f t="shared" si="94"/>
        <v>2641</v>
      </c>
      <c r="E1488" s="360">
        <f t="shared" si="94"/>
        <v>1176.134822</v>
      </c>
      <c r="F1488" s="362"/>
      <c r="G1488" s="358">
        <f aca="true" t="shared" si="97" ref="G1488:G1519">+B829</f>
        <v>39600</v>
      </c>
      <c r="H1488" s="355"/>
      <c r="I1488" s="362">
        <f aca="true" t="shared" si="98" ref="I1488:I1519">+D829</f>
        <v>156</v>
      </c>
      <c r="J1488" s="360">
        <f aca="true" t="shared" si="99" ref="J1488:J1519">+E829</f>
        <v>63.089764</v>
      </c>
      <c r="K1488" s="355"/>
      <c r="L1488" s="358">
        <f aca="true" t="shared" si="100" ref="L1488:L1551">+B1488</f>
        <v>39600</v>
      </c>
      <c r="M1488" s="355"/>
      <c r="N1488" s="359">
        <f t="shared" si="95"/>
        <v>2797</v>
      </c>
      <c r="O1488" s="359">
        <f t="shared" si="95"/>
        <v>1239.224586</v>
      </c>
    </row>
    <row r="1489" spans="2:15" s="357" customFormat="1" ht="12.75">
      <c r="B1489" s="358">
        <f t="shared" si="96"/>
        <v>39630</v>
      </c>
      <c r="C1489" s="355"/>
      <c r="D1489" s="360">
        <f t="shared" si="94"/>
        <v>2632</v>
      </c>
      <c r="E1489" s="360">
        <f t="shared" si="94"/>
        <v>1194.878932</v>
      </c>
      <c r="F1489" s="362"/>
      <c r="G1489" s="358">
        <f t="shared" si="97"/>
        <v>39630</v>
      </c>
      <c r="H1489" s="355"/>
      <c r="I1489" s="362">
        <f t="shared" si="98"/>
        <v>154</v>
      </c>
      <c r="J1489" s="360">
        <f t="shared" si="99"/>
        <v>65.20128</v>
      </c>
      <c r="K1489" s="355"/>
      <c r="L1489" s="358">
        <f t="shared" si="100"/>
        <v>39630</v>
      </c>
      <c r="M1489" s="355"/>
      <c r="N1489" s="359">
        <f aca="true" t="shared" si="101" ref="N1489:O1491">+D1489+I1489</f>
        <v>2786</v>
      </c>
      <c r="O1489" s="359">
        <f t="shared" si="101"/>
        <v>1260.080212</v>
      </c>
    </row>
    <row r="1490" spans="2:15" s="357" customFormat="1" ht="12.75">
      <c r="B1490" s="358">
        <f t="shared" si="96"/>
        <v>39661</v>
      </c>
      <c r="C1490" s="355"/>
      <c r="D1490" s="360">
        <f t="shared" si="94"/>
        <v>2625</v>
      </c>
      <c r="E1490" s="360">
        <f t="shared" si="94"/>
        <v>1198.888109</v>
      </c>
      <c r="F1490" s="362"/>
      <c r="G1490" s="358">
        <f t="shared" si="97"/>
        <v>39661</v>
      </c>
      <c r="H1490" s="355"/>
      <c r="I1490" s="362">
        <f t="shared" si="98"/>
        <v>154</v>
      </c>
      <c r="J1490" s="360">
        <f t="shared" si="99"/>
        <v>64.361008</v>
      </c>
      <c r="K1490" s="355"/>
      <c r="L1490" s="358">
        <f t="shared" si="100"/>
        <v>39661</v>
      </c>
      <c r="M1490" s="355"/>
      <c r="N1490" s="359">
        <f t="shared" si="101"/>
        <v>2779</v>
      </c>
      <c r="O1490" s="359">
        <f t="shared" si="101"/>
        <v>1263.249117</v>
      </c>
    </row>
    <row r="1491" spans="2:15" s="357" customFormat="1" ht="12.75">
      <c r="B1491" s="358">
        <f t="shared" si="96"/>
        <v>39692</v>
      </c>
      <c r="C1491" s="355"/>
      <c r="D1491" s="360">
        <f t="shared" si="94"/>
        <v>2621</v>
      </c>
      <c r="E1491" s="360">
        <f t="shared" si="94"/>
        <v>1202.990507</v>
      </c>
      <c r="F1491" s="362"/>
      <c r="G1491" s="358">
        <f t="shared" si="97"/>
        <v>39692</v>
      </c>
      <c r="H1491" s="355"/>
      <c r="I1491" s="362">
        <f t="shared" si="98"/>
        <v>154</v>
      </c>
      <c r="J1491" s="360">
        <f t="shared" si="99"/>
        <v>64.961378</v>
      </c>
      <c r="K1491" s="355"/>
      <c r="L1491" s="358">
        <f t="shared" si="100"/>
        <v>39692</v>
      </c>
      <c r="M1491" s="355"/>
      <c r="N1491" s="359">
        <f t="shared" si="101"/>
        <v>2775</v>
      </c>
      <c r="O1491" s="359">
        <f t="shared" si="101"/>
        <v>1267.951885</v>
      </c>
    </row>
    <row r="1492" spans="2:15" s="357" customFormat="1" ht="12.75">
      <c r="B1492" s="358">
        <f t="shared" si="96"/>
        <v>39722</v>
      </c>
      <c r="C1492" s="355"/>
      <c r="D1492" s="360">
        <f t="shared" si="94"/>
        <v>2613</v>
      </c>
      <c r="E1492" s="360">
        <f t="shared" si="94"/>
        <v>1221.626144</v>
      </c>
      <c r="F1492" s="362"/>
      <c r="G1492" s="358">
        <f t="shared" si="97"/>
        <v>39722</v>
      </c>
      <c r="H1492" s="355"/>
      <c r="I1492" s="362">
        <f t="shared" si="98"/>
        <v>154</v>
      </c>
      <c r="J1492" s="360">
        <f t="shared" si="99"/>
        <v>66.354655</v>
      </c>
      <c r="K1492" s="355"/>
      <c r="L1492" s="358">
        <f t="shared" si="100"/>
        <v>39722</v>
      </c>
      <c r="M1492" s="355"/>
      <c r="N1492" s="359">
        <f aca="true" t="shared" si="102" ref="N1492:O1494">+D1492+I1492</f>
        <v>2767</v>
      </c>
      <c r="O1492" s="359">
        <f t="shared" si="102"/>
        <v>1287.9807990000002</v>
      </c>
    </row>
    <row r="1493" spans="2:15" s="357" customFormat="1" ht="12.75">
      <c r="B1493" s="358">
        <f t="shared" si="96"/>
        <v>39753</v>
      </c>
      <c r="C1493" s="355"/>
      <c r="D1493" s="360">
        <f t="shared" si="94"/>
        <v>2609</v>
      </c>
      <c r="E1493" s="360">
        <f t="shared" si="94"/>
        <v>1228.564094</v>
      </c>
      <c r="F1493" s="362"/>
      <c r="G1493" s="358">
        <f t="shared" si="97"/>
        <v>39753</v>
      </c>
      <c r="H1493" s="355"/>
      <c r="I1493" s="362">
        <f t="shared" si="98"/>
        <v>154</v>
      </c>
      <c r="J1493" s="360">
        <f t="shared" si="99"/>
        <v>65.247185</v>
      </c>
      <c r="K1493" s="355"/>
      <c r="L1493" s="358">
        <f t="shared" si="100"/>
        <v>39753</v>
      </c>
      <c r="M1493" s="355"/>
      <c r="N1493" s="359">
        <f t="shared" si="102"/>
        <v>2763</v>
      </c>
      <c r="O1493" s="359">
        <f t="shared" si="102"/>
        <v>1293.811279</v>
      </c>
    </row>
    <row r="1494" spans="2:15" s="357" customFormat="1" ht="12.75">
      <c r="B1494" s="358">
        <f t="shared" si="96"/>
        <v>39783</v>
      </c>
      <c r="C1494" s="355"/>
      <c r="D1494" s="360">
        <f t="shared" si="94"/>
        <v>2592</v>
      </c>
      <c r="E1494" s="360">
        <f t="shared" si="94"/>
        <v>1225.821481</v>
      </c>
      <c r="F1494" s="362"/>
      <c r="G1494" s="358">
        <f t="shared" si="97"/>
        <v>39783</v>
      </c>
      <c r="H1494" s="355"/>
      <c r="I1494" s="362">
        <f t="shared" si="98"/>
        <v>153</v>
      </c>
      <c r="J1494" s="360">
        <f t="shared" si="99"/>
        <v>65.707491</v>
      </c>
      <c r="K1494" s="355"/>
      <c r="L1494" s="358">
        <f t="shared" si="100"/>
        <v>39783</v>
      </c>
      <c r="M1494" s="355"/>
      <c r="N1494" s="359">
        <f t="shared" si="102"/>
        <v>2745</v>
      </c>
      <c r="O1494" s="359">
        <f t="shared" si="102"/>
        <v>1291.528972</v>
      </c>
    </row>
    <row r="1495" spans="2:15" s="357" customFormat="1" ht="12.75">
      <c r="B1495" s="358">
        <f t="shared" si="96"/>
        <v>39814</v>
      </c>
      <c r="C1495" s="355"/>
      <c r="D1495" s="360">
        <f t="shared" si="94"/>
        <v>2589</v>
      </c>
      <c r="E1495" s="360">
        <f t="shared" si="94"/>
        <v>1232.490813</v>
      </c>
      <c r="F1495" s="362"/>
      <c r="G1495" s="358">
        <f t="shared" si="97"/>
        <v>39814</v>
      </c>
      <c r="H1495" s="355"/>
      <c r="I1495" s="362">
        <f t="shared" si="98"/>
        <v>153</v>
      </c>
      <c r="J1495" s="360">
        <f t="shared" si="99"/>
        <v>66.352831</v>
      </c>
      <c r="K1495" s="355"/>
      <c r="L1495" s="358">
        <f t="shared" si="100"/>
        <v>39814</v>
      </c>
      <c r="M1495" s="355"/>
      <c r="N1495" s="359">
        <f aca="true" t="shared" si="103" ref="N1495:O1497">+D1495+I1495</f>
        <v>2742</v>
      </c>
      <c r="O1495" s="359">
        <f t="shared" si="103"/>
        <v>1298.8436439999998</v>
      </c>
    </row>
    <row r="1496" spans="2:15" s="357" customFormat="1" ht="12.75">
      <c r="B1496" s="358">
        <f t="shared" si="96"/>
        <v>39845</v>
      </c>
      <c r="C1496" s="355"/>
      <c r="D1496" s="360">
        <f t="shared" si="94"/>
        <v>2583</v>
      </c>
      <c r="E1496" s="360">
        <f t="shared" si="94"/>
        <v>1224.606149</v>
      </c>
      <c r="F1496" s="362"/>
      <c r="G1496" s="358">
        <f t="shared" si="97"/>
        <v>39845</v>
      </c>
      <c r="H1496" s="355"/>
      <c r="I1496" s="362">
        <f t="shared" si="98"/>
        <v>153</v>
      </c>
      <c r="J1496" s="360">
        <f t="shared" si="99"/>
        <v>65.89103</v>
      </c>
      <c r="K1496" s="355"/>
      <c r="L1496" s="358">
        <f t="shared" si="100"/>
        <v>39845</v>
      </c>
      <c r="M1496" s="355"/>
      <c r="N1496" s="359">
        <f t="shared" si="103"/>
        <v>2736</v>
      </c>
      <c r="O1496" s="359">
        <f t="shared" si="103"/>
        <v>1290.497179</v>
      </c>
    </row>
    <row r="1497" spans="2:15" s="357" customFormat="1" ht="12.75">
      <c r="B1497" s="358">
        <f t="shared" si="96"/>
        <v>39873</v>
      </c>
      <c r="C1497" s="355"/>
      <c r="D1497" s="360">
        <f t="shared" si="94"/>
        <v>2582</v>
      </c>
      <c r="E1497" s="360">
        <f t="shared" si="94"/>
        <v>1237.285794</v>
      </c>
      <c r="F1497" s="362"/>
      <c r="G1497" s="358">
        <f t="shared" si="97"/>
        <v>39873</v>
      </c>
      <c r="H1497" s="355"/>
      <c r="I1497" s="362">
        <f t="shared" si="98"/>
        <v>151</v>
      </c>
      <c r="J1497" s="360">
        <f t="shared" si="99"/>
        <v>66.346472</v>
      </c>
      <c r="K1497" s="355"/>
      <c r="L1497" s="358">
        <f t="shared" si="100"/>
        <v>39873</v>
      </c>
      <c r="M1497" s="355"/>
      <c r="N1497" s="359">
        <f t="shared" si="103"/>
        <v>2733</v>
      </c>
      <c r="O1497" s="359">
        <f t="shared" si="103"/>
        <v>1303.6322659999998</v>
      </c>
    </row>
    <row r="1498" spans="2:15" s="357" customFormat="1" ht="12.75">
      <c r="B1498" s="358">
        <f t="shared" si="96"/>
        <v>39904</v>
      </c>
      <c r="C1498" s="355"/>
      <c r="D1498" s="360">
        <f t="shared" si="94"/>
        <v>2572</v>
      </c>
      <c r="E1498" s="360">
        <f t="shared" si="94"/>
        <v>1260.560552</v>
      </c>
      <c r="F1498" s="362"/>
      <c r="G1498" s="358">
        <f t="shared" si="97"/>
        <v>39904</v>
      </c>
      <c r="H1498" s="355"/>
      <c r="I1498" s="362">
        <f t="shared" si="98"/>
        <v>151</v>
      </c>
      <c r="J1498" s="360">
        <f t="shared" si="99"/>
        <v>89.190599</v>
      </c>
      <c r="K1498" s="355"/>
      <c r="L1498" s="358">
        <f t="shared" si="100"/>
        <v>39904</v>
      </c>
      <c r="M1498" s="355"/>
      <c r="N1498" s="359">
        <f aca="true" t="shared" si="104" ref="N1498:O1500">+D1498+I1498</f>
        <v>2723</v>
      </c>
      <c r="O1498" s="359">
        <f t="shared" si="104"/>
        <v>1349.751151</v>
      </c>
    </row>
    <row r="1499" spans="2:15" s="357" customFormat="1" ht="12.75">
      <c r="B1499" s="358">
        <f t="shared" si="96"/>
        <v>39934</v>
      </c>
      <c r="C1499" s="355"/>
      <c r="D1499" s="360">
        <f t="shared" si="94"/>
        <v>2568</v>
      </c>
      <c r="E1499" s="360">
        <f t="shared" si="94"/>
        <v>1285.136415</v>
      </c>
      <c r="F1499" s="362"/>
      <c r="G1499" s="358">
        <f t="shared" si="97"/>
        <v>39934</v>
      </c>
      <c r="H1499" s="355"/>
      <c r="I1499" s="362">
        <f t="shared" si="98"/>
        <v>151</v>
      </c>
      <c r="J1499" s="360">
        <f t="shared" si="99"/>
        <v>92.940444</v>
      </c>
      <c r="K1499" s="355"/>
      <c r="L1499" s="358">
        <f t="shared" si="100"/>
        <v>39934</v>
      </c>
      <c r="M1499" s="355"/>
      <c r="N1499" s="359">
        <f t="shared" si="104"/>
        <v>2719</v>
      </c>
      <c r="O1499" s="359">
        <f t="shared" si="104"/>
        <v>1378.076859</v>
      </c>
    </row>
    <row r="1500" spans="2:15" s="357" customFormat="1" ht="12.75">
      <c r="B1500" s="358">
        <f t="shared" si="96"/>
        <v>39965</v>
      </c>
      <c r="C1500" s="355"/>
      <c r="D1500" s="360">
        <f t="shared" si="94"/>
        <v>2560</v>
      </c>
      <c r="E1500" s="360">
        <f t="shared" si="94"/>
        <v>1291.362023</v>
      </c>
      <c r="F1500" s="362"/>
      <c r="G1500" s="358">
        <f t="shared" si="97"/>
        <v>39965</v>
      </c>
      <c r="H1500" s="355"/>
      <c r="I1500" s="362">
        <f t="shared" si="98"/>
        <v>151</v>
      </c>
      <c r="J1500" s="360">
        <f t="shared" si="99"/>
        <v>70.803301</v>
      </c>
      <c r="K1500" s="355"/>
      <c r="L1500" s="358">
        <f t="shared" si="100"/>
        <v>39965</v>
      </c>
      <c r="M1500" s="355"/>
      <c r="N1500" s="359">
        <f aca="true" t="shared" si="105" ref="N1500:N1505">+D1500+I1500</f>
        <v>2711</v>
      </c>
      <c r="O1500" s="359">
        <f t="shared" si="104"/>
        <v>1362.1653239999998</v>
      </c>
    </row>
    <row r="1501" spans="2:15" s="357" customFormat="1" ht="12.75">
      <c r="B1501" s="358">
        <f t="shared" si="96"/>
        <v>39995</v>
      </c>
      <c r="C1501" s="355"/>
      <c r="D1501" s="360">
        <f t="shared" si="94"/>
        <v>2553</v>
      </c>
      <c r="E1501" s="360">
        <f t="shared" si="94"/>
        <v>1286.680721</v>
      </c>
      <c r="F1501" s="362"/>
      <c r="G1501" s="358">
        <f t="shared" si="97"/>
        <v>39995</v>
      </c>
      <c r="H1501" s="355"/>
      <c r="I1501" s="362">
        <f t="shared" si="98"/>
        <v>150</v>
      </c>
      <c r="J1501" s="360">
        <f t="shared" si="99"/>
        <v>71.972409</v>
      </c>
      <c r="K1501" s="355"/>
      <c r="L1501" s="358">
        <f t="shared" si="100"/>
        <v>39995</v>
      </c>
      <c r="M1501" s="355"/>
      <c r="N1501" s="359">
        <f t="shared" si="105"/>
        <v>2703</v>
      </c>
      <c r="O1501" s="359">
        <f aca="true" t="shared" si="106" ref="O1501:O1506">+E1501+J1501</f>
        <v>1358.65313</v>
      </c>
    </row>
    <row r="1502" spans="2:15" s="357" customFormat="1" ht="12.75">
      <c r="B1502" s="358">
        <f t="shared" si="96"/>
        <v>40026</v>
      </c>
      <c r="C1502" s="355"/>
      <c r="D1502" s="360">
        <f t="shared" si="94"/>
        <v>2539</v>
      </c>
      <c r="E1502" s="360">
        <f t="shared" si="94"/>
        <v>1280.35536</v>
      </c>
      <c r="F1502" s="362"/>
      <c r="G1502" s="358">
        <f t="shared" si="97"/>
        <v>40026</v>
      </c>
      <c r="H1502" s="355"/>
      <c r="I1502" s="362">
        <f t="shared" si="98"/>
        <v>148</v>
      </c>
      <c r="J1502" s="360">
        <f t="shared" si="99"/>
        <v>72.551958</v>
      </c>
      <c r="K1502" s="355"/>
      <c r="L1502" s="358">
        <f t="shared" si="100"/>
        <v>40026</v>
      </c>
      <c r="M1502" s="355"/>
      <c r="N1502" s="359">
        <f t="shared" si="105"/>
        <v>2687</v>
      </c>
      <c r="O1502" s="359">
        <f t="shared" si="106"/>
        <v>1352.907318</v>
      </c>
    </row>
    <row r="1503" spans="2:15" s="357" customFormat="1" ht="12.75">
      <c r="B1503" s="358">
        <f t="shared" si="96"/>
        <v>40057</v>
      </c>
      <c r="C1503" s="355"/>
      <c r="D1503" s="360">
        <f t="shared" si="94"/>
        <v>2534</v>
      </c>
      <c r="E1503" s="360">
        <f t="shared" si="94"/>
        <v>1281.689271</v>
      </c>
      <c r="F1503" s="362"/>
      <c r="G1503" s="358">
        <f t="shared" si="97"/>
        <v>40057</v>
      </c>
      <c r="H1503" s="355"/>
      <c r="I1503" s="362">
        <f t="shared" si="98"/>
        <v>148</v>
      </c>
      <c r="J1503" s="360">
        <f t="shared" si="99"/>
        <v>73.098933</v>
      </c>
      <c r="K1503" s="355"/>
      <c r="L1503" s="358">
        <f t="shared" si="100"/>
        <v>40057</v>
      </c>
      <c r="M1503" s="355"/>
      <c r="N1503" s="359">
        <f t="shared" si="105"/>
        <v>2682</v>
      </c>
      <c r="O1503" s="359">
        <f t="shared" si="106"/>
        <v>1354.788204</v>
      </c>
    </row>
    <row r="1504" spans="2:15" s="357" customFormat="1" ht="12.75">
      <c r="B1504" s="358">
        <f t="shared" si="96"/>
        <v>40087</v>
      </c>
      <c r="C1504" s="355"/>
      <c r="D1504" s="360">
        <f aca="true" t="shared" si="107" ref="D1504:E1523">+D285</f>
        <v>2529</v>
      </c>
      <c r="E1504" s="360">
        <f t="shared" si="107"/>
        <v>1294.385206</v>
      </c>
      <c r="F1504" s="362"/>
      <c r="G1504" s="358">
        <f t="shared" si="97"/>
        <v>40087</v>
      </c>
      <c r="H1504" s="355"/>
      <c r="I1504" s="362">
        <f t="shared" si="98"/>
        <v>147</v>
      </c>
      <c r="J1504" s="360">
        <f t="shared" si="99"/>
        <v>73.391151</v>
      </c>
      <c r="K1504" s="355"/>
      <c r="L1504" s="358">
        <f t="shared" si="100"/>
        <v>40087</v>
      </c>
      <c r="M1504" s="355"/>
      <c r="N1504" s="359">
        <f t="shared" si="105"/>
        <v>2676</v>
      </c>
      <c r="O1504" s="359">
        <f t="shared" si="106"/>
        <v>1367.776357</v>
      </c>
    </row>
    <row r="1505" spans="2:15" s="357" customFormat="1" ht="12.75">
      <c r="B1505" s="358">
        <f t="shared" si="96"/>
        <v>40118</v>
      </c>
      <c r="C1505" s="355"/>
      <c r="D1505" s="360">
        <f t="shared" si="107"/>
        <v>2525</v>
      </c>
      <c r="E1505" s="360">
        <f t="shared" si="107"/>
        <v>1290.255702</v>
      </c>
      <c r="F1505" s="362"/>
      <c r="G1505" s="358">
        <f t="shared" si="97"/>
        <v>40118</v>
      </c>
      <c r="H1505" s="355"/>
      <c r="I1505" s="362">
        <f t="shared" si="98"/>
        <v>147</v>
      </c>
      <c r="J1505" s="360">
        <f t="shared" si="99"/>
        <v>76.665941</v>
      </c>
      <c r="K1505" s="355"/>
      <c r="L1505" s="358">
        <f t="shared" si="100"/>
        <v>40118</v>
      </c>
      <c r="M1505" s="355"/>
      <c r="N1505" s="359">
        <f t="shared" si="105"/>
        <v>2672</v>
      </c>
      <c r="O1505" s="359">
        <f t="shared" si="106"/>
        <v>1366.921643</v>
      </c>
    </row>
    <row r="1506" spans="2:15" s="357" customFormat="1" ht="12.75">
      <c r="B1506" s="358">
        <f t="shared" si="96"/>
        <v>40148</v>
      </c>
      <c r="C1506" s="355"/>
      <c r="D1506" s="360">
        <f t="shared" si="107"/>
        <v>2517</v>
      </c>
      <c r="E1506" s="360">
        <f t="shared" si="107"/>
        <v>1291.842185</v>
      </c>
      <c r="F1506" s="362"/>
      <c r="G1506" s="358">
        <f t="shared" si="97"/>
        <v>40148</v>
      </c>
      <c r="H1506" s="355"/>
      <c r="I1506" s="362">
        <f t="shared" si="98"/>
        <v>147</v>
      </c>
      <c r="J1506" s="360">
        <f t="shared" si="99"/>
        <v>74.536365</v>
      </c>
      <c r="K1506" s="355"/>
      <c r="L1506" s="358">
        <f t="shared" si="100"/>
        <v>40148</v>
      </c>
      <c r="M1506" s="355"/>
      <c r="N1506" s="359">
        <f aca="true" t="shared" si="108" ref="N1506:N1512">+D1506+I1506</f>
        <v>2664</v>
      </c>
      <c r="O1506" s="359">
        <f t="shared" si="106"/>
        <v>1366.37855</v>
      </c>
    </row>
    <row r="1507" spans="2:15" s="357" customFormat="1" ht="12.75">
      <c r="B1507" s="358">
        <f t="shared" si="96"/>
        <v>40179</v>
      </c>
      <c r="C1507" s="355"/>
      <c r="D1507" s="360">
        <f t="shared" si="107"/>
        <v>2512</v>
      </c>
      <c r="E1507" s="360">
        <f t="shared" si="107"/>
        <v>1336.605289</v>
      </c>
      <c r="F1507" s="362"/>
      <c r="G1507" s="358">
        <f t="shared" si="97"/>
        <v>40179</v>
      </c>
      <c r="H1507" s="355"/>
      <c r="I1507" s="362">
        <f t="shared" si="98"/>
        <v>147</v>
      </c>
      <c r="J1507" s="360">
        <f t="shared" si="99"/>
        <v>75.148489</v>
      </c>
      <c r="K1507" s="355"/>
      <c r="L1507" s="358">
        <f t="shared" si="100"/>
        <v>40179</v>
      </c>
      <c r="M1507" s="355"/>
      <c r="N1507" s="359">
        <f t="shared" si="108"/>
        <v>2659</v>
      </c>
      <c r="O1507" s="359">
        <f aca="true" t="shared" si="109" ref="O1507:O1512">+E1507+J1507</f>
        <v>1411.753778</v>
      </c>
    </row>
    <row r="1508" spans="2:15" s="357" customFormat="1" ht="12.75">
      <c r="B1508" s="358">
        <f t="shared" si="96"/>
        <v>40210</v>
      </c>
      <c r="C1508" s="355"/>
      <c r="D1508" s="360">
        <f t="shared" si="107"/>
        <v>2501</v>
      </c>
      <c r="E1508" s="360">
        <f t="shared" si="107"/>
        <v>1240.032235</v>
      </c>
      <c r="F1508" s="362"/>
      <c r="G1508" s="358">
        <f t="shared" si="97"/>
        <v>40210</v>
      </c>
      <c r="H1508" s="355"/>
      <c r="I1508" s="362">
        <f t="shared" si="98"/>
        <v>146</v>
      </c>
      <c r="J1508" s="360">
        <f t="shared" si="99"/>
        <v>75.577406</v>
      </c>
      <c r="K1508" s="355"/>
      <c r="L1508" s="358">
        <f t="shared" si="100"/>
        <v>40210</v>
      </c>
      <c r="M1508" s="355"/>
      <c r="N1508" s="359">
        <f t="shared" si="108"/>
        <v>2647</v>
      </c>
      <c r="O1508" s="359">
        <f t="shared" si="109"/>
        <v>1315.609641</v>
      </c>
    </row>
    <row r="1509" spans="2:15" s="357" customFormat="1" ht="12.75">
      <c r="B1509" s="358">
        <f t="shared" si="96"/>
        <v>40238</v>
      </c>
      <c r="C1509" s="355"/>
      <c r="D1509" s="360">
        <f t="shared" si="107"/>
        <v>2495</v>
      </c>
      <c r="E1509" s="360">
        <f t="shared" si="107"/>
        <v>1249.30816</v>
      </c>
      <c r="F1509" s="362"/>
      <c r="G1509" s="358">
        <f t="shared" si="97"/>
        <v>40238</v>
      </c>
      <c r="H1509" s="355"/>
      <c r="I1509" s="362">
        <f t="shared" si="98"/>
        <v>146</v>
      </c>
      <c r="J1509" s="360">
        <f t="shared" si="99"/>
        <v>70.534299</v>
      </c>
      <c r="K1509" s="355"/>
      <c r="L1509" s="358">
        <f t="shared" si="100"/>
        <v>40238</v>
      </c>
      <c r="M1509" s="355"/>
      <c r="N1509" s="359">
        <f t="shared" si="108"/>
        <v>2641</v>
      </c>
      <c r="O1509" s="359">
        <f t="shared" si="109"/>
        <v>1319.842459</v>
      </c>
    </row>
    <row r="1510" spans="2:15" s="357" customFormat="1" ht="12.75">
      <c r="B1510" s="358">
        <f t="shared" si="96"/>
        <v>40269</v>
      </c>
      <c r="C1510" s="355"/>
      <c r="D1510" s="360">
        <f t="shared" si="107"/>
        <v>2493</v>
      </c>
      <c r="E1510" s="360">
        <f t="shared" si="107"/>
        <v>1269.106715</v>
      </c>
      <c r="F1510" s="362"/>
      <c r="G1510" s="358">
        <f t="shared" si="97"/>
        <v>40269</v>
      </c>
      <c r="H1510" s="355"/>
      <c r="I1510" s="362">
        <f t="shared" si="98"/>
        <v>146</v>
      </c>
      <c r="J1510" s="360">
        <f t="shared" si="99"/>
        <v>74.126623</v>
      </c>
      <c r="K1510" s="355"/>
      <c r="L1510" s="358">
        <f t="shared" si="100"/>
        <v>40269</v>
      </c>
      <c r="M1510" s="355"/>
      <c r="N1510" s="359">
        <f t="shared" si="108"/>
        <v>2639</v>
      </c>
      <c r="O1510" s="359">
        <f t="shared" si="109"/>
        <v>1343.233338</v>
      </c>
    </row>
    <row r="1511" spans="2:15" s="357" customFormat="1" ht="12.75">
      <c r="B1511" s="358">
        <f t="shared" si="96"/>
        <v>40299</v>
      </c>
      <c r="C1511" s="355"/>
      <c r="D1511" s="360">
        <f t="shared" si="107"/>
        <v>2488</v>
      </c>
      <c r="E1511" s="360">
        <f t="shared" si="107"/>
        <v>1278.438769</v>
      </c>
      <c r="F1511" s="362"/>
      <c r="G1511" s="358">
        <f t="shared" si="97"/>
        <v>40299</v>
      </c>
      <c r="H1511" s="355"/>
      <c r="I1511" s="362">
        <f t="shared" si="98"/>
        <v>146</v>
      </c>
      <c r="J1511" s="360">
        <f t="shared" si="99"/>
        <v>75.102813</v>
      </c>
      <c r="K1511" s="355"/>
      <c r="L1511" s="358">
        <f t="shared" si="100"/>
        <v>40299</v>
      </c>
      <c r="M1511" s="355"/>
      <c r="N1511" s="359">
        <f t="shared" si="108"/>
        <v>2634</v>
      </c>
      <c r="O1511" s="359">
        <f t="shared" si="109"/>
        <v>1353.541582</v>
      </c>
    </row>
    <row r="1512" spans="2:15" s="357" customFormat="1" ht="12.75">
      <c r="B1512" s="358">
        <f t="shared" si="96"/>
        <v>40330</v>
      </c>
      <c r="C1512" s="355"/>
      <c r="D1512" s="360">
        <f t="shared" si="107"/>
        <v>2488</v>
      </c>
      <c r="E1512" s="360">
        <f t="shared" si="107"/>
        <v>1279.241712</v>
      </c>
      <c r="F1512" s="362"/>
      <c r="G1512" s="358">
        <f t="shared" si="97"/>
        <v>40330</v>
      </c>
      <c r="H1512" s="355"/>
      <c r="I1512" s="362">
        <f t="shared" si="98"/>
        <v>146</v>
      </c>
      <c r="J1512" s="360">
        <f t="shared" si="99"/>
        <v>75.624973</v>
      </c>
      <c r="K1512" s="355"/>
      <c r="L1512" s="358">
        <f t="shared" si="100"/>
        <v>40330</v>
      </c>
      <c r="M1512" s="355"/>
      <c r="N1512" s="359">
        <f t="shared" si="108"/>
        <v>2634</v>
      </c>
      <c r="O1512" s="359">
        <f t="shared" si="109"/>
        <v>1354.866685</v>
      </c>
    </row>
    <row r="1513" spans="2:15" s="357" customFormat="1" ht="12.75">
      <c r="B1513" s="358">
        <f t="shared" si="96"/>
        <v>40360</v>
      </c>
      <c r="C1513" s="355"/>
      <c r="D1513" s="360">
        <f t="shared" si="107"/>
        <v>2485</v>
      </c>
      <c r="E1513" s="360">
        <f t="shared" si="107"/>
        <v>1276.9915</v>
      </c>
      <c r="F1513" s="362"/>
      <c r="G1513" s="358">
        <f t="shared" si="97"/>
        <v>40360</v>
      </c>
      <c r="H1513" s="355"/>
      <c r="I1513" s="362">
        <f t="shared" si="98"/>
        <v>146</v>
      </c>
      <c r="J1513" s="360">
        <f t="shared" si="99"/>
        <v>74.666034</v>
      </c>
      <c r="K1513" s="355"/>
      <c r="L1513" s="358">
        <f t="shared" si="100"/>
        <v>40360</v>
      </c>
      <c r="M1513" s="355"/>
      <c r="N1513" s="359">
        <f aca="true" t="shared" si="110" ref="N1513:O1515">+D1513+I1513</f>
        <v>2631</v>
      </c>
      <c r="O1513" s="359">
        <f t="shared" si="110"/>
        <v>1351.6575340000002</v>
      </c>
    </row>
    <row r="1514" spans="2:15" s="357" customFormat="1" ht="12.75">
      <c r="B1514" s="358">
        <f t="shared" si="96"/>
        <v>40391</v>
      </c>
      <c r="C1514" s="355"/>
      <c r="D1514" s="360">
        <f t="shared" si="107"/>
        <v>2482</v>
      </c>
      <c r="E1514" s="360">
        <f t="shared" si="107"/>
        <v>1285.185271</v>
      </c>
      <c r="F1514" s="362"/>
      <c r="G1514" s="358">
        <f t="shared" si="97"/>
        <v>40391</v>
      </c>
      <c r="H1514" s="355"/>
      <c r="I1514" s="362">
        <f t="shared" si="98"/>
        <v>146</v>
      </c>
      <c r="J1514" s="360">
        <f t="shared" si="99"/>
        <v>75.192764</v>
      </c>
      <c r="K1514" s="355"/>
      <c r="L1514" s="358">
        <f t="shared" si="100"/>
        <v>40391</v>
      </c>
      <c r="M1514" s="355"/>
      <c r="N1514" s="359">
        <f t="shared" si="110"/>
        <v>2628</v>
      </c>
      <c r="O1514" s="359">
        <f t="shared" si="110"/>
        <v>1360.378035</v>
      </c>
    </row>
    <row r="1515" spans="2:15" s="357" customFormat="1" ht="12.75">
      <c r="B1515" s="358">
        <f t="shared" si="96"/>
        <v>40422</v>
      </c>
      <c r="C1515" s="355"/>
      <c r="D1515" s="360">
        <f t="shared" si="107"/>
        <v>2480</v>
      </c>
      <c r="E1515" s="360">
        <f t="shared" si="107"/>
        <v>1286.916394</v>
      </c>
      <c r="F1515" s="362"/>
      <c r="G1515" s="358">
        <f t="shared" si="97"/>
        <v>40422</v>
      </c>
      <c r="H1515" s="355"/>
      <c r="I1515" s="362">
        <f t="shared" si="98"/>
        <v>146</v>
      </c>
      <c r="J1515" s="360">
        <f t="shared" si="99"/>
        <v>75.569537</v>
      </c>
      <c r="K1515" s="355"/>
      <c r="L1515" s="358">
        <f t="shared" si="100"/>
        <v>40422</v>
      </c>
      <c r="M1515" s="355"/>
      <c r="N1515" s="359">
        <f t="shared" si="110"/>
        <v>2626</v>
      </c>
      <c r="O1515" s="359">
        <f t="shared" si="110"/>
        <v>1362.4859310000002</v>
      </c>
    </row>
    <row r="1516" spans="2:15" s="357" customFormat="1" ht="12.75">
      <c r="B1516" s="358">
        <f t="shared" si="96"/>
        <v>40452</v>
      </c>
      <c r="C1516" s="355"/>
      <c r="D1516" s="360">
        <f t="shared" si="107"/>
        <v>2479</v>
      </c>
      <c r="E1516" s="360">
        <f t="shared" si="107"/>
        <v>1288.510867</v>
      </c>
      <c r="F1516" s="362"/>
      <c r="G1516" s="358">
        <f t="shared" si="97"/>
        <v>40452</v>
      </c>
      <c r="H1516" s="355"/>
      <c r="I1516" s="362">
        <f t="shared" si="98"/>
        <v>146</v>
      </c>
      <c r="J1516" s="360">
        <f t="shared" si="99"/>
        <v>76.660572</v>
      </c>
      <c r="K1516" s="355"/>
      <c r="L1516" s="358">
        <f t="shared" si="100"/>
        <v>40452</v>
      </c>
      <c r="M1516" s="355"/>
      <c r="N1516" s="359">
        <f aca="true" t="shared" si="111" ref="N1516:O1521">+D1516+I1516</f>
        <v>2625</v>
      </c>
      <c r="O1516" s="359">
        <f t="shared" si="111"/>
        <v>1365.171439</v>
      </c>
    </row>
    <row r="1517" spans="2:15" s="357" customFormat="1" ht="12.75">
      <c r="B1517" s="358">
        <f t="shared" si="96"/>
        <v>40483</v>
      </c>
      <c r="C1517" s="355"/>
      <c r="D1517" s="360">
        <f t="shared" si="107"/>
        <v>2475</v>
      </c>
      <c r="E1517" s="360">
        <f t="shared" si="107"/>
        <v>1252.325182</v>
      </c>
      <c r="F1517" s="362"/>
      <c r="G1517" s="358">
        <f t="shared" si="97"/>
        <v>40483</v>
      </c>
      <c r="H1517" s="355"/>
      <c r="I1517" s="362">
        <f t="shared" si="98"/>
        <v>146</v>
      </c>
      <c r="J1517" s="360">
        <f t="shared" si="99"/>
        <v>74.696341</v>
      </c>
      <c r="K1517" s="355"/>
      <c r="L1517" s="358">
        <f t="shared" si="100"/>
        <v>40483</v>
      </c>
      <c r="M1517" s="355"/>
      <c r="N1517" s="359">
        <f t="shared" si="111"/>
        <v>2621</v>
      </c>
      <c r="O1517" s="359">
        <f t="shared" si="111"/>
        <v>1327.0215230000001</v>
      </c>
    </row>
    <row r="1518" spans="2:15" s="357" customFormat="1" ht="12.75">
      <c r="B1518" s="358">
        <f t="shared" si="96"/>
        <v>40513</v>
      </c>
      <c r="C1518" s="355"/>
      <c r="D1518" s="360">
        <f t="shared" si="107"/>
        <v>2470</v>
      </c>
      <c r="E1518" s="360">
        <f t="shared" si="107"/>
        <v>1179.886923</v>
      </c>
      <c r="F1518" s="362"/>
      <c r="G1518" s="358">
        <f t="shared" si="97"/>
        <v>40513</v>
      </c>
      <c r="H1518" s="355"/>
      <c r="I1518" s="362">
        <f t="shared" si="98"/>
        <v>146</v>
      </c>
      <c r="J1518" s="360">
        <f t="shared" si="99"/>
        <v>75.199828</v>
      </c>
      <c r="K1518" s="355"/>
      <c r="L1518" s="358">
        <f t="shared" si="100"/>
        <v>40513</v>
      </c>
      <c r="M1518" s="355"/>
      <c r="N1518" s="359">
        <f t="shared" si="111"/>
        <v>2616</v>
      </c>
      <c r="O1518" s="359">
        <f t="shared" si="111"/>
        <v>1255.086751</v>
      </c>
    </row>
    <row r="1519" spans="2:15" s="357" customFormat="1" ht="12.75">
      <c r="B1519" s="358">
        <f t="shared" si="96"/>
        <v>40544</v>
      </c>
      <c r="C1519" s="355"/>
      <c r="D1519" s="360">
        <f t="shared" si="107"/>
        <v>2467</v>
      </c>
      <c r="E1519" s="360">
        <f t="shared" si="107"/>
        <v>1180.514149</v>
      </c>
      <c r="F1519" s="362"/>
      <c r="G1519" s="358">
        <f t="shared" si="97"/>
        <v>40544</v>
      </c>
      <c r="H1519" s="355"/>
      <c r="I1519" s="362">
        <f t="shared" si="98"/>
        <v>146</v>
      </c>
      <c r="J1519" s="360">
        <f t="shared" si="99"/>
        <v>75.719867</v>
      </c>
      <c r="K1519" s="355"/>
      <c r="L1519" s="358">
        <f t="shared" si="100"/>
        <v>40544</v>
      </c>
      <c r="M1519" s="355"/>
      <c r="N1519" s="359">
        <f t="shared" si="111"/>
        <v>2613</v>
      </c>
      <c r="O1519" s="359">
        <f t="shared" si="111"/>
        <v>1256.234016</v>
      </c>
    </row>
    <row r="1520" spans="2:15" s="357" customFormat="1" ht="12.75">
      <c r="B1520" s="358">
        <f aca="true" t="shared" si="112" ref="B1520:B1551">+B301</f>
        <v>40575</v>
      </c>
      <c r="C1520" s="355"/>
      <c r="D1520" s="360">
        <f t="shared" si="107"/>
        <v>2468</v>
      </c>
      <c r="E1520" s="360">
        <f t="shared" si="107"/>
        <v>1184.250691</v>
      </c>
      <c r="F1520" s="362"/>
      <c r="G1520" s="358">
        <f aca="true" t="shared" si="113" ref="G1520:G1551">+B861</f>
        <v>40575</v>
      </c>
      <c r="H1520" s="355"/>
      <c r="I1520" s="362">
        <f aca="true" t="shared" si="114" ref="I1520:I1551">+D861</f>
        <v>145</v>
      </c>
      <c r="J1520" s="360">
        <f aca="true" t="shared" si="115" ref="J1520:J1551">+E861</f>
        <v>76.239912</v>
      </c>
      <c r="K1520" s="355"/>
      <c r="L1520" s="358">
        <f t="shared" si="100"/>
        <v>40575</v>
      </c>
      <c r="M1520" s="355"/>
      <c r="N1520" s="359">
        <f t="shared" si="111"/>
        <v>2613</v>
      </c>
      <c r="O1520" s="359">
        <f t="shared" si="111"/>
        <v>1260.490603</v>
      </c>
    </row>
    <row r="1521" spans="2:15" s="357" customFormat="1" ht="12.75">
      <c r="B1521" s="358">
        <f t="shared" si="112"/>
        <v>40603</v>
      </c>
      <c r="C1521" s="355"/>
      <c r="D1521" s="360">
        <f t="shared" si="107"/>
        <v>2457</v>
      </c>
      <c r="E1521" s="360">
        <f t="shared" si="107"/>
        <v>1199.117435</v>
      </c>
      <c r="F1521" s="362"/>
      <c r="G1521" s="358">
        <f t="shared" si="113"/>
        <v>40603</v>
      </c>
      <c r="H1521" s="355"/>
      <c r="I1521" s="362">
        <f t="shared" si="114"/>
        <v>145</v>
      </c>
      <c r="J1521" s="360">
        <f t="shared" si="115"/>
        <v>77.515094</v>
      </c>
      <c r="K1521" s="355"/>
      <c r="L1521" s="358">
        <f t="shared" si="100"/>
        <v>40603</v>
      </c>
      <c r="M1521" s="355"/>
      <c r="N1521" s="359">
        <f t="shared" si="111"/>
        <v>2602</v>
      </c>
      <c r="O1521" s="359">
        <f t="shared" si="111"/>
        <v>1276.632529</v>
      </c>
    </row>
    <row r="1522" spans="2:15" s="357" customFormat="1" ht="12.75">
      <c r="B1522" s="358">
        <f t="shared" si="112"/>
        <v>40634</v>
      </c>
      <c r="C1522" s="355"/>
      <c r="D1522" s="360">
        <f t="shared" si="107"/>
        <v>2454</v>
      </c>
      <c r="E1522" s="360">
        <f t="shared" si="107"/>
        <v>1207.055352</v>
      </c>
      <c r="F1522" s="362"/>
      <c r="G1522" s="358">
        <f t="shared" si="113"/>
        <v>40634</v>
      </c>
      <c r="H1522" s="355"/>
      <c r="I1522" s="362">
        <f t="shared" si="114"/>
        <v>145</v>
      </c>
      <c r="J1522" s="360">
        <f t="shared" si="115"/>
        <v>81.800384</v>
      </c>
      <c r="K1522" s="355"/>
      <c r="L1522" s="358">
        <f t="shared" si="100"/>
        <v>40634</v>
      </c>
      <c r="M1522" s="355"/>
      <c r="N1522" s="359">
        <f aca="true" t="shared" si="116" ref="N1522:O1524">+D1522+I1522</f>
        <v>2599</v>
      </c>
      <c r="O1522" s="359">
        <f t="shared" si="116"/>
        <v>1288.855736</v>
      </c>
    </row>
    <row r="1523" spans="2:15" s="357" customFormat="1" ht="12.75">
      <c r="B1523" s="358">
        <f t="shared" si="112"/>
        <v>40664</v>
      </c>
      <c r="C1523" s="355"/>
      <c r="D1523" s="360">
        <f t="shared" si="107"/>
        <v>2451</v>
      </c>
      <c r="E1523" s="360">
        <f t="shared" si="107"/>
        <v>1217.682052</v>
      </c>
      <c r="F1523" s="362"/>
      <c r="G1523" s="358">
        <f t="shared" si="113"/>
        <v>40664</v>
      </c>
      <c r="H1523" s="355"/>
      <c r="I1523" s="362">
        <f t="shared" si="114"/>
        <v>146</v>
      </c>
      <c r="J1523" s="360">
        <f t="shared" si="115"/>
        <v>83.5835</v>
      </c>
      <c r="K1523" s="355"/>
      <c r="L1523" s="358">
        <f t="shared" si="100"/>
        <v>40664</v>
      </c>
      <c r="M1523" s="355"/>
      <c r="N1523" s="359">
        <f t="shared" si="116"/>
        <v>2597</v>
      </c>
      <c r="O1523" s="359">
        <f t="shared" si="116"/>
        <v>1301.265552</v>
      </c>
    </row>
    <row r="1524" spans="2:15" s="357" customFormat="1" ht="12.75">
      <c r="B1524" s="358">
        <f t="shared" si="112"/>
        <v>40695</v>
      </c>
      <c r="C1524" s="355"/>
      <c r="D1524" s="360">
        <f aca="true" t="shared" si="117" ref="D1524:E1543">+D305</f>
        <v>2443</v>
      </c>
      <c r="E1524" s="360">
        <f t="shared" si="117"/>
        <v>1227.257057</v>
      </c>
      <c r="F1524" s="362"/>
      <c r="G1524" s="358">
        <f t="shared" si="113"/>
        <v>40695</v>
      </c>
      <c r="H1524" s="355"/>
      <c r="I1524" s="362">
        <f t="shared" si="114"/>
        <v>146</v>
      </c>
      <c r="J1524" s="360">
        <f t="shared" si="115"/>
        <v>84.242038</v>
      </c>
      <c r="K1524" s="355"/>
      <c r="L1524" s="358">
        <f t="shared" si="100"/>
        <v>40695</v>
      </c>
      <c r="M1524" s="355"/>
      <c r="N1524" s="359">
        <f t="shared" si="116"/>
        <v>2589</v>
      </c>
      <c r="O1524" s="359">
        <f t="shared" si="116"/>
        <v>1311.4990950000001</v>
      </c>
    </row>
    <row r="1525" spans="2:15" s="357" customFormat="1" ht="12.75">
      <c r="B1525" s="358">
        <f t="shared" si="112"/>
        <v>40725</v>
      </c>
      <c r="C1525" s="355"/>
      <c r="D1525" s="360">
        <f t="shared" si="117"/>
        <v>2439</v>
      </c>
      <c r="E1525" s="360">
        <f t="shared" si="117"/>
        <v>1235.428931</v>
      </c>
      <c r="F1525" s="362"/>
      <c r="G1525" s="358">
        <f t="shared" si="113"/>
        <v>40725</v>
      </c>
      <c r="H1525" s="355"/>
      <c r="I1525" s="362">
        <f t="shared" si="114"/>
        <v>146</v>
      </c>
      <c r="J1525" s="360">
        <f t="shared" si="115"/>
        <v>85.180586</v>
      </c>
      <c r="K1525" s="355"/>
      <c r="L1525" s="358">
        <f t="shared" si="100"/>
        <v>40725</v>
      </c>
      <c r="M1525" s="355"/>
      <c r="N1525" s="359">
        <f aca="true" t="shared" si="118" ref="N1525:O1527">+D1525+I1525</f>
        <v>2585</v>
      </c>
      <c r="O1525" s="359">
        <f t="shared" si="118"/>
        <v>1320.6095169999999</v>
      </c>
    </row>
    <row r="1526" spans="2:15" s="357" customFormat="1" ht="12.75">
      <c r="B1526" s="358">
        <f t="shared" si="112"/>
        <v>40756</v>
      </c>
      <c r="C1526" s="355"/>
      <c r="D1526" s="360">
        <f t="shared" si="117"/>
        <v>2435</v>
      </c>
      <c r="E1526" s="360">
        <f t="shared" si="117"/>
        <v>1238.28961</v>
      </c>
      <c r="F1526" s="362"/>
      <c r="G1526" s="358">
        <f t="shared" si="113"/>
        <v>40756</v>
      </c>
      <c r="H1526" s="355"/>
      <c r="I1526" s="362">
        <f t="shared" si="114"/>
        <v>146</v>
      </c>
      <c r="J1526" s="360">
        <f t="shared" si="115"/>
        <v>85.655271</v>
      </c>
      <c r="K1526" s="355"/>
      <c r="L1526" s="358">
        <f t="shared" si="100"/>
        <v>40756</v>
      </c>
      <c r="M1526" s="355"/>
      <c r="N1526" s="359">
        <f t="shared" si="118"/>
        <v>2581</v>
      </c>
      <c r="O1526" s="359">
        <f t="shared" si="118"/>
        <v>1323.9448810000001</v>
      </c>
    </row>
    <row r="1527" spans="2:15" s="357" customFormat="1" ht="12.75">
      <c r="B1527" s="358">
        <f t="shared" si="112"/>
        <v>40787</v>
      </c>
      <c r="C1527" s="355"/>
      <c r="D1527" s="360">
        <f t="shared" si="117"/>
        <v>2433</v>
      </c>
      <c r="E1527" s="360">
        <f t="shared" si="117"/>
        <v>1211.677931</v>
      </c>
      <c r="F1527" s="362"/>
      <c r="G1527" s="358">
        <f t="shared" si="113"/>
        <v>40787</v>
      </c>
      <c r="H1527" s="355"/>
      <c r="I1527" s="362">
        <f t="shared" si="114"/>
        <v>146</v>
      </c>
      <c r="J1527" s="360">
        <f t="shared" si="115"/>
        <v>86.329647</v>
      </c>
      <c r="K1527" s="355"/>
      <c r="L1527" s="358">
        <f t="shared" si="100"/>
        <v>40787</v>
      </c>
      <c r="M1527" s="355"/>
      <c r="N1527" s="359">
        <f t="shared" si="118"/>
        <v>2579</v>
      </c>
      <c r="O1527" s="359">
        <f t="shared" si="118"/>
        <v>1298.007578</v>
      </c>
    </row>
    <row r="1528" spans="2:15" s="357" customFormat="1" ht="12.75">
      <c r="B1528" s="358">
        <f t="shared" si="112"/>
        <v>40817</v>
      </c>
      <c r="C1528" s="355"/>
      <c r="D1528" s="360">
        <f t="shared" si="117"/>
        <v>2430</v>
      </c>
      <c r="E1528" s="360">
        <f t="shared" si="117"/>
        <v>1193.992994</v>
      </c>
      <c r="F1528" s="362"/>
      <c r="G1528" s="358">
        <f t="shared" si="113"/>
        <v>40817</v>
      </c>
      <c r="H1528" s="355"/>
      <c r="I1528" s="362">
        <f t="shared" si="114"/>
        <v>146</v>
      </c>
      <c r="J1528" s="360">
        <f t="shared" si="115"/>
        <v>87.004231</v>
      </c>
      <c r="K1528" s="355"/>
      <c r="L1528" s="358">
        <f t="shared" si="100"/>
        <v>40817</v>
      </c>
      <c r="M1528" s="355"/>
      <c r="N1528" s="359">
        <f aca="true" t="shared" si="119" ref="N1528:O1530">+D1528+I1528</f>
        <v>2576</v>
      </c>
      <c r="O1528" s="359">
        <f t="shared" si="119"/>
        <v>1280.997225</v>
      </c>
    </row>
    <row r="1529" spans="2:15" s="357" customFormat="1" ht="12.75">
      <c r="B1529" s="358">
        <f t="shared" si="112"/>
        <v>40848</v>
      </c>
      <c r="C1529" s="355"/>
      <c r="D1529" s="360">
        <f t="shared" si="117"/>
        <v>2428</v>
      </c>
      <c r="E1529" s="360">
        <f t="shared" si="117"/>
        <v>1201.290813</v>
      </c>
      <c r="F1529" s="362"/>
      <c r="G1529" s="358">
        <f t="shared" si="113"/>
        <v>40848</v>
      </c>
      <c r="H1529" s="355"/>
      <c r="I1529" s="362">
        <f t="shared" si="114"/>
        <v>146</v>
      </c>
      <c r="J1529" s="360">
        <f t="shared" si="115"/>
        <v>87.93367</v>
      </c>
      <c r="K1529" s="355"/>
      <c r="L1529" s="358">
        <f t="shared" si="100"/>
        <v>40848</v>
      </c>
      <c r="M1529" s="355"/>
      <c r="N1529" s="359">
        <f t="shared" si="119"/>
        <v>2574</v>
      </c>
      <c r="O1529" s="359">
        <f t="shared" si="119"/>
        <v>1289.224483</v>
      </c>
    </row>
    <row r="1530" spans="2:15" s="357" customFormat="1" ht="12.75">
      <c r="B1530" s="358">
        <f t="shared" si="112"/>
        <v>40878</v>
      </c>
      <c r="C1530" s="355"/>
      <c r="D1530" s="360">
        <f t="shared" si="117"/>
        <v>2425</v>
      </c>
      <c r="E1530" s="360">
        <f t="shared" si="117"/>
        <v>1217.918915</v>
      </c>
      <c r="F1530" s="362"/>
      <c r="G1530" s="358">
        <f t="shared" si="113"/>
        <v>40878</v>
      </c>
      <c r="H1530" s="355"/>
      <c r="I1530" s="362">
        <f t="shared" si="114"/>
        <v>146</v>
      </c>
      <c r="J1530" s="360">
        <f t="shared" si="115"/>
        <v>88.535509</v>
      </c>
      <c r="K1530" s="355"/>
      <c r="L1530" s="358">
        <f t="shared" si="100"/>
        <v>40878</v>
      </c>
      <c r="M1530" s="355"/>
      <c r="N1530" s="359">
        <f t="shared" si="119"/>
        <v>2571</v>
      </c>
      <c r="O1530" s="359">
        <f t="shared" si="119"/>
        <v>1306.454424</v>
      </c>
    </row>
    <row r="1531" spans="2:15" s="357" customFormat="1" ht="12.75">
      <c r="B1531" s="358">
        <f t="shared" si="112"/>
        <v>40909</v>
      </c>
      <c r="C1531" s="355"/>
      <c r="D1531" s="360">
        <f t="shared" si="117"/>
        <v>2425</v>
      </c>
      <c r="E1531" s="360">
        <f t="shared" si="117"/>
        <v>1224.424131</v>
      </c>
      <c r="F1531" s="362"/>
      <c r="G1531" s="358">
        <f t="shared" si="113"/>
        <v>40909</v>
      </c>
      <c r="H1531" s="355"/>
      <c r="I1531" s="362">
        <f t="shared" si="114"/>
        <v>146</v>
      </c>
      <c r="J1531" s="360">
        <f t="shared" si="115"/>
        <v>87.855693</v>
      </c>
      <c r="K1531" s="355"/>
      <c r="L1531" s="358">
        <f t="shared" si="100"/>
        <v>40909</v>
      </c>
      <c r="M1531" s="355"/>
      <c r="N1531" s="359">
        <f aca="true" t="shared" si="120" ref="N1531:O1533">+D1531+I1531</f>
        <v>2571</v>
      </c>
      <c r="O1531" s="359">
        <f t="shared" si="120"/>
        <v>1312.279824</v>
      </c>
    </row>
    <row r="1532" spans="2:15" s="357" customFormat="1" ht="12.75">
      <c r="B1532" s="358">
        <f t="shared" si="112"/>
        <v>40940</v>
      </c>
      <c r="C1532" s="355"/>
      <c r="D1532" s="360">
        <f t="shared" si="117"/>
        <v>2425</v>
      </c>
      <c r="E1532" s="360">
        <f t="shared" si="117"/>
        <v>1225.503205</v>
      </c>
      <c r="F1532" s="362"/>
      <c r="G1532" s="358">
        <f t="shared" si="113"/>
        <v>40940</v>
      </c>
      <c r="H1532" s="355"/>
      <c r="I1532" s="362">
        <f t="shared" si="114"/>
        <v>145</v>
      </c>
      <c r="J1532" s="360">
        <f t="shared" si="115"/>
        <v>88.526255</v>
      </c>
      <c r="K1532" s="355"/>
      <c r="L1532" s="358">
        <f t="shared" si="100"/>
        <v>40940</v>
      </c>
      <c r="M1532" s="355"/>
      <c r="N1532" s="359">
        <f t="shared" si="120"/>
        <v>2570</v>
      </c>
      <c r="O1532" s="359">
        <f t="shared" si="120"/>
        <v>1314.02946</v>
      </c>
    </row>
    <row r="1533" spans="2:15" s="357" customFormat="1" ht="12.75">
      <c r="B1533" s="358">
        <f t="shared" si="112"/>
        <v>40969</v>
      </c>
      <c r="C1533" s="355"/>
      <c r="D1533" s="360">
        <f t="shared" si="117"/>
        <v>2425</v>
      </c>
      <c r="E1533" s="360">
        <f t="shared" si="117"/>
        <v>1232.865034</v>
      </c>
      <c r="F1533" s="362"/>
      <c r="G1533" s="358">
        <f t="shared" si="113"/>
        <v>40969</v>
      </c>
      <c r="H1533" s="355"/>
      <c r="I1533" s="362">
        <f t="shared" si="114"/>
        <v>145</v>
      </c>
      <c r="J1533" s="360">
        <f t="shared" si="115"/>
        <v>90.290901</v>
      </c>
      <c r="K1533" s="355"/>
      <c r="L1533" s="358">
        <f t="shared" si="100"/>
        <v>40969</v>
      </c>
      <c r="M1533" s="355"/>
      <c r="N1533" s="359">
        <f t="shared" si="120"/>
        <v>2570</v>
      </c>
      <c r="O1533" s="359">
        <f t="shared" si="120"/>
        <v>1323.155935</v>
      </c>
    </row>
    <row r="1534" spans="2:15" s="357" customFormat="1" ht="12.75">
      <c r="B1534" s="358">
        <f t="shared" si="112"/>
        <v>41000</v>
      </c>
      <c r="C1534" s="355"/>
      <c r="D1534" s="360">
        <f t="shared" si="117"/>
        <v>2421</v>
      </c>
      <c r="E1534" s="360">
        <f t="shared" si="117"/>
        <v>1231.859963</v>
      </c>
      <c r="F1534" s="362"/>
      <c r="G1534" s="358">
        <f t="shared" si="113"/>
        <v>41000</v>
      </c>
      <c r="H1534" s="355"/>
      <c r="I1534" s="362">
        <f t="shared" si="114"/>
        <v>145</v>
      </c>
      <c r="J1534" s="360">
        <f t="shared" si="115"/>
        <v>95.741817</v>
      </c>
      <c r="K1534" s="355"/>
      <c r="L1534" s="358">
        <f t="shared" si="100"/>
        <v>41000</v>
      </c>
      <c r="M1534" s="355"/>
      <c r="N1534" s="359">
        <f aca="true" t="shared" si="121" ref="N1534:O1536">+D1534+I1534</f>
        <v>2566</v>
      </c>
      <c r="O1534" s="359">
        <f t="shared" si="121"/>
        <v>1327.6017800000002</v>
      </c>
    </row>
    <row r="1535" spans="2:15" s="357" customFormat="1" ht="12.75">
      <c r="B1535" s="358">
        <f t="shared" si="112"/>
        <v>41030</v>
      </c>
      <c r="C1535" s="355"/>
      <c r="D1535" s="360">
        <f t="shared" si="117"/>
        <v>2418</v>
      </c>
      <c r="E1535" s="360">
        <f t="shared" si="117"/>
        <v>1235.631655</v>
      </c>
      <c r="F1535" s="362"/>
      <c r="G1535" s="358">
        <f t="shared" si="113"/>
        <v>41030</v>
      </c>
      <c r="H1535" s="355"/>
      <c r="I1535" s="362">
        <f t="shared" si="114"/>
        <v>145</v>
      </c>
      <c r="J1535" s="360">
        <f t="shared" si="115"/>
        <v>97.704248</v>
      </c>
      <c r="K1535" s="355"/>
      <c r="L1535" s="358">
        <f t="shared" si="100"/>
        <v>41030</v>
      </c>
      <c r="M1535" s="355"/>
      <c r="N1535" s="359">
        <f t="shared" si="121"/>
        <v>2563</v>
      </c>
      <c r="O1535" s="359">
        <f t="shared" si="121"/>
        <v>1333.335903</v>
      </c>
    </row>
    <row r="1536" spans="2:15" s="357" customFormat="1" ht="12.75">
      <c r="B1536" s="358">
        <f t="shared" si="112"/>
        <v>41061</v>
      </c>
      <c r="C1536" s="355"/>
      <c r="D1536" s="360">
        <f t="shared" si="117"/>
        <v>2415</v>
      </c>
      <c r="E1536" s="360">
        <f t="shared" si="117"/>
        <v>1214.07784</v>
      </c>
      <c r="F1536" s="362"/>
      <c r="G1536" s="358">
        <f t="shared" si="113"/>
        <v>41061</v>
      </c>
      <c r="H1536" s="355"/>
      <c r="I1536" s="362">
        <f t="shared" si="114"/>
        <v>145</v>
      </c>
      <c r="J1536" s="360">
        <f t="shared" si="115"/>
        <v>98.374081</v>
      </c>
      <c r="K1536" s="355"/>
      <c r="L1536" s="358">
        <f t="shared" si="100"/>
        <v>41061</v>
      </c>
      <c r="M1536" s="355"/>
      <c r="N1536" s="359">
        <f t="shared" si="121"/>
        <v>2560</v>
      </c>
      <c r="O1536" s="359">
        <f t="shared" si="121"/>
        <v>1312.4519209999999</v>
      </c>
    </row>
    <row r="1537" spans="2:15" s="357" customFormat="1" ht="12.75">
      <c r="B1537" s="358">
        <f t="shared" si="112"/>
        <v>41092</v>
      </c>
      <c r="C1537" s="355"/>
      <c r="D1537" s="360">
        <f t="shared" si="117"/>
        <v>2412</v>
      </c>
      <c r="E1537" s="360">
        <f t="shared" si="117"/>
        <v>1198.585712</v>
      </c>
      <c r="F1537" s="362"/>
      <c r="G1537" s="358">
        <f t="shared" si="113"/>
        <v>41092</v>
      </c>
      <c r="H1537" s="355"/>
      <c r="I1537" s="362">
        <f t="shared" si="114"/>
        <v>145</v>
      </c>
      <c r="J1537" s="360">
        <f t="shared" si="115"/>
        <v>99.551625</v>
      </c>
      <c r="K1537" s="355"/>
      <c r="L1537" s="358">
        <f t="shared" si="100"/>
        <v>41092</v>
      </c>
      <c r="M1537" s="355"/>
      <c r="N1537" s="359">
        <f aca="true" t="shared" si="122" ref="N1537:N1550">+D1537+I1537</f>
        <v>2557</v>
      </c>
      <c r="O1537" s="359">
        <f aca="true" t="shared" si="123" ref="O1537:O1550">+E1537+J1537</f>
        <v>1298.1373370000001</v>
      </c>
    </row>
    <row r="1538" spans="2:15" s="357" customFormat="1" ht="12.75">
      <c r="B1538" s="358">
        <f t="shared" si="112"/>
        <v>41124</v>
      </c>
      <c r="C1538" s="355"/>
      <c r="D1538" s="360">
        <f t="shared" si="117"/>
        <v>2410</v>
      </c>
      <c r="E1538" s="360">
        <f t="shared" si="117"/>
        <v>1198.177982</v>
      </c>
      <c r="F1538" s="362"/>
      <c r="G1538" s="358">
        <f t="shared" si="113"/>
        <v>41124</v>
      </c>
      <c r="H1538" s="355"/>
      <c r="I1538" s="362">
        <f t="shared" si="114"/>
        <v>145</v>
      </c>
      <c r="J1538" s="360">
        <f t="shared" si="115"/>
        <v>100.138118</v>
      </c>
      <c r="K1538" s="355"/>
      <c r="L1538" s="358">
        <f t="shared" si="100"/>
        <v>41124</v>
      </c>
      <c r="M1538" s="355"/>
      <c r="N1538" s="359">
        <f t="shared" si="122"/>
        <v>2555</v>
      </c>
      <c r="O1538" s="359">
        <f t="shared" si="123"/>
        <v>1298.3161</v>
      </c>
    </row>
    <row r="1539" spans="2:15" s="357" customFormat="1" ht="12.75">
      <c r="B1539" s="358">
        <f t="shared" si="112"/>
        <v>41156</v>
      </c>
      <c r="C1539" s="355"/>
      <c r="D1539" s="360">
        <f t="shared" si="117"/>
        <v>2408</v>
      </c>
      <c r="E1539" s="360">
        <f t="shared" si="117"/>
        <v>1202.449369</v>
      </c>
      <c r="F1539" s="362"/>
      <c r="G1539" s="358">
        <f t="shared" si="113"/>
        <v>41156</v>
      </c>
      <c r="H1539" s="355"/>
      <c r="I1539" s="362">
        <f t="shared" si="114"/>
        <v>145</v>
      </c>
      <c r="J1539" s="360">
        <f t="shared" si="115"/>
        <v>100.625432</v>
      </c>
      <c r="K1539" s="355"/>
      <c r="L1539" s="358">
        <f t="shared" si="100"/>
        <v>41156</v>
      </c>
      <c r="M1539" s="355"/>
      <c r="N1539" s="359">
        <f t="shared" si="122"/>
        <v>2553</v>
      </c>
      <c r="O1539" s="359">
        <f t="shared" si="123"/>
        <v>1303.074801</v>
      </c>
    </row>
    <row r="1540" spans="2:15" s="357" customFormat="1" ht="12.75">
      <c r="B1540" s="358">
        <f t="shared" si="112"/>
        <v>41188</v>
      </c>
      <c r="C1540" s="355"/>
      <c r="D1540" s="360">
        <f t="shared" si="117"/>
        <v>2407</v>
      </c>
      <c r="E1540" s="360">
        <f t="shared" si="117"/>
        <v>1224.407871</v>
      </c>
      <c r="F1540" s="362"/>
      <c r="G1540" s="358">
        <f t="shared" si="113"/>
        <v>41188</v>
      </c>
      <c r="H1540" s="355"/>
      <c r="I1540" s="362">
        <f t="shared" si="114"/>
        <v>146</v>
      </c>
      <c r="J1540" s="360">
        <f t="shared" si="115"/>
        <v>101.342524</v>
      </c>
      <c r="K1540" s="355"/>
      <c r="L1540" s="358">
        <f t="shared" si="100"/>
        <v>41188</v>
      </c>
      <c r="M1540" s="355"/>
      <c r="N1540" s="359">
        <f t="shared" si="122"/>
        <v>2553</v>
      </c>
      <c r="O1540" s="359">
        <f t="shared" si="123"/>
        <v>1325.7503949999998</v>
      </c>
    </row>
    <row r="1541" spans="2:15" s="357" customFormat="1" ht="12.75">
      <c r="B1541" s="358">
        <f t="shared" si="112"/>
        <v>41220</v>
      </c>
      <c r="C1541" s="355"/>
      <c r="D1541" s="360">
        <f t="shared" si="117"/>
        <v>3015</v>
      </c>
      <c r="E1541" s="360">
        <f t="shared" si="117"/>
        <v>1252.98046</v>
      </c>
      <c r="F1541" s="362"/>
      <c r="G1541" s="358">
        <f t="shared" si="113"/>
        <v>41220</v>
      </c>
      <c r="H1541" s="355"/>
      <c r="I1541" s="362">
        <f t="shared" si="114"/>
        <v>172</v>
      </c>
      <c r="J1541" s="360">
        <f t="shared" si="115"/>
        <v>102.169376</v>
      </c>
      <c r="K1541" s="355"/>
      <c r="L1541" s="358">
        <f t="shared" si="100"/>
        <v>41220</v>
      </c>
      <c r="M1541" s="355"/>
      <c r="N1541" s="359">
        <f t="shared" si="122"/>
        <v>3187</v>
      </c>
      <c r="O1541" s="359">
        <f t="shared" si="123"/>
        <v>1355.149836</v>
      </c>
    </row>
    <row r="1542" spans="2:15" s="357" customFormat="1" ht="12.75">
      <c r="B1542" s="358">
        <f t="shared" si="112"/>
        <v>41252</v>
      </c>
      <c r="C1542" s="355"/>
      <c r="D1542" s="360">
        <f t="shared" si="117"/>
        <v>3012</v>
      </c>
      <c r="E1542" s="360">
        <f t="shared" si="117"/>
        <v>1257.034918</v>
      </c>
      <c r="F1542" s="362"/>
      <c r="G1542" s="358">
        <f t="shared" si="113"/>
        <v>41252</v>
      </c>
      <c r="H1542" s="355"/>
      <c r="I1542" s="362">
        <f t="shared" si="114"/>
        <v>172</v>
      </c>
      <c r="J1542" s="360">
        <f t="shared" si="115"/>
        <v>103.223251</v>
      </c>
      <c r="K1542" s="355"/>
      <c r="L1542" s="358">
        <f t="shared" si="100"/>
        <v>41252</v>
      </c>
      <c r="M1542" s="355"/>
      <c r="N1542" s="359">
        <f t="shared" si="122"/>
        <v>3184</v>
      </c>
      <c r="O1542" s="359">
        <f t="shared" si="123"/>
        <v>1360.2581690000002</v>
      </c>
    </row>
    <row r="1543" spans="2:15" s="357" customFormat="1" ht="12.75">
      <c r="B1543" s="358">
        <f t="shared" si="112"/>
        <v>41275</v>
      </c>
      <c r="C1543" s="355"/>
      <c r="D1543" s="360">
        <f t="shared" si="117"/>
        <v>3012</v>
      </c>
      <c r="E1543" s="360">
        <f t="shared" si="117"/>
        <v>1252.124696</v>
      </c>
      <c r="F1543" s="362"/>
      <c r="G1543" s="358">
        <f t="shared" si="113"/>
        <v>41275</v>
      </c>
      <c r="H1543" s="355"/>
      <c r="I1543" s="362">
        <f t="shared" si="114"/>
        <v>172</v>
      </c>
      <c r="J1543" s="360">
        <f t="shared" si="115"/>
        <v>103.713285</v>
      </c>
      <c r="K1543" s="355"/>
      <c r="L1543" s="358">
        <f t="shared" si="100"/>
        <v>41275</v>
      </c>
      <c r="M1543" s="355"/>
      <c r="N1543" s="359">
        <f t="shared" si="122"/>
        <v>3184</v>
      </c>
      <c r="O1543" s="359">
        <f t="shared" si="123"/>
        <v>1355.8379810000001</v>
      </c>
    </row>
    <row r="1544" spans="2:15" s="357" customFormat="1" ht="12.75">
      <c r="B1544" s="358">
        <f t="shared" si="112"/>
        <v>41306</v>
      </c>
      <c r="C1544" s="355"/>
      <c r="D1544" s="360">
        <f aca="true" t="shared" si="124" ref="D1544:E1563">+D325</f>
        <v>3011</v>
      </c>
      <c r="E1544" s="360">
        <f t="shared" si="124"/>
        <v>1250.13331</v>
      </c>
      <c r="F1544" s="362"/>
      <c r="G1544" s="358">
        <f t="shared" si="113"/>
        <v>41306</v>
      </c>
      <c r="H1544" s="355"/>
      <c r="I1544" s="362">
        <f t="shared" si="114"/>
        <v>172</v>
      </c>
      <c r="J1544" s="360">
        <f t="shared" si="115"/>
        <v>104.243325</v>
      </c>
      <c r="K1544" s="355"/>
      <c r="L1544" s="358">
        <f t="shared" si="100"/>
        <v>41306</v>
      </c>
      <c r="M1544" s="355"/>
      <c r="N1544" s="359">
        <f t="shared" si="122"/>
        <v>3183</v>
      </c>
      <c r="O1544" s="359">
        <f t="shared" si="123"/>
        <v>1354.3766349999999</v>
      </c>
    </row>
    <row r="1545" spans="2:15" s="357" customFormat="1" ht="12.75">
      <c r="B1545" s="358">
        <f t="shared" si="112"/>
        <v>41334</v>
      </c>
      <c r="C1545" s="355"/>
      <c r="D1545" s="360">
        <f t="shared" si="124"/>
        <v>3010</v>
      </c>
      <c r="E1545" s="360">
        <f t="shared" si="124"/>
        <v>1250.894649</v>
      </c>
      <c r="F1545" s="362"/>
      <c r="G1545" s="358">
        <f t="shared" si="113"/>
        <v>41334</v>
      </c>
      <c r="H1545" s="355"/>
      <c r="I1545" s="362">
        <f t="shared" si="114"/>
        <v>172</v>
      </c>
      <c r="J1545" s="360">
        <f t="shared" si="115"/>
        <v>105.35987</v>
      </c>
      <c r="K1545" s="355"/>
      <c r="L1545" s="358">
        <f t="shared" si="100"/>
        <v>41334</v>
      </c>
      <c r="M1545" s="355"/>
      <c r="N1545" s="359">
        <f t="shared" si="122"/>
        <v>3182</v>
      </c>
      <c r="O1545" s="359">
        <f t="shared" si="123"/>
        <v>1356.254519</v>
      </c>
    </row>
    <row r="1546" spans="2:15" s="357" customFormat="1" ht="12.75">
      <c r="B1546" s="358">
        <f t="shared" si="112"/>
        <v>41365</v>
      </c>
      <c r="C1546" s="355"/>
      <c r="D1546" s="360">
        <f t="shared" si="124"/>
        <v>3010</v>
      </c>
      <c r="E1546" s="360">
        <f t="shared" si="124"/>
        <v>1261.3468</v>
      </c>
      <c r="F1546" s="362"/>
      <c r="G1546" s="358">
        <f t="shared" si="113"/>
        <v>41365</v>
      </c>
      <c r="H1546" s="355"/>
      <c r="I1546" s="362">
        <f t="shared" si="114"/>
        <v>172</v>
      </c>
      <c r="J1546" s="360">
        <f t="shared" si="115"/>
        <v>105.2808</v>
      </c>
      <c r="K1546" s="355"/>
      <c r="L1546" s="358">
        <f t="shared" si="100"/>
        <v>41365</v>
      </c>
      <c r="M1546" s="355"/>
      <c r="N1546" s="359">
        <f t="shared" si="122"/>
        <v>3182</v>
      </c>
      <c r="O1546" s="359">
        <f t="shared" si="123"/>
        <v>1366.6276</v>
      </c>
    </row>
    <row r="1547" spans="2:15" s="357" customFormat="1" ht="12.75">
      <c r="B1547" s="358">
        <f t="shared" si="112"/>
        <v>41395</v>
      </c>
      <c r="C1547" s="355"/>
      <c r="D1547" s="360">
        <f t="shared" si="124"/>
        <v>3008</v>
      </c>
      <c r="E1547" s="360">
        <f t="shared" si="124"/>
        <v>1242.4569</v>
      </c>
      <c r="F1547" s="362"/>
      <c r="G1547" s="358">
        <f t="shared" si="113"/>
        <v>41395</v>
      </c>
      <c r="H1547" s="355"/>
      <c r="I1547" s="362">
        <f t="shared" si="114"/>
        <v>172</v>
      </c>
      <c r="J1547" s="360">
        <f t="shared" si="115"/>
        <v>106.9519</v>
      </c>
      <c r="K1547" s="355"/>
      <c r="L1547" s="358">
        <f t="shared" si="100"/>
        <v>41395</v>
      </c>
      <c r="M1547" s="355"/>
      <c r="N1547" s="359">
        <f t="shared" si="122"/>
        <v>3180</v>
      </c>
      <c r="O1547" s="359">
        <f t="shared" si="123"/>
        <v>1349.4088</v>
      </c>
    </row>
    <row r="1548" spans="2:15" s="357" customFormat="1" ht="12.75">
      <c r="B1548" s="358">
        <f t="shared" si="112"/>
        <v>41426</v>
      </c>
      <c r="C1548" s="355"/>
      <c r="D1548" s="360">
        <f t="shared" si="124"/>
        <v>3007</v>
      </c>
      <c r="E1548" s="360">
        <f t="shared" si="124"/>
        <v>1246.8595</v>
      </c>
      <c r="F1548" s="362"/>
      <c r="G1548" s="358">
        <f t="shared" si="113"/>
        <v>41426</v>
      </c>
      <c r="H1548" s="355"/>
      <c r="I1548" s="362">
        <f t="shared" si="114"/>
        <v>172</v>
      </c>
      <c r="J1548" s="360">
        <f t="shared" si="115"/>
        <v>107.6652</v>
      </c>
      <c r="K1548" s="355"/>
      <c r="L1548" s="358">
        <f t="shared" si="100"/>
        <v>41426</v>
      </c>
      <c r="M1548" s="355"/>
      <c r="N1548" s="359">
        <f t="shared" si="122"/>
        <v>3179</v>
      </c>
      <c r="O1548" s="359">
        <f t="shared" si="123"/>
        <v>1354.5247</v>
      </c>
    </row>
    <row r="1549" spans="2:15" s="357" customFormat="1" ht="12.75">
      <c r="B1549" s="358">
        <f t="shared" si="112"/>
        <v>41456</v>
      </c>
      <c r="C1549" s="355"/>
      <c r="D1549" s="360">
        <f t="shared" si="124"/>
        <v>3004</v>
      </c>
      <c r="E1549" s="360">
        <f t="shared" si="124"/>
        <v>1238.0928</v>
      </c>
      <c r="F1549" s="362"/>
      <c r="G1549" s="358">
        <f t="shared" si="113"/>
        <v>41456</v>
      </c>
      <c r="H1549" s="355"/>
      <c r="I1549" s="362">
        <f t="shared" si="114"/>
        <v>172</v>
      </c>
      <c r="J1549" s="360">
        <f t="shared" si="115"/>
        <v>108.6184</v>
      </c>
      <c r="K1549" s="355"/>
      <c r="L1549" s="358">
        <f t="shared" si="100"/>
        <v>41456</v>
      </c>
      <c r="M1549" s="355"/>
      <c r="N1549" s="359">
        <f t="shared" si="122"/>
        <v>3176</v>
      </c>
      <c r="O1549" s="359">
        <f t="shared" si="123"/>
        <v>1346.7112</v>
      </c>
    </row>
    <row r="1550" spans="2:15" s="357" customFormat="1" ht="12.75">
      <c r="B1550" s="358">
        <f t="shared" si="112"/>
        <v>41487</v>
      </c>
      <c r="C1550" s="355"/>
      <c r="D1550" s="360">
        <f t="shared" si="124"/>
        <v>3002</v>
      </c>
      <c r="E1550" s="360">
        <f t="shared" si="124"/>
        <v>1248.6048</v>
      </c>
      <c r="F1550" s="362"/>
      <c r="G1550" s="358">
        <f t="shared" si="113"/>
        <v>41487</v>
      </c>
      <c r="H1550" s="355"/>
      <c r="I1550" s="362">
        <f t="shared" si="114"/>
        <v>172</v>
      </c>
      <c r="J1550" s="360">
        <f t="shared" si="115"/>
        <v>109.1408</v>
      </c>
      <c r="K1550" s="355"/>
      <c r="L1550" s="358">
        <f t="shared" si="100"/>
        <v>41487</v>
      </c>
      <c r="M1550" s="355"/>
      <c r="N1550" s="359">
        <f t="shared" si="122"/>
        <v>3174</v>
      </c>
      <c r="O1550" s="359">
        <f t="shared" si="123"/>
        <v>1357.7456</v>
      </c>
    </row>
    <row r="1551" spans="2:15" s="357" customFormat="1" ht="12.75">
      <c r="B1551" s="358">
        <f t="shared" si="112"/>
        <v>41518</v>
      </c>
      <c r="C1551" s="355"/>
      <c r="D1551" s="360">
        <f t="shared" si="124"/>
        <v>3001</v>
      </c>
      <c r="E1551" s="360">
        <f t="shared" si="124"/>
        <v>1253.6413</v>
      </c>
      <c r="F1551" s="362"/>
      <c r="G1551" s="358">
        <f t="shared" si="113"/>
        <v>41518</v>
      </c>
      <c r="H1551" s="355"/>
      <c r="I1551" s="362">
        <f t="shared" si="114"/>
        <v>172</v>
      </c>
      <c r="J1551" s="360">
        <f t="shared" si="115"/>
        <v>109.9383</v>
      </c>
      <c r="K1551" s="355"/>
      <c r="L1551" s="358">
        <f t="shared" si="100"/>
        <v>41518</v>
      </c>
      <c r="M1551" s="355"/>
      <c r="N1551" s="359">
        <f aca="true" t="shared" si="125" ref="N1551:O1553">+D1551+I1551</f>
        <v>3173</v>
      </c>
      <c r="O1551" s="359">
        <f t="shared" si="125"/>
        <v>1363.5796</v>
      </c>
    </row>
    <row r="1552" spans="2:15" s="357" customFormat="1" ht="12.75">
      <c r="B1552" s="358">
        <f aca="true" t="shared" si="126" ref="B1552:B1583">+B333</f>
        <v>41548</v>
      </c>
      <c r="C1552" s="355"/>
      <c r="D1552" s="360">
        <f t="shared" si="124"/>
        <v>3000</v>
      </c>
      <c r="E1552" s="360">
        <f t="shared" si="124"/>
        <v>1250.1668</v>
      </c>
      <c r="F1552" s="362"/>
      <c r="G1552" s="358">
        <f aca="true" t="shared" si="127" ref="G1552:G1583">+B893</f>
        <v>41548</v>
      </c>
      <c r="H1552" s="355"/>
      <c r="I1552" s="362">
        <f aca="true" t="shared" si="128" ref="I1552:I1583">+D893</f>
        <v>172</v>
      </c>
      <c r="J1552" s="360">
        <f aca="true" t="shared" si="129" ref="J1552:J1583">+E893</f>
        <v>108.3184</v>
      </c>
      <c r="K1552" s="355"/>
      <c r="L1552" s="358">
        <f aca="true" t="shared" si="130" ref="L1552:L1562">+B1552</f>
        <v>41548</v>
      </c>
      <c r="M1552" s="355"/>
      <c r="N1552" s="359">
        <f t="shared" si="125"/>
        <v>3172</v>
      </c>
      <c r="O1552" s="359">
        <f t="shared" si="125"/>
        <v>1358.4852</v>
      </c>
    </row>
    <row r="1553" spans="2:15" s="357" customFormat="1" ht="12.75">
      <c r="B1553" s="358">
        <f t="shared" si="126"/>
        <v>41579</v>
      </c>
      <c r="C1553" s="355"/>
      <c r="D1553" s="360">
        <f t="shared" si="124"/>
        <v>2998</v>
      </c>
      <c r="E1553" s="360">
        <f t="shared" si="124"/>
        <v>1259.3811</v>
      </c>
      <c r="F1553" s="362"/>
      <c r="G1553" s="358">
        <f t="shared" si="127"/>
        <v>41579</v>
      </c>
      <c r="H1553" s="355"/>
      <c r="I1553" s="362">
        <f t="shared" si="128"/>
        <v>172</v>
      </c>
      <c r="J1553" s="360">
        <f t="shared" si="129"/>
        <v>107.8105</v>
      </c>
      <c r="K1553" s="355"/>
      <c r="L1553" s="358">
        <f t="shared" si="130"/>
        <v>41579</v>
      </c>
      <c r="M1553" s="355"/>
      <c r="N1553" s="359">
        <f t="shared" si="125"/>
        <v>3170</v>
      </c>
      <c r="O1553" s="359">
        <f t="shared" si="125"/>
        <v>1367.1916</v>
      </c>
    </row>
    <row r="1554" spans="2:15" s="357" customFormat="1" ht="12.75">
      <c r="B1554" s="358">
        <f t="shared" si="126"/>
        <v>41609</v>
      </c>
      <c r="C1554" s="355"/>
      <c r="D1554" s="360">
        <f t="shared" si="124"/>
        <v>2996</v>
      </c>
      <c r="E1554" s="360">
        <f t="shared" si="124"/>
        <v>1225.8002</v>
      </c>
      <c r="F1554" s="362"/>
      <c r="G1554" s="358">
        <f t="shared" si="127"/>
        <v>41609</v>
      </c>
      <c r="H1554" s="355"/>
      <c r="I1554" s="362">
        <f t="shared" si="128"/>
        <v>171</v>
      </c>
      <c r="J1554" s="360">
        <f t="shared" si="129"/>
        <v>108.3027</v>
      </c>
      <c r="K1554" s="355"/>
      <c r="L1554" s="358">
        <f t="shared" si="130"/>
        <v>41609</v>
      </c>
      <c r="M1554" s="355"/>
      <c r="N1554" s="359">
        <f aca="true" t="shared" si="131" ref="N1554:O1556">+D1554+I1554</f>
        <v>3167</v>
      </c>
      <c r="O1554" s="359">
        <f t="shared" si="131"/>
        <v>1334.1028999999999</v>
      </c>
    </row>
    <row r="1555" spans="2:15" s="357" customFormat="1" ht="12.75">
      <c r="B1555" s="358">
        <f t="shared" si="126"/>
        <v>41640</v>
      </c>
      <c r="C1555" s="355"/>
      <c r="D1555" s="360">
        <f t="shared" si="124"/>
        <v>2995</v>
      </c>
      <c r="E1555" s="360">
        <f t="shared" si="124"/>
        <v>1207.5077</v>
      </c>
      <c r="F1555" s="362"/>
      <c r="G1555" s="358">
        <f t="shared" si="127"/>
        <v>41640</v>
      </c>
      <c r="H1555" s="355"/>
      <c r="I1555" s="362">
        <f t="shared" si="128"/>
        <v>171</v>
      </c>
      <c r="J1555" s="360">
        <f t="shared" si="129"/>
        <v>108.7827</v>
      </c>
      <c r="K1555" s="355"/>
      <c r="L1555" s="358">
        <f t="shared" si="130"/>
        <v>41640</v>
      </c>
      <c r="M1555" s="355"/>
      <c r="N1555" s="359">
        <f t="shared" si="131"/>
        <v>3166</v>
      </c>
      <c r="O1555" s="359">
        <f t="shared" si="131"/>
        <v>1316.2904</v>
      </c>
    </row>
    <row r="1556" spans="2:15" s="357" customFormat="1" ht="12.75">
      <c r="B1556" s="358">
        <f t="shared" si="126"/>
        <v>41671</v>
      </c>
      <c r="C1556" s="355"/>
      <c r="D1556" s="360">
        <f t="shared" si="124"/>
        <v>2994</v>
      </c>
      <c r="E1556" s="360">
        <f t="shared" si="124"/>
        <v>1207.7622</v>
      </c>
      <c r="F1556" s="362"/>
      <c r="G1556" s="358">
        <f t="shared" si="127"/>
        <v>41671</v>
      </c>
      <c r="H1556" s="355"/>
      <c r="I1556" s="362">
        <f t="shared" si="128"/>
        <v>171</v>
      </c>
      <c r="J1556" s="360">
        <f t="shared" si="129"/>
        <v>109.3628</v>
      </c>
      <c r="K1556" s="355"/>
      <c r="L1556" s="358">
        <f t="shared" si="130"/>
        <v>41671</v>
      </c>
      <c r="M1556" s="355"/>
      <c r="N1556" s="359">
        <f t="shared" si="131"/>
        <v>3165</v>
      </c>
      <c r="O1556" s="359">
        <f t="shared" si="131"/>
        <v>1317.125</v>
      </c>
    </row>
    <row r="1557" spans="2:15" s="357" customFormat="1" ht="12.75">
      <c r="B1557" s="358">
        <f t="shared" si="126"/>
        <v>41699</v>
      </c>
      <c r="C1557" s="355"/>
      <c r="D1557" s="360">
        <f t="shared" si="124"/>
        <v>2989</v>
      </c>
      <c r="E1557" s="360">
        <f t="shared" si="124"/>
        <v>1209.9357</v>
      </c>
      <c r="F1557" s="362"/>
      <c r="G1557" s="358">
        <f t="shared" si="127"/>
        <v>41699</v>
      </c>
      <c r="H1557" s="355"/>
      <c r="I1557" s="362">
        <f t="shared" si="128"/>
        <v>171</v>
      </c>
      <c r="J1557" s="360">
        <f t="shared" si="129"/>
        <v>110.5778</v>
      </c>
      <c r="K1557" s="355"/>
      <c r="L1557" s="358">
        <f t="shared" si="130"/>
        <v>41699</v>
      </c>
      <c r="M1557" s="355"/>
      <c r="N1557" s="359">
        <f aca="true" t="shared" si="132" ref="N1557:O1562">+D1557+I1557</f>
        <v>3160</v>
      </c>
      <c r="O1557" s="359">
        <f t="shared" si="132"/>
        <v>1320.5135</v>
      </c>
    </row>
    <row r="1558" spans="2:15" s="357" customFormat="1" ht="12.75">
      <c r="B1558" s="358">
        <f t="shared" si="126"/>
        <v>41730</v>
      </c>
      <c r="C1558" s="355"/>
      <c r="D1558" s="360">
        <f t="shared" si="124"/>
        <v>2988</v>
      </c>
      <c r="E1558" s="360">
        <f t="shared" si="124"/>
        <v>1214.6551</v>
      </c>
      <c r="F1558" s="362"/>
      <c r="G1558" s="358">
        <f t="shared" si="127"/>
        <v>41730</v>
      </c>
      <c r="H1558" s="355"/>
      <c r="I1558" s="362">
        <f t="shared" si="128"/>
        <v>171</v>
      </c>
      <c r="J1558" s="360">
        <f t="shared" si="129"/>
        <v>115.7933</v>
      </c>
      <c r="K1558" s="355"/>
      <c r="L1558" s="358">
        <f t="shared" si="130"/>
        <v>41730</v>
      </c>
      <c r="M1558" s="355"/>
      <c r="N1558" s="359">
        <f aca="true" t="shared" si="133" ref="N1558:O1560">+D1558+I1558</f>
        <v>3159</v>
      </c>
      <c r="O1558" s="359">
        <f t="shared" si="133"/>
        <v>1330.4484</v>
      </c>
    </row>
    <row r="1559" spans="2:15" s="357" customFormat="1" ht="12.75">
      <c r="B1559" s="358">
        <f t="shared" si="126"/>
        <v>41760</v>
      </c>
      <c r="C1559" s="355"/>
      <c r="D1559" s="360">
        <f t="shared" si="124"/>
        <v>2986</v>
      </c>
      <c r="E1559" s="360">
        <f t="shared" si="124"/>
        <v>1199.7723</v>
      </c>
      <c r="F1559" s="362"/>
      <c r="G1559" s="358">
        <f t="shared" si="127"/>
        <v>41760</v>
      </c>
      <c r="H1559" s="355"/>
      <c r="I1559" s="362">
        <f t="shared" si="128"/>
        <v>171</v>
      </c>
      <c r="J1559" s="360">
        <f t="shared" si="129"/>
        <v>118.7041</v>
      </c>
      <c r="K1559" s="355"/>
      <c r="L1559" s="358">
        <f t="shared" si="130"/>
        <v>41760</v>
      </c>
      <c r="M1559" s="355"/>
      <c r="N1559" s="359">
        <f t="shared" si="133"/>
        <v>3157</v>
      </c>
      <c r="O1559" s="359">
        <f t="shared" si="133"/>
        <v>1318.4764</v>
      </c>
    </row>
    <row r="1560" spans="2:15" s="357" customFormat="1" ht="12.75">
      <c r="B1560" s="358">
        <f t="shared" si="126"/>
        <v>41791</v>
      </c>
      <c r="C1560" s="355"/>
      <c r="D1560" s="360">
        <f t="shared" si="124"/>
        <v>2985</v>
      </c>
      <c r="E1560" s="360">
        <f t="shared" si="124"/>
        <v>1203.3769</v>
      </c>
      <c r="F1560" s="362"/>
      <c r="G1560" s="358">
        <f t="shared" si="127"/>
        <v>41791</v>
      </c>
      <c r="H1560" s="355"/>
      <c r="I1560" s="362">
        <f t="shared" si="128"/>
        <v>171</v>
      </c>
      <c r="J1560" s="360">
        <f t="shared" si="129"/>
        <v>119.6856</v>
      </c>
      <c r="K1560" s="355"/>
      <c r="L1560" s="358">
        <f t="shared" si="130"/>
        <v>41791</v>
      </c>
      <c r="M1560" s="355"/>
      <c r="N1560" s="359">
        <f t="shared" si="133"/>
        <v>3156</v>
      </c>
      <c r="O1560" s="359">
        <f t="shared" si="133"/>
        <v>1323.0625</v>
      </c>
    </row>
    <row r="1561" spans="2:15" s="357" customFormat="1" ht="12.75">
      <c r="B1561" s="358">
        <f t="shared" si="126"/>
        <v>41821</v>
      </c>
      <c r="C1561" s="355"/>
      <c r="D1561" s="360">
        <f t="shared" si="124"/>
        <v>2985</v>
      </c>
      <c r="E1561" s="360">
        <f t="shared" si="124"/>
        <v>1203.7027</v>
      </c>
      <c r="F1561" s="362"/>
      <c r="G1561" s="358">
        <f t="shared" si="127"/>
        <v>41821</v>
      </c>
      <c r="H1561" s="355"/>
      <c r="I1561" s="362">
        <f t="shared" si="128"/>
        <v>171</v>
      </c>
      <c r="J1561" s="360">
        <f t="shared" si="129"/>
        <v>121.2187</v>
      </c>
      <c r="K1561" s="355"/>
      <c r="L1561" s="358">
        <f t="shared" si="130"/>
        <v>41821</v>
      </c>
      <c r="M1561" s="355"/>
      <c r="N1561" s="359">
        <f t="shared" si="132"/>
        <v>3156</v>
      </c>
      <c r="O1561" s="359">
        <f t="shared" si="132"/>
        <v>1324.9214</v>
      </c>
    </row>
    <row r="1562" spans="2:15" s="357" customFormat="1" ht="12.75">
      <c r="B1562" s="358">
        <f t="shared" si="126"/>
        <v>41852</v>
      </c>
      <c r="C1562" s="355"/>
      <c r="D1562" s="360">
        <f t="shared" si="124"/>
        <v>2984</v>
      </c>
      <c r="E1562" s="360">
        <f t="shared" si="124"/>
        <v>1209.6267</v>
      </c>
      <c r="F1562" s="362"/>
      <c r="G1562" s="358">
        <f t="shared" si="127"/>
        <v>41852</v>
      </c>
      <c r="H1562" s="355"/>
      <c r="I1562" s="362">
        <f t="shared" si="128"/>
        <v>171</v>
      </c>
      <c r="J1562" s="360">
        <f t="shared" si="129"/>
        <v>121.6993</v>
      </c>
      <c r="K1562" s="355"/>
      <c r="L1562" s="358">
        <f t="shared" si="130"/>
        <v>41852</v>
      </c>
      <c r="M1562" s="355"/>
      <c r="N1562" s="359">
        <f t="shared" si="132"/>
        <v>3155</v>
      </c>
      <c r="O1562" s="359">
        <f t="shared" si="132"/>
        <v>1331.326</v>
      </c>
    </row>
    <row r="1563" spans="2:15" s="357" customFormat="1" ht="12.75">
      <c r="B1563" s="358">
        <f t="shared" si="126"/>
        <v>41883</v>
      </c>
      <c r="C1563" s="355"/>
      <c r="D1563" s="360">
        <f t="shared" si="124"/>
        <v>2983</v>
      </c>
      <c r="E1563" s="360">
        <f t="shared" si="124"/>
        <v>1221.0396</v>
      </c>
      <c r="F1563" s="362"/>
      <c r="G1563" s="358">
        <f t="shared" si="127"/>
        <v>41883</v>
      </c>
      <c r="H1563" s="355"/>
      <c r="I1563" s="362">
        <f t="shared" si="128"/>
        <v>171</v>
      </c>
      <c r="J1563" s="360">
        <f t="shared" si="129"/>
        <v>122.3227</v>
      </c>
      <c r="K1563" s="355"/>
      <c r="L1563" s="358">
        <f>+B1563</f>
        <v>41883</v>
      </c>
      <c r="M1563" s="355"/>
      <c r="N1563" s="359">
        <f aca="true" t="shared" si="134" ref="N1563:O1565">+D1563+I1563</f>
        <v>3154</v>
      </c>
      <c r="O1563" s="359">
        <f t="shared" si="134"/>
        <v>1343.3623</v>
      </c>
    </row>
    <row r="1564" spans="2:15" s="357" customFormat="1" ht="12.75">
      <c r="B1564" s="358">
        <f t="shared" si="126"/>
        <v>41913</v>
      </c>
      <c r="C1564" s="355"/>
      <c r="D1564" s="360">
        <f aca="true" t="shared" si="135" ref="D1564:E1583">+D345</f>
        <v>2979</v>
      </c>
      <c r="E1564" s="360">
        <f t="shared" si="135"/>
        <v>1227.0593</v>
      </c>
      <c r="F1564" s="362"/>
      <c r="G1564" s="358">
        <f t="shared" si="127"/>
        <v>41913</v>
      </c>
      <c r="H1564" s="355"/>
      <c r="I1564" s="362">
        <f t="shared" si="128"/>
        <v>171</v>
      </c>
      <c r="J1564" s="360">
        <f t="shared" si="129"/>
        <v>123.1902</v>
      </c>
      <c r="K1564" s="355"/>
      <c r="L1564" s="358">
        <f>+B1564</f>
        <v>41913</v>
      </c>
      <c r="M1564" s="355"/>
      <c r="N1564" s="359">
        <f t="shared" si="134"/>
        <v>3150</v>
      </c>
      <c r="O1564" s="359">
        <f t="shared" si="134"/>
        <v>1350.2495</v>
      </c>
    </row>
    <row r="1565" spans="2:15" s="357" customFormat="1" ht="12.75">
      <c r="B1565" s="358">
        <f t="shared" si="126"/>
        <v>41944</v>
      </c>
      <c r="C1565" s="355"/>
      <c r="D1565" s="360">
        <f t="shared" si="135"/>
        <v>2978</v>
      </c>
      <c r="E1565" s="360">
        <f t="shared" si="135"/>
        <v>1076.3871</v>
      </c>
      <c r="F1565" s="362"/>
      <c r="G1565" s="358">
        <f t="shared" si="127"/>
        <v>41944</v>
      </c>
      <c r="H1565" s="355"/>
      <c r="I1565" s="362">
        <f t="shared" si="128"/>
        <v>171</v>
      </c>
      <c r="J1565" s="360">
        <f t="shared" si="129"/>
        <v>124.9437</v>
      </c>
      <c r="K1565" s="355"/>
      <c r="L1565" s="358">
        <f>+B1565</f>
        <v>41944</v>
      </c>
      <c r="M1565" s="355"/>
      <c r="N1565" s="359">
        <f t="shared" si="134"/>
        <v>3149</v>
      </c>
      <c r="O1565" s="359">
        <f t="shared" si="134"/>
        <v>1201.3308</v>
      </c>
    </row>
    <row r="1566" spans="2:15" s="357" customFormat="1" ht="12.75">
      <c r="B1566" s="358">
        <f t="shared" si="126"/>
        <v>41974</v>
      </c>
      <c r="C1566" s="355"/>
      <c r="D1566" s="360">
        <f t="shared" si="135"/>
        <v>2976</v>
      </c>
      <c r="E1566" s="360">
        <f t="shared" si="135"/>
        <v>1077.5307</v>
      </c>
      <c r="F1566" s="362"/>
      <c r="G1566" s="358">
        <f t="shared" si="127"/>
        <v>41974</v>
      </c>
      <c r="H1566" s="355"/>
      <c r="I1566" s="362">
        <f t="shared" si="128"/>
        <v>171</v>
      </c>
      <c r="J1566" s="360">
        <f t="shared" si="129"/>
        <v>125.5188</v>
      </c>
      <c r="K1566" s="355"/>
      <c r="L1566" s="358">
        <f aca="true" t="shared" si="136" ref="L1566:L1571">+B1566</f>
        <v>41974</v>
      </c>
      <c r="M1566" s="355"/>
      <c r="N1566" s="359">
        <f aca="true" t="shared" si="137" ref="N1566:N1571">+D1566+I1566</f>
        <v>3147</v>
      </c>
      <c r="O1566" s="359">
        <f aca="true" t="shared" si="138" ref="O1566:O1571">+E1566+J1566</f>
        <v>1203.0495</v>
      </c>
    </row>
    <row r="1567" spans="2:15" s="357" customFormat="1" ht="12.75">
      <c r="B1567" s="358">
        <f t="shared" si="126"/>
        <v>42005</v>
      </c>
      <c r="C1567" s="355"/>
      <c r="D1567" s="360">
        <f t="shared" si="135"/>
        <v>2963</v>
      </c>
      <c r="E1567" s="360">
        <f t="shared" si="135"/>
        <v>1045.816</v>
      </c>
      <c r="F1567" s="362"/>
      <c r="G1567" s="358">
        <f t="shared" si="127"/>
        <v>42005</v>
      </c>
      <c r="H1567" s="355"/>
      <c r="I1567" s="362">
        <f t="shared" si="128"/>
        <v>171</v>
      </c>
      <c r="J1567" s="360">
        <f t="shared" si="129"/>
        <v>125.3996</v>
      </c>
      <c r="K1567" s="355"/>
      <c r="L1567" s="358">
        <f t="shared" si="136"/>
        <v>42005</v>
      </c>
      <c r="M1567" s="355"/>
      <c r="N1567" s="359">
        <f t="shared" si="137"/>
        <v>3134</v>
      </c>
      <c r="O1567" s="359">
        <f t="shared" si="138"/>
        <v>1171.2156</v>
      </c>
    </row>
    <row r="1568" spans="2:15" s="357" customFormat="1" ht="12.75">
      <c r="B1568" s="358">
        <f t="shared" si="126"/>
        <v>42036</v>
      </c>
      <c r="C1568" s="355"/>
      <c r="D1568" s="360">
        <f t="shared" si="135"/>
        <v>2976</v>
      </c>
      <c r="E1568" s="360">
        <f t="shared" si="135"/>
        <v>1051.2079</v>
      </c>
      <c r="F1568" s="362"/>
      <c r="G1568" s="358">
        <f t="shared" si="127"/>
        <v>42036</v>
      </c>
      <c r="H1568" s="355"/>
      <c r="I1568" s="362">
        <f t="shared" si="128"/>
        <v>171</v>
      </c>
      <c r="J1568" s="360">
        <f t="shared" si="129"/>
        <v>125.8796</v>
      </c>
      <c r="K1568" s="355"/>
      <c r="L1568" s="358">
        <f t="shared" si="136"/>
        <v>42036</v>
      </c>
      <c r="M1568" s="355"/>
      <c r="N1568" s="359">
        <f t="shared" si="137"/>
        <v>3147</v>
      </c>
      <c r="O1568" s="359">
        <f t="shared" si="138"/>
        <v>1177.0875</v>
      </c>
    </row>
    <row r="1569" spans="2:15" s="357" customFormat="1" ht="12.75">
      <c r="B1569" s="358">
        <f t="shared" si="126"/>
        <v>42064</v>
      </c>
      <c r="C1569" s="355"/>
      <c r="D1569" s="360">
        <f t="shared" si="135"/>
        <v>2976</v>
      </c>
      <c r="E1569" s="360">
        <f t="shared" si="135"/>
        <v>1063.9209</v>
      </c>
      <c r="F1569" s="362"/>
      <c r="G1569" s="358">
        <f t="shared" si="127"/>
        <v>42064</v>
      </c>
      <c r="H1569" s="355"/>
      <c r="I1569" s="362">
        <f t="shared" si="128"/>
        <v>171</v>
      </c>
      <c r="J1569" s="360">
        <f t="shared" si="129"/>
        <v>127.4362</v>
      </c>
      <c r="K1569" s="355"/>
      <c r="L1569" s="358">
        <f t="shared" si="136"/>
        <v>42064</v>
      </c>
      <c r="M1569" s="355"/>
      <c r="N1569" s="359">
        <f t="shared" si="137"/>
        <v>3147</v>
      </c>
      <c r="O1569" s="359">
        <f t="shared" si="138"/>
        <v>1191.3571000000002</v>
      </c>
    </row>
    <row r="1570" spans="2:15" s="357" customFormat="1" ht="12.75">
      <c r="B1570" s="358">
        <f t="shared" si="126"/>
        <v>42095</v>
      </c>
      <c r="C1570" s="355"/>
      <c r="D1570" s="360">
        <f t="shared" si="135"/>
        <v>2976</v>
      </c>
      <c r="E1570" s="360">
        <f t="shared" si="135"/>
        <v>1076.6888</v>
      </c>
      <c r="F1570" s="362"/>
      <c r="G1570" s="358">
        <f t="shared" si="127"/>
        <v>42095</v>
      </c>
      <c r="H1570" s="355"/>
      <c r="I1570" s="362">
        <f t="shared" si="128"/>
        <v>171</v>
      </c>
      <c r="J1570" s="360">
        <f t="shared" si="129"/>
        <v>133.2309</v>
      </c>
      <c r="K1570" s="355"/>
      <c r="L1570" s="358">
        <f t="shared" si="136"/>
        <v>42095</v>
      </c>
      <c r="M1570" s="355"/>
      <c r="N1570" s="359">
        <f t="shared" si="137"/>
        <v>3147</v>
      </c>
      <c r="O1570" s="359">
        <f t="shared" si="138"/>
        <v>1209.9197</v>
      </c>
    </row>
    <row r="1571" spans="2:15" s="357" customFormat="1" ht="12.75">
      <c r="B1571" s="358">
        <f t="shared" si="126"/>
        <v>42125</v>
      </c>
      <c r="C1571" s="355"/>
      <c r="D1571" s="360">
        <f t="shared" si="135"/>
        <v>2973</v>
      </c>
      <c r="E1571" s="360">
        <f t="shared" si="135"/>
        <v>1076.8207</v>
      </c>
      <c r="F1571" s="362"/>
      <c r="G1571" s="358">
        <f t="shared" si="127"/>
        <v>42125</v>
      </c>
      <c r="H1571" s="355"/>
      <c r="I1571" s="362">
        <f t="shared" si="128"/>
        <v>171</v>
      </c>
      <c r="J1571" s="360">
        <f t="shared" si="129"/>
        <v>136.2557</v>
      </c>
      <c r="K1571" s="355"/>
      <c r="L1571" s="358">
        <f t="shared" si="136"/>
        <v>42125</v>
      </c>
      <c r="M1571" s="355"/>
      <c r="N1571" s="359">
        <f t="shared" si="137"/>
        <v>3144</v>
      </c>
      <c r="O1571" s="359">
        <f t="shared" si="138"/>
        <v>1213.0764</v>
      </c>
    </row>
    <row r="1572" spans="2:15" s="357" customFormat="1" ht="12.75">
      <c r="B1572" s="358">
        <f t="shared" si="126"/>
        <v>42156</v>
      </c>
      <c r="C1572" s="355"/>
      <c r="D1572" s="360">
        <f t="shared" si="135"/>
        <v>2968</v>
      </c>
      <c r="E1572" s="360">
        <f t="shared" si="135"/>
        <v>1087.9256</v>
      </c>
      <c r="F1572" s="362"/>
      <c r="G1572" s="358">
        <f t="shared" si="127"/>
        <v>42156</v>
      </c>
      <c r="H1572" s="355"/>
      <c r="I1572" s="362">
        <f t="shared" si="128"/>
        <v>171</v>
      </c>
      <c r="J1572" s="360">
        <f t="shared" si="129"/>
        <v>137.0869</v>
      </c>
      <c r="K1572" s="355"/>
      <c r="L1572" s="358">
        <f aca="true" t="shared" si="139" ref="L1572:L1577">+B1572</f>
        <v>42156</v>
      </c>
      <c r="M1572" s="355"/>
      <c r="N1572" s="359">
        <f aca="true" t="shared" si="140" ref="N1572:O1574">+D1572+I1572</f>
        <v>3139</v>
      </c>
      <c r="O1572" s="359">
        <f t="shared" si="140"/>
        <v>1225.0125</v>
      </c>
    </row>
    <row r="1573" spans="2:15" s="357" customFormat="1" ht="12.75">
      <c r="B1573" s="358">
        <f t="shared" si="126"/>
        <v>42186</v>
      </c>
      <c r="C1573" s="355"/>
      <c r="D1573" s="360">
        <f t="shared" si="135"/>
        <v>2966</v>
      </c>
      <c r="E1573" s="360">
        <f t="shared" si="135"/>
        <v>1103.1036</v>
      </c>
      <c r="F1573" s="362"/>
      <c r="G1573" s="358">
        <f t="shared" si="127"/>
        <v>42186</v>
      </c>
      <c r="H1573" s="355"/>
      <c r="I1573" s="362">
        <f t="shared" si="128"/>
        <v>171</v>
      </c>
      <c r="J1573" s="360">
        <f t="shared" si="129"/>
        <v>138.5713</v>
      </c>
      <c r="K1573" s="355"/>
      <c r="L1573" s="358">
        <f t="shared" si="139"/>
        <v>42186</v>
      </c>
      <c r="M1573" s="355"/>
      <c r="N1573" s="359">
        <f t="shared" si="140"/>
        <v>3137</v>
      </c>
      <c r="O1573" s="359">
        <f t="shared" si="140"/>
        <v>1241.6749</v>
      </c>
    </row>
    <row r="1574" spans="2:15" s="357" customFormat="1" ht="12.75">
      <c r="B1574" s="358">
        <f t="shared" si="126"/>
        <v>42217</v>
      </c>
      <c r="C1574" s="355"/>
      <c r="D1574" s="360">
        <f t="shared" si="135"/>
        <v>2965</v>
      </c>
      <c r="E1574" s="360">
        <f t="shared" si="135"/>
        <v>1054.5581</v>
      </c>
      <c r="F1574" s="362"/>
      <c r="G1574" s="358">
        <f t="shared" si="127"/>
        <v>42217</v>
      </c>
      <c r="H1574" s="355"/>
      <c r="I1574" s="362">
        <f t="shared" si="128"/>
        <v>171</v>
      </c>
      <c r="J1574" s="360">
        <f t="shared" si="129"/>
        <v>139.2619</v>
      </c>
      <c r="K1574" s="355"/>
      <c r="L1574" s="358">
        <f t="shared" si="139"/>
        <v>42217</v>
      </c>
      <c r="M1574" s="355"/>
      <c r="N1574" s="359">
        <f t="shared" si="140"/>
        <v>3136</v>
      </c>
      <c r="O1574" s="359">
        <f t="shared" si="140"/>
        <v>1193.82</v>
      </c>
    </row>
    <row r="1575" spans="2:15" s="357" customFormat="1" ht="12.75">
      <c r="B1575" s="358">
        <f t="shared" si="126"/>
        <v>42248</v>
      </c>
      <c r="C1575" s="355"/>
      <c r="D1575" s="360">
        <f t="shared" si="135"/>
        <v>2964</v>
      </c>
      <c r="E1575" s="360">
        <f t="shared" si="135"/>
        <v>1068.5538</v>
      </c>
      <c r="F1575" s="362"/>
      <c r="G1575" s="358">
        <f t="shared" si="127"/>
        <v>42248</v>
      </c>
      <c r="H1575" s="355"/>
      <c r="I1575" s="362">
        <f t="shared" si="128"/>
        <v>171</v>
      </c>
      <c r="J1575" s="360">
        <f t="shared" si="129"/>
        <v>140.0188</v>
      </c>
      <c r="K1575" s="355"/>
      <c r="L1575" s="358">
        <f t="shared" si="139"/>
        <v>42248</v>
      </c>
      <c r="M1575" s="355"/>
      <c r="N1575" s="359">
        <f aca="true" t="shared" si="141" ref="N1575:O1577">+D1575+I1575</f>
        <v>3135</v>
      </c>
      <c r="O1575" s="359">
        <f t="shared" si="141"/>
        <v>1208.5726</v>
      </c>
    </row>
    <row r="1576" spans="2:15" s="357" customFormat="1" ht="12.75">
      <c r="B1576" s="358">
        <f t="shared" si="126"/>
        <v>42278</v>
      </c>
      <c r="C1576" s="355"/>
      <c r="D1576" s="360">
        <f t="shared" si="135"/>
        <v>2964</v>
      </c>
      <c r="E1576" s="360">
        <f t="shared" si="135"/>
        <v>1076.0164</v>
      </c>
      <c r="F1576" s="362"/>
      <c r="G1576" s="358">
        <f t="shared" si="127"/>
        <v>42278</v>
      </c>
      <c r="H1576" s="355"/>
      <c r="I1576" s="362">
        <f t="shared" si="128"/>
        <v>170</v>
      </c>
      <c r="J1576" s="360">
        <f t="shared" si="129"/>
        <v>141.2331</v>
      </c>
      <c r="K1576" s="355"/>
      <c r="L1576" s="358">
        <f t="shared" si="139"/>
        <v>42278</v>
      </c>
      <c r="M1576" s="355"/>
      <c r="N1576" s="359">
        <f t="shared" si="141"/>
        <v>3134</v>
      </c>
      <c r="O1576" s="359">
        <f t="shared" si="141"/>
        <v>1217.2495</v>
      </c>
    </row>
    <row r="1577" spans="2:15" s="357" customFormat="1" ht="12.75">
      <c r="B1577" s="358">
        <f t="shared" si="126"/>
        <v>42309</v>
      </c>
      <c r="C1577" s="355"/>
      <c r="D1577" s="360">
        <f t="shared" si="135"/>
        <v>2964</v>
      </c>
      <c r="E1577" s="360">
        <f t="shared" si="135"/>
        <v>1080.8185</v>
      </c>
      <c r="F1577" s="362"/>
      <c r="G1577" s="358">
        <f t="shared" si="127"/>
        <v>42309</v>
      </c>
      <c r="H1577" s="355"/>
      <c r="I1577" s="362">
        <f t="shared" si="128"/>
        <v>170</v>
      </c>
      <c r="J1577" s="360">
        <f t="shared" si="129"/>
        <v>142.3351</v>
      </c>
      <c r="K1577" s="355"/>
      <c r="L1577" s="358">
        <f t="shared" si="139"/>
        <v>42309</v>
      </c>
      <c r="M1577" s="355"/>
      <c r="N1577" s="359">
        <f t="shared" si="141"/>
        <v>3134</v>
      </c>
      <c r="O1577" s="359">
        <f t="shared" si="141"/>
        <v>1223.1536</v>
      </c>
    </row>
    <row r="1578" spans="2:15" s="357" customFormat="1" ht="12.75">
      <c r="B1578" s="358">
        <f t="shared" si="126"/>
        <v>42339</v>
      </c>
      <c r="C1578" s="355"/>
      <c r="D1578" s="360">
        <f t="shared" si="135"/>
        <v>2963</v>
      </c>
      <c r="E1578" s="360">
        <f t="shared" si="135"/>
        <v>1086.7907</v>
      </c>
      <c r="F1578" s="362"/>
      <c r="G1578" s="358">
        <f t="shared" si="127"/>
        <v>42339</v>
      </c>
      <c r="H1578" s="355"/>
      <c r="I1578" s="362">
        <f t="shared" si="128"/>
        <v>170</v>
      </c>
      <c r="J1578" s="360">
        <f t="shared" si="129"/>
        <v>143.0251</v>
      </c>
      <c r="K1578" s="355"/>
      <c r="L1578" s="358">
        <f aca="true" t="shared" si="142" ref="L1578:L1583">+B1578</f>
        <v>42339</v>
      </c>
      <c r="M1578" s="355"/>
      <c r="N1578" s="359">
        <f aca="true" t="shared" si="143" ref="N1578:O1580">+D1578+I1578</f>
        <v>3133</v>
      </c>
      <c r="O1578" s="359">
        <f t="shared" si="143"/>
        <v>1229.8158</v>
      </c>
    </row>
    <row r="1579" spans="2:15" s="357" customFormat="1" ht="12.75">
      <c r="B1579" s="358">
        <f t="shared" si="126"/>
        <v>42370</v>
      </c>
      <c r="C1579" s="355"/>
      <c r="D1579" s="360">
        <f t="shared" si="135"/>
        <v>2961</v>
      </c>
      <c r="E1579" s="360">
        <f t="shared" si="135"/>
        <v>1092.7164</v>
      </c>
      <c r="F1579" s="362"/>
      <c r="G1579" s="358">
        <f t="shared" si="127"/>
        <v>42370</v>
      </c>
      <c r="H1579" s="355"/>
      <c r="I1579" s="362">
        <f t="shared" si="128"/>
        <v>170</v>
      </c>
      <c r="J1579" s="360">
        <f t="shared" si="129"/>
        <v>143.7451</v>
      </c>
      <c r="K1579" s="355"/>
      <c r="L1579" s="358">
        <f t="shared" si="142"/>
        <v>42370</v>
      </c>
      <c r="M1579" s="355"/>
      <c r="N1579" s="359">
        <f t="shared" si="143"/>
        <v>3131</v>
      </c>
      <c r="O1579" s="359">
        <f t="shared" si="143"/>
        <v>1236.4615000000001</v>
      </c>
    </row>
    <row r="1580" spans="2:15" s="357" customFormat="1" ht="12.75">
      <c r="B1580" s="358">
        <f t="shared" si="126"/>
        <v>42401</v>
      </c>
      <c r="C1580" s="355"/>
      <c r="D1580" s="360">
        <f t="shared" si="135"/>
        <v>2960</v>
      </c>
      <c r="E1580" s="360">
        <f t="shared" si="135"/>
        <v>1083.1374</v>
      </c>
      <c r="F1580" s="362"/>
      <c r="G1580" s="358">
        <f t="shared" si="127"/>
        <v>42401</v>
      </c>
      <c r="H1580" s="355"/>
      <c r="I1580" s="362">
        <f t="shared" si="128"/>
        <v>170</v>
      </c>
      <c r="J1580" s="360">
        <f t="shared" si="129"/>
        <v>144.4652</v>
      </c>
      <c r="K1580" s="355"/>
      <c r="L1580" s="358">
        <f t="shared" si="142"/>
        <v>42401</v>
      </c>
      <c r="M1580" s="355"/>
      <c r="N1580" s="359">
        <f t="shared" si="143"/>
        <v>3130</v>
      </c>
      <c r="O1580" s="359">
        <f t="shared" si="143"/>
        <v>1227.6026000000002</v>
      </c>
    </row>
    <row r="1581" spans="2:15" s="357" customFormat="1" ht="12.75">
      <c r="B1581" s="358">
        <f t="shared" si="126"/>
        <v>42430</v>
      </c>
      <c r="C1581" s="355"/>
      <c r="D1581" s="360">
        <f t="shared" si="135"/>
        <v>2959</v>
      </c>
      <c r="E1581" s="360">
        <f t="shared" si="135"/>
        <v>1088.2772</v>
      </c>
      <c r="F1581" s="362"/>
      <c r="G1581" s="358">
        <f t="shared" si="127"/>
        <v>42430</v>
      </c>
      <c r="H1581" s="355"/>
      <c r="I1581" s="362">
        <f t="shared" si="128"/>
        <v>170</v>
      </c>
      <c r="J1581" s="360">
        <f t="shared" si="129"/>
        <v>142.6175</v>
      </c>
      <c r="K1581" s="355"/>
      <c r="L1581" s="358">
        <f t="shared" si="142"/>
        <v>42430</v>
      </c>
      <c r="M1581" s="355"/>
      <c r="N1581" s="359">
        <f aca="true" t="shared" si="144" ref="N1581:O1583">+D1581+I1581</f>
        <v>3129</v>
      </c>
      <c r="O1581" s="359">
        <f t="shared" si="144"/>
        <v>1230.8947</v>
      </c>
    </row>
    <row r="1582" spans="2:15" s="357" customFormat="1" ht="12.75">
      <c r="B1582" s="358">
        <f t="shared" si="126"/>
        <v>42461</v>
      </c>
      <c r="C1582" s="355"/>
      <c r="D1582" s="360">
        <f t="shared" si="135"/>
        <v>2958</v>
      </c>
      <c r="E1582" s="360">
        <f t="shared" si="135"/>
        <v>1080.2019</v>
      </c>
      <c r="F1582" s="362"/>
      <c r="G1582" s="358">
        <f t="shared" si="127"/>
        <v>42461</v>
      </c>
      <c r="H1582" s="355"/>
      <c r="I1582" s="362">
        <f t="shared" si="128"/>
        <v>170</v>
      </c>
      <c r="J1582" s="360">
        <f t="shared" si="129"/>
        <v>149.3161</v>
      </c>
      <c r="K1582" s="355"/>
      <c r="L1582" s="358">
        <f t="shared" si="142"/>
        <v>42461</v>
      </c>
      <c r="M1582" s="355"/>
      <c r="N1582" s="359">
        <f t="shared" si="144"/>
        <v>3128</v>
      </c>
      <c r="O1582" s="359">
        <f t="shared" si="144"/>
        <v>1229.518</v>
      </c>
    </row>
    <row r="1583" spans="2:15" s="357" customFormat="1" ht="12.75">
      <c r="B1583" s="358">
        <f t="shared" si="126"/>
        <v>42491</v>
      </c>
      <c r="C1583" s="355"/>
      <c r="D1583" s="360">
        <f t="shared" si="135"/>
        <v>2956</v>
      </c>
      <c r="E1583" s="360">
        <f t="shared" si="135"/>
        <v>1085.6998</v>
      </c>
      <c r="F1583" s="362"/>
      <c r="G1583" s="358">
        <f t="shared" si="127"/>
        <v>42491</v>
      </c>
      <c r="H1583" s="355"/>
      <c r="I1583" s="362">
        <f t="shared" si="128"/>
        <v>170</v>
      </c>
      <c r="J1583" s="360">
        <f t="shared" si="129"/>
        <v>153.1865</v>
      </c>
      <c r="K1583" s="355"/>
      <c r="L1583" s="358">
        <f t="shared" si="142"/>
        <v>42491</v>
      </c>
      <c r="M1583" s="355"/>
      <c r="N1583" s="359">
        <f t="shared" si="144"/>
        <v>3126</v>
      </c>
      <c r="O1583" s="359">
        <f t="shared" si="144"/>
        <v>1238.8863000000001</v>
      </c>
    </row>
    <row r="1584" spans="2:15" s="357" customFormat="1" ht="12.75">
      <c r="B1584" s="358">
        <f aca="true" t="shared" si="145" ref="B1584:B1599">+B365</f>
        <v>42522</v>
      </c>
      <c r="C1584" s="355"/>
      <c r="D1584" s="360">
        <f aca="true" t="shared" si="146" ref="D1584:E1595">+D365</f>
        <v>2953</v>
      </c>
      <c r="E1584" s="360">
        <f t="shared" si="146"/>
        <v>1100.3691</v>
      </c>
      <c r="F1584" s="362"/>
      <c r="G1584" s="358">
        <f aca="true" t="shared" si="147" ref="G1584:G1595">+B925</f>
        <v>42522</v>
      </c>
      <c r="H1584" s="355"/>
      <c r="I1584" s="362">
        <f aca="true" t="shared" si="148" ref="I1584:I1595">+D925</f>
        <v>170</v>
      </c>
      <c r="J1584" s="360">
        <f aca="true" t="shared" si="149" ref="J1584:J1595">+E925</f>
        <v>154.2339</v>
      </c>
      <c r="K1584" s="355"/>
      <c r="L1584" s="358">
        <f aca="true" t="shared" si="150" ref="L1584:L1589">+B1584</f>
        <v>42522</v>
      </c>
      <c r="M1584" s="355"/>
      <c r="N1584" s="359">
        <f aca="true" t="shared" si="151" ref="N1584:O1586">+D1584+I1584</f>
        <v>3123</v>
      </c>
      <c r="O1584" s="359">
        <f t="shared" si="151"/>
        <v>1254.6029999999998</v>
      </c>
    </row>
    <row r="1585" spans="2:15" s="357" customFormat="1" ht="12.75">
      <c r="B1585" s="358">
        <f t="shared" si="145"/>
        <v>42552</v>
      </c>
      <c r="C1585" s="355"/>
      <c r="D1585" s="360">
        <f t="shared" si="146"/>
        <v>2950</v>
      </c>
      <c r="E1585" s="360">
        <f t="shared" si="146"/>
        <v>1096.5884</v>
      </c>
      <c r="F1585" s="362"/>
      <c r="G1585" s="358">
        <f t="shared" si="147"/>
        <v>42552</v>
      </c>
      <c r="H1585" s="355"/>
      <c r="I1585" s="362">
        <f t="shared" si="148"/>
        <v>170</v>
      </c>
      <c r="J1585" s="360">
        <f t="shared" si="149"/>
        <v>156.6239</v>
      </c>
      <c r="K1585" s="355"/>
      <c r="L1585" s="358">
        <f t="shared" si="150"/>
        <v>42552</v>
      </c>
      <c r="M1585" s="355"/>
      <c r="N1585" s="359">
        <f t="shared" si="151"/>
        <v>3120</v>
      </c>
      <c r="O1585" s="359">
        <f t="shared" si="151"/>
        <v>1253.2123000000001</v>
      </c>
    </row>
    <row r="1586" spans="2:15" s="357" customFormat="1" ht="12.75">
      <c r="B1586" s="358">
        <f t="shared" si="145"/>
        <v>42583</v>
      </c>
      <c r="C1586" s="355"/>
      <c r="D1586" s="360">
        <f t="shared" si="146"/>
        <v>2950</v>
      </c>
      <c r="E1586" s="360">
        <f t="shared" si="146"/>
        <v>1104.3681</v>
      </c>
      <c r="F1586" s="362"/>
      <c r="G1586" s="358">
        <f t="shared" si="147"/>
        <v>42583</v>
      </c>
      <c r="H1586" s="355"/>
      <c r="I1586" s="362">
        <f t="shared" si="148"/>
        <v>170</v>
      </c>
      <c r="J1586" s="360">
        <f t="shared" si="149"/>
        <v>157.6666</v>
      </c>
      <c r="K1586" s="355"/>
      <c r="L1586" s="358">
        <f t="shared" si="150"/>
        <v>42583</v>
      </c>
      <c r="M1586" s="355"/>
      <c r="N1586" s="359">
        <f t="shared" si="151"/>
        <v>3120</v>
      </c>
      <c r="O1586" s="359">
        <f t="shared" si="151"/>
        <v>1262.0347</v>
      </c>
    </row>
    <row r="1587" spans="2:15" s="357" customFormat="1" ht="12.75">
      <c r="B1587" s="358">
        <f t="shared" si="145"/>
        <v>42614</v>
      </c>
      <c r="C1587" s="355"/>
      <c r="D1587" s="360">
        <f t="shared" si="146"/>
        <v>2950</v>
      </c>
      <c r="E1587" s="360">
        <f t="shared" si="146"/>
        <v>1109.6176</v>
      </c>
      <c r="F1587" s="362"/>
      <c r="G1587" s="358">
        <f t="shared" si="147"/>
        <v>42614</v>
      </c>
      <c r="H1587" s="355"/>
      <c r="I1587" s="362">
        <f t="shared" si="148"/>
        <v>169</v>
      </c>
      <c r="J1587" s="360">
        <f t="shared" si="149"/>
        <v>156.4903</v>
      </c>
      <c r="K1587" s="355"/>
      <c r="L1587" s="358">
        <f t="shared" si="150"/>
        <v>42614</v>
      </c>
      <c r="M1587" s="355"/>
      <c r="N1587" s="359">
        <f aca="true" t="shared" si="152" ref="N1587:O1589">+D1587+I1587</f>
        <v>3119</v>
      </c>
      <c r="O1587" s="359">
        <f t="shared" si="152"/>
        <v>1266.1079</v>
      </c>
    </row>
    <row r="1588" spans="2:15" s="357" customFormat="1" ht="12.75">
      <c r="B1588" s="358">
        <f t="shared" si="145"/>
        <v>42644</v>
      </c>
      <c r="C1588" s="355"/>
      <c r="D1588" s="360">
        <f t="shared" si="146"/>
        <v>2948</v>
      </c>
      <c r="E1588" s="360">
        <f t="shared" si="146"/>
        <v>1101.2253</v>
      </c>
      <c r="F1588" s="362"/>
      <c r="G1588" s="358">
        <f t="shared" si="147"/>
        <v>42644</v>
      </c>
      <c r="H1588" s="355"/>
      <c r="I1588" s="362">
        <f t="shared" si="148"/>
        <v>170</v>
      </c>
      <c r="J1588" s="360">
        <f t="shared" si="149"/>
        <v>158.3237</v>
      </c>
      <c r="K1588" s="355"/>
      <c r="L1588" s="358">
        <f t="shared" si="150"/>
        <v>42644</v>
      </c>
      <c r="M1588" s="355"/>
      <c r="N1588" s="359">
        <f t="shared" si="152"/>
        <v>3118</v>
      </c>
      <c r="O1588" s="359">
        <f t="shared" si="152"/>
        <v>1259.549</v>
      </c>
    </row>
    <row r="1589" spans="2:15" s="357" customFormat="1" ht="12.75">
      <c r="B1589" s="358">
        <f t="shared" si="145"/>
        <v>42675</v>
      </c>
      <c r="C1589" s="355"/>
      <c r="D1589" s="360">
        <f t="shared" si="146"/>
        <v>2947</v>
      </c>
      <c r="E1589" s="360">
        <f t="shared" si="146"/>
        <v>1105.6171</v>
      </c>
      <c r="F1589" s="362"/>
      <c r="G1589" s="358">
        <f t="shared" si="147"/>
        <v>42675</v>
      </c>
      <c r="H1589" s="355"/>
      <c r="I1589" s="362">
        <f t="shared" si="148"/>
        <v>170</v>
      </c>
      <c r="J1589" s="360">
        <f t="shared" si="149"/>
        <v>158.0331</v>
      </c>
      <c r="K1589" s="355"/>
      <c r="L1589" s="358">
        <f t="shared" si="150"/>
        <v>42675</v>
      </c>
      <c r="M1589" s="355"/>
      <c r="N1589" s="359">
        <f t="shared" si="152"/>
        <v>3117</v>
      </c>
      <c r="O1589" s="359">
        <f t="shared" si="152"/>
        <v>1263.6502</v>
      </c>
    </row>
    <row r="1590" spans="2:15" s="357" customFormat="1" ht="12.75">
      <c r="B1590" s="358">
        <f t="shared" si="145"/>
        <v>42705</v>
      </c>
      <c r="C1590" s="355"/>
      <c r="D1590" s="360">
        <f t="shared" si="146"/>
        <v>2945</v>
      </c>
      <c r="E1590" s="360">
        <f t="shared" si="146"/>
        <v>1116.7136</v>
      </c>
      <c r="F1590" s="362"/>
      <c r="G1590" s="358">
        <f t="shared" si="147"/>
        <v>42705</v>
      </c>
      <c r="H1590" s="355"/>
      <c r="I1590" s="362">
        <f t="shared" si="148"/>
        <v>170</v>
      </c>
      <c r="J1590" s="360">
        <f t="shared" si="149"/>
        <v>158.6554</v>
      </c>
      <c r="K1590" s="355"/>
      <c r="L1590" s="358">
        <f aca="true" t="shared" si="153" ref="L1590:L1595">+B1590</f>
        <v>42705</v>
      </c>
      <c r="M1590" s="355"/>
      <c r="N1590" s="359">
        <f aca="true" t="shared" si="154" ref="N1590:O1592">+D1590+I1590</f>
        <v>3115</v>
      </c>
      <c r="O1590" s="359">
        <f t="shared" si="154"/>
        <v>1275.3690000000001</v>
      </c>
    </row>
    <row r="1591" spans="2:15" s="357" customFormat="1" ht="12.75">
      <c r="B1591" s="358">
        <f t="shared" si="145"/>
        <v>42736</v>
      </c>
      <c r="C1591" s="355"/>
      <c r="D1591" s="360">
        <f t="shared" si="146"/>
        <v>2945</v>
      </c>
      <c r="E1591" s="360">
        <f t="shared" si="146"/>
        <v>1119.9963</v>
      </c>
      <c r="F1591" s="362"/>
      <c r="G1591" s="358">
        <f t="shared" si="147"/>
        <v>42736</v>
      </c>
      <c r="H1591" s="355"/>
      <c r="I1591" s="362">
        <f t="shared" si="148"/>
        <v>170</v>
      </c>
      <c r="J1591" s="360">
        <f t="shared" si="149"/>
        <v>159.3455</v>
      </c>
      <c r="K1591" s="355"/>
      <c r="L1591" s="358">
        <f t="shared" si="153"/>
        <v>42736</v>
      </c>
      <c r="M1591" s="355"/>
      <c r="N1591" s="359">
        <f t="shared" si="154"/>
        <v>3115</v>
      </c>
      <c r="O1591" s="359">
        <f t="shared" si="154"/>
        <v>1279.3418</v>
      </c>
    </row>
    <row r="1592" spans="2:15" s="357" customFormat="1" ht="12.75">
      <c r="B1592" s="358">
        <f t="shared" si="145"/>
        <v>42767</v>
      </c>
      <c r="C1592" s="355"/>
      <c r="D1592" s="360">
        <f t="shared" si="146"/>
        <v>2945</v>
      </c>
      <c r="E1592" s="360">
        <f t="shared" si="146"/>
        <v>1122.1452</v>
      </c>
      <c r="F1592" s="362"/>
      <c r="G1592" s="358">
        <f t="shared" si="147"/>
        <v>42767</v>
      </c>
      <c r="H1592" s="355"/>
      <c r="I1592" s="362">
        <f t="shared" si="148"/>
        <v>169</v>
      </c>
      <c r="J1592" s="360">
        <f t="shared" si="149"/>
        <v>160.044</v>
      </c>
      <c r="K1592" s="355"/>
      <c r="L1592" s="358">
        <f t="shared" si="153"/>
        <v>42767</v>
      </c>
      <c r="M1592" s="355"/>
      <c r="N1592" s="359">
        <f t="shared" si="154"/>
        <v>3114</v>
      </c>
      <c r="O1592" s="359">
        <f t="shared" si="154"/>
        <v>1282.1892</v>
      </c>
    </row>
    <row r="1593" spans="2:15" s="357" customFormat="1" ht="12.75">
      <c r="B1593" s="358">
        <f t="shared" si="145"/>
        <v>42795</v>
      </c>
      <c r="C1593" s="355"/>
      <c r="D1593" s="360">
        <f t="shared" si="146"/>
        <v>2944</v>
      </c>
      <c r="E1593" s="360">
        <f t="shared" si="146"/>
        <v>1139.4818</v>
      </c>
      <c r="F1593" s="362"/>
      <c r="G1593" s="358">
        <f t="shared" si="147"/>
        <v>42795</v>
      </c>
      <c r="H1593" s="355"/>
      <c r="I1593" s="362">
        <f t="shared" si="148"/>
        <v>169</v>
      </c>
      <c r="J1593" s="360">
        <f t="shared" si="149"/>
        <v>161.7002</v>
      </c>
      <c r="K1593" s="355"/>
      <c r="L1593" s="358">
        <f t="shared" si="153"/>
        <v>42795</v>
      </c>
      <c r="M1593" s="355"/>
      <c r="N1593" s="359">
        <f aca="true" t="shared" si="155" ref="N1593:O1595">+D1593+I1593</f>
        <v>3113</v>
      </c>
      <c r="O1593" s="359">
        <f t="shared" si="155"/>
        <v>1301.182</v>
      </c>
    </row>
    <row r="1594" spans="2:15" s="357" customFormat="1" ht="12.75">
      <c r="B1594" s="358">
        <f t="shared" si="145"/>
        <v>42826</v>
      </c>
      <c r="C1594" s="355"/>
      <c r="D1594" s="360">
        <f t="shared" si="146"/>
        <v>2940</v>
      </c>
      <c r="E1594" s="360">
        <f t="shared" si="146"/>
        <v>1133.9406</v>
      </c>
      <c r="F1594" s="362"/>
      <c r="G1594" s="358">
        <f t="shared" si="147"/>
        <v>42826</v>
      </c>
      <c r="H1594" s="355"/>
      <c r="I1594" s="362">
        <f t="shared" si="148"/>
        <v>169</v>
      </c>
      <c r="J1594" s="360">
        <f t="shared" si="149"/>
        <v>167.9993</v>
      </c>
      <c r="K1594" s="355"/>
      <c r="L1594" s="358">
        <f t="shared" si="153"/>
        <v>42826</v>
      </c>
      <c r="M1594" s="355"/>
      <c r="N1594" s="359">
        <f t="shared" si="155"/>
        <v>3109</v>
      </c>
      <c r="O1594" s="359">
        <f t="shared" si="155"/>
        <v>1301.9398999999999</v>
      </c>
    </row>
    <row r="1595" spans="2:15" s="357" customFormat="1" ht="12.75">
      <c r="B1595" s="358">
        <f t="shared" si="145"/>
        <v>42856</v>
      </c>
      <c r="C1595" s="355"/>
      <c r="D1595" s="360">
        <f t="shared" si="146"/>
        <v>2937</v>
      </c>
      <c r="E1595" s="360">
        <f t="shared" si="146"/>
        <v>1143.7499</v>
      </c>
      <c r="F1595" s="362"/>
      <c r="G1595" s="358">
        <f t="shared" si="147"/>
        <v>42856</v>
      </c>
      <c r="H1595" s="355"/>
      <c r="I1595" s="362">
        <f t="shared" si="148"/>
        <v>169</v>
      </c>
      <c r="J1595" s="360">
        <f t="shared" si="149"/>
        <v>171.0813</v>
      </c>
      <c r="K1595" s="355"/>
      <c r="L1595" s="358">
        <f t="shared" si="153"/>
        <v>42856</v>
      </c>
      <c r="M1595" s="355"/>
      <c r="N1595" s="359">
        <f t="shared" si="155"/>
        <v>3106</v>
      </c>
      <c r="O1595" s="359">
        <f t="shared" si="155"/>
        <v>1314.8312</v>
      </c>
    </row>
    <row r="1596" spans="2:15" s="357" customFormat="1" ht="12.75">
      <c r="B1596" s="358">
        <f t="shared" si="145"/>
        <v>42887</v>
      </c>
      <c r="C1596" s="355"/>
      <c r="D1596" s="360">
        <f aca="true" t="shared" si="156" ref="D1596:E1599">+D377</f>
        <v>2934</v>
      </c>
      <c r="E1596" s="360">
        <f t="shared" si="156"/>
        <v>1155.7867</v>
      </c>
      <c r="F1596" s="362"/>
      <c r="G1596" s="358">
        <f>+B937</f>
        <v>42887</v>
      </c>
      <c r="H1596" s="355"/>
      <c r="I1596" s="362">
        <f aca="true" t="shared" si="157" ref="I1596:J1599">+D937</f>
        <v>169</v>
      </c>
      <c r="J1596" s="360">
        <f t="shared" si="157"/>
        <v>170.6726</v>
      </c>
      <c r="K1596" s="355"/>
      <c r="L1596" s="358">
        <f>+B1596</f>
        <v>42887</v>
      </c>
      <c r="M1596" s="355"/>
      <c r="N1596" s="359">
        <f aca="true" t="shared" si="158" ref="N1596:O1599">+D1596+I1596</f>
        <v>3103</v>
      </c>
      <c r="O1596" s="359">
        <f t="shared" si="158"/>
        <v>1326.4593</v>
      </c>
    </row>
    <row r="1597" spans="2:15" s="357" customFormat="1" ht="12.75">
      <c r="B1597" s="358">
        <f t="shared" si="145"/>
        <v>42917</v>
      </c>
      <c r="C1597" s="355"/>
      <c r="D1597" s="360">
        <f t="shared" si="156"/>
        <v>2931</v>
      </c>
      <c r="E1597" s="360">
        <f t="shared" si="156"/>
        <v>1159.6766</v>
      </c>
      <c r="F1597" s="362"/>
      <c r="G1597" s="358">
        <f>+B938</f>
        <v>42917</v>
      </c>
      <c r="H1597" s="355"/>
      <c r="I1597" s="362">
        <f t="shared" si="157"/>
        <v>169</v>
      </c>
      <c r="J1597" s="360">
        <f t="shared" si="157"/>
        <v>171.9438</v>
      </c>
      <c r="K1597" s="355"/>
      <c r="L1597" s="358">
        <f>+B1597</f>
        <v>42917</v>
      </c>
      <c r="M1597" s="355"/>
      <c r="N1597" s="359">
        <f t="shared" si="158"/>
        <v>3100</v>
      </c>
      <c r="O1597" s="359">
        <f t="shared" si="158"/>
        <v>1331.6204</v>
      </c>
    </row>
    <row r="1598" spans="2:15" s="357" customFormat="1" ht="12.75">
      <c r="B1598" s="358">
        <f t="shared" si="145"/>
        <v>42948</v>
      </c>
      <c r="C1598" s="355"/>
      <c r="D1598" s="360">
        <f t="shared" si="156"/>
        <v>2927</v>
      </c>
      <c r="E1598" s="360">
        <f t="shared" si="156"/>
        <v>1168.5139</v>
      </c>
      <c r="F1598" s="362"/>
      <c r="G1598" s="358">
        <f>+B939</f>
        <v>42948</v>
      </c>
      <c r="H1598" s="355"/>
      <c r="I1598" s="362">
        <f t="shared" si="157"/>
        <v>167</v>
      </c>
      <c r="J1598" s="360">
        <f t="shared" si="157"/>
        <v>113.2059</v>
      </c>
      <c r="K1598" s="355"/>
      <c r="L1598" s="358">
        <f>+B1598</f>
        <v>42948</v>
      </c>
      <c r="M1598" s="355"/>
      <c r="N1598" s="359">
        <f t="shared" si="158"/>
        <v>3094</v>
      </c>
      <c r="O1598" s="359">
        <f t="shared" si="158"/>
        <v>1281.7197999999999</v>
      </c>
    </row>
    <row r="1599" spans="2:15" s="357" customFormat="1" ht="12.75">
      <c r="B1599" s="358">
        <f t="shared" si="145"/>
        <v>42979</v>
      </c>
      <c r="C1599" s="355"/>
      <c r="D1599" s="360">
        <f t="shared" si="156"/>
        <v>2926</v>
      </c>
      <c r="E1599" s="360">
        <f t="shared" si="156"/>
        <v>1170.4965</v>
      </c>
      <c r="F1599" s="362"/>
      <c r="G1599" s="358">
        <f>+B940</f>
        <v>42979</v>
      </c>
      <c r="H1599" s="355"/>
      <c r="I1599" s="362">
        <f t="shared" si="157"/>
        <v>167</v>
      </c>
      <c r="J1599" s="360">
        <f t="shared" si="157"/>
        <v>113.9079</v>
      </c>
      <c r="K1599" s="355"/>
      <c r="L1599" s="358">
        <f>+B1599</f>
        <v>42979</v>
      </c>
      <c r="M1599" s="355"/>
      <c r="N1599" s="359">
        <f t="shared" si="158"/>
        <v>3093</v>
      </c>
      <c r="O1599" s="359">
        <f t="shared" si="158"/>
        <v>1284.4044</v>
      </c>
    </row>
    <row r="1600" spans="2:15" s="357" customFormat="1" ht="12.75">
      <c r="B1600" s="358"/>
      <c r="C1600" s="355"/>
      <c r="D1600" s="360"/>
      <c r="E1600" s="360"/>
      <c r="F1600" s="362"/>
      <c r="G1600" s="358"/>
      <c r="H1600" s="355"/>
      <c r="I1600" s="362"/>
      <c r="J1600" s="360"/>
      <c r="K1600" s="355"/>
      <c r="L1600" s="358"/>
      <c r="M1600" s="355"/>
      <c r="N1600" s="359"/>
      <c r="O1600" s="359"/>
    </row>
    <row r="1601" spans="2:15" s="357" customFormat="1" ht="12.75">
      <c r="B1601" s="358"/>
      <c r="C1601" s="355"/>
      <c r="D1601" s="360"/>
      <c r="E1601" s="360"/>
      <c r="F1601" s="362"/>
      <c r="G1601" s="358"/>
      <c r="H1601" s="355"/>
      <c r="I1601" s="362"/>
      <c r="J1601" s="360"/>
      <c r="K1601" s="355"/>
      <c r="L1601" s="358"/>
      <c r="M1601" s="355"/>
      <c r="N1601" s="359"/>
      <c r="O1601" s="359"/>
    </row>
    <row r="1602" spans="2:15" s="357" customFormat="1" ht="12.75">
      <c r="B1602" s="358"/>
      <c r="C1602" s="355"/>
      <c r="D1602" s="362"/>
      <c r="E1602" s="362"/>
      <c r="F1602" s="362"/>
      <c r="G1602" s="361"/>
      <c r="H1602" s="355"/>
      <c r="I1602" s="362"/>
      <c r="J1602" s="362"/>
      <c r="K1602" s="355"/>
      <c r="L1602" s="355"/>
      <c r="M1602" s="355"/>
      <c r="N1602" s="362"/>
      <c r="O1602" s="362"/>
    </row>
    <row r="1603" spans="2:15" s="357" customFormat="1" ht="12.75">
      <c r="B1603" s="356" t="s">
        <v>24</v>
      </c>
      <c r="C1603" s="354"/>
      <c r="D1603" s="354" t="s">
        <v>25</v>
      </c>
      <c r="E1603" s="354" t="s">
        <v>0</v>
      </c>
      <c r="F1603" s="362"/>
      <c r="G1603" s="356" t="s">
        <v>24</v>
      </c>
      <c r="H1603" s="354"/>
      <c r="I1603" s="354" t="s">
        <v>25</v>
      </c>
      <c r="J1603" s="354" t="s">
        <v>0</v>
      </c>
      <c r="K1603" s="355"/>
      <c r="L1603" s="356"/>
      <c r="M1603" s="354"/>
      <c r="N1603" s="354" t="s">
        <v>75</v>
      </c>
      <c r="O1603" s="356" t="s">
        <v>0</v>
      </c>
    </row>
    <row r="1604" spans="2:15" s="357" customFormat="1" ht="12.75">
      <c r="B1604" s="358">
        <f aca="true" t="shared" si="159" ref="B1604:B1635">+B1424</f>
        <v>37653</v>
      </c>
      <c r="C1604" s="355"/>
      <c r="D1604" s="362">
        <f aca="true" t="shared" si="160" ref="D1604:E1623">+D391</f>
        <v>57</v>
      </c>
      <c r="E1604" s="371">
        <f t="shared" si="160"/>
        <v>127.224778</v>
      </c>
      <c r="F1604" s="362"/>
      <c r="G1604" s="358">
        <f aca="true" t="shared" si="161" ref="G1604:G1635">+B951</f>
        <v>37653</v>
      </c>
      <c r="H1604" s="362"/>
      <c r="I1604" s="362">
        <f aca="true" t="shared" si="162" ref="I1604:I1635">+D951</f>
        <v>2</v>
      </c>
      <c r="J1604" s="360">
        <f aca="true" t="shared" si="163" ref="J1604:J1635">+E951</f>
        <v>15.539343000000002</v>
      </c>
      <c r="K1604" s="355"/>
      <c r="L1604" s="358">
        <f aca="true" t="shared" si="164" ref="L1604:L1667">+B1604</f>
        <v>37653</v>
      </c>
      <c r="M1604" s="359"/>
      <c r="N1604" s="360">
        <f aca="true" t="shared" si="165" ref="N1604:N1667">+D1604+I1604</f>
        <v>59</v>
      </c>
      <c r="O1604" s="360">
        <f aca="true" t="shared" si="166" ref="O1604:O1667">+E1604+J1604</f>
        <v>142.764121</v>
      </c>
    </row>
    <row r="1605" spans="2:15" s="357" customFormat="1" ht="12.75">
      <c r="B1605" s="358">
        <f t="shared" si="159"/>
        <v>37681</v>
      </c>
      <c r="C1605" s="355"/>
      <c r="D1605" s="362">
        <f t="shared" si="160"/>
        <v>63</v>
      </c>
      <c r="E1605" s="371">
        <f t="shared" si="160"/>
        <v>138.05384600000002</v>
      </c>
      <c r="F1605" s="362"/>
      <c r="G1605" s="358">
        <f t="shared" si="161"/>
        <v>37681</v>
      </c>
      <c r="H1605" s="362"/>
      <c r="I1605" s="362">
        <f t="shared" si="162"/>
        <v>3</v>
      </c>
      <c r="J1605" s="360">
        <f t="shared" si="163"/>
        <v>15.539343000000002</v>
      </c>
      <c r="K1605" s="355"/>
      <c r="L1605" s="358">
        <f t="shared" si="164"/>
        <v>37681</v>
      </c>
      <c r="M1605" s="359"/>
      <c r="N1605" s="360">
        <f t="shared" si="165"/>
        <v>66</v>
      </c>
      <c r="O1605" s="360">
        <f t="shared" si="166"/>
        <v>153.59318900000002</v>
      </c>
    </row>
    <row r="1606" spans="2:15" s="357" customFormat="1" ht="12.75">
      <c r="B1606" s="358">
        <f t="shared" si="159"/>
        <v>37712</v>
      </c>
      <c r="C1606" s="355"/>
      <c r="D1606" s="362">
        <f t="shared" si="160"/>
        <v>71</v>
      </c>
      <c r="E1606" s="371">
        <f t="shared" si="160"/>
        <v>147.314552</v>
      </c>
      <c r="F1606" s="362"/>
      <c r="G1606" s="358">
        <f t="shared" si="161"/>
        <v>37712</v>
      </c>
      <c r="H1606" s="362"/>
      <c r="I1606" s="362">
        <f t="shared" si="162"/>
        <v>3</v>
      </c>
      <c r="J1606" s="360">
        <f t="shared" si="163"/>
        <v>20.274007</v>
      </c>
      <c r="K1606" s="355"/>
      <c r="L1606" s="358">
        <f t="shared" si="164"/>
        <v>37712</v>
      </c>
      <c r="M1606" s="359"/>
      <c r="N1606" s="360">
        <f t="shared" si="165"/>
        <v>74</v>
      </c>
      <c r="O1606" s="360">
        <f t="shared" si="166"/>
        <v>167.588559</v>
      </c>
    </row>
    <row r="1607" spans="2:15" s="357" customFormat="1" ht="12.75">
      <c r="B1607" s="358">
        <f t="shared" si="159"/>
        <v>37742</v>
      </c>
      <c r="C1607" s="355"/>
      <c r="D1607" s="362">
        <f t="shared" si="160"/>
        <v>74</v>
      </c>
      <c r="E1607" s="371">
        <f t="shared" si="160"/>
        <v>155.457966</v>
      </c>
      <c r="F1607" s="362"/>
      <c r="G1607" s="358">
        <f t="shared" si="161"/>
        <v>37742</v>
      </c>
      <c r="H1607" s="362"/>
      <c r="I1607" s="362">
        <f t="shared" si="162"/>
        <v>3</v>
      </c>
      <c r="J1607" s="360">
        <f t="shared" si="163"/>
        <v>20.580348</v>
      </c>
      <c r="K1607" s="355"/>
      <c r="L1607" s="358">
        <f t="shared" si="164"/>
        <v>37742</v>
      </c>
      <c r="M1607" s="359"/>
      <c r="N1607" s="360">
        <f t="shared" si="165"/>
        <v>77</v>
      </c>
      <c r="O1607" s="360">
        <f t="shared" si="166"/>
        <v>176.038314</v>
      </c>
    </row>
    <row r="1608" spans="2:15" s="357" customFormat="1" ht="12.75">
      <c r="B1608" s="358">
        <f t="shared" si="159"/>
        <v>37773</v>
      </c>
      <c r="C1608" s="355"/>
      <c r="D1608" s="362">
        <f t="shared" si="160"/>
        <v>76</v>
      </c>
      <c r="E1608" s="371">
        <f t="shared" si="160"/>
        <v>167.23131800000002</v>
      </c>
      <c r="F1608" s="362"/>
      <c r="G1608" s="358">
        <f t="shared" si="161"/>
        <v>37773</v>
      </c>
      <c r="H1608" s="362"/>
      <c r="I1608" s="362">
        <f t="shared" si="162"/>
        <v>3</v>
      </c>
      <c r="J1608" s="360">
        <f t="shared" si="163"/>
        <v>0.104299</v>
      </c>
      <c r="K1608" s="355"/>
      <c r="L1608" s="358">
        <f t="shared" si="164"/>
        <v>37773</v>
      </c>
      <c r="M1608" s="359"/>
      <c r="N1608" s="360">
        <f t="shared" si="165"/>
        <v>79</v>
      </c>
      <c r="O1608" s="360">
        <f t="shared" si="166"/>
        <v>167.335617</v>
      </c>
    </row>
    <row r="1609" spans="2:15" s="357" customFormat="1" ht="12.75">
      <c r="B1609" s="358">
        <f t="shared" si="159"/>
        <v>37803</v>
      </c>
      <c r="C1609" s="355"/>
      <c r="D1609" s="362">
        <f t="shared" si="160"/>
        <v>76</v>
      </c>
      <c r="E1609" s="371">
        <f t="shared" si="160"/>
        <v>178.76825700000003</v>
      </c>
      <c r="F1609" s="362"/>
      <c r="G1609" s="358">
        <f t="shared" si="161"/>
        <v>37803</v>
      </c>
      <c r="H1609" s="362"/>
      <c r="I1609" s="362">
        <f t="shared" si="162"/>
        <v>3</v>
      </c>
      <c r="J1609" s="360">
        <f t="shared" si="163"/>
        <v>0.104299</v>
      </c>
      <c r="K1609" s="355"/>
      <c r="L1609" s="358">
        <f t="shared" si="164"/>
        <v>37803</v>
      </c>
      <c r="M1609" s="359"/>
      <c r="N1609" s="360">
        <f t="shared" si="165"/>
        <v>79</v>
      </c>
      <c r="O1609" s="360">
        <f t="shared" si="166"/>
        <v>178.87255600000003</v>
      </c>
    </row>
    <row r="1610" spans="2:15" s="357" customFormat="1" ht="12.75">
      <c r="B1610" s="358">
        <f t="shared" si="159"/>
        <v>37834</v>
      </c>
      <c r="C1610" s="355"/>
      <c r="D1610" s="362">
        <f t="shared" si="160"/>
        <v>76</v>
      </c>
      <c r="E1610" s="371">
        <f t="shared" si="160"/>
        <v>189.20916400000004</v>
      </c>
      <c r="F1610" s="362"/>
      <c r="G1610" s="358">
        <f t="shared" si="161"/>
        <v>37834</v>
      </c>
      <c r="H1610" s="362"/>
      <c r="I1610" s="362">
        <f t="shared" si="162"/>
        <v>3</v>
      </c>
      <c r="J1610" s="360">
        <f t="shared" si="163"/>
        <v>0.104299</v>
      </c>
      <c r="K1610" s="355"/>
      <c r="L1610" s="358">
        <f t="shared" si="164"/>
        <v>37834</v>
      </c>
      <c r="M1610" s="359"/>
      <c r="N1610" s="360">
        <f t="shared" si="165"/>
        <v>79</v>
      </c>
      <c r="O1610" s="360">
        <f t="shared" si="166"/>
        <v>189.31346300000004</v>
      </c>
    </row>
    <row r="1611" spans="2:15" s="357" customFormat="1" ht="12.75">
      <c r="B1611" s="358">
        <f t="shared" si="159"/>
        <v>37865</v>
      </c>
      <c r="C1611" s="355"/>
      <c r="D1611" s="362">
        <f t="shared" si="160"/>
        <v>77</v>
      </c>
      <c r="E1611" s="371">
        <f t="shared" si="160"/>
        <v>202.365928</v>
      </c>
      <c r="F1611" s="362"/>
      <c r="G1611" s="358">
        <f t="shared" si="161"/>
        <v>37865</v>
      </c>
      <c r="H1611" s="362"/>
      <c r="I1611" s="362">
        <f t="shared" si="162"/>
        <v>3</v>
      </c>
      <c r="J1611" s="360">
        <f t="shared" si="163"/>
        <v>0.104299</v>
      </c>
      <c r="K1611" s="355"/>
      <c r="L1611" s="358">
        <f t="shared" si="164"/>
        <v>37865</v>
      </c>
      <c r="M1611" s="359"/>
      <c r="N1611" s="360">
        <f t="shared" si="165"/>
        <v>80</v>
      </c>
      <c r="O1611" s="360">
        <f t="shared" si="166"/>
        <v>202.470227</v>
      </c>
    </row>
    <row r="1612" spans="2:15" s="357" customFormat="1" ht="12.75">
      <c r="B1612" s="358">
        <f t="shared" si="159"/>
        <v>37895</v>
      </c>
      <c r="C1612" s="355"/>
      <c r="D1612" s="362">
        <f t="shared" si="160"/>
        <v>76</v>
      </c>
      <c r="E1612" s="371">
        <f t="shared" si="160"/>
        <v>209.06618700000004</v>
      </c>
      <c r="F1612" s="362"/>
      <c r="G1612" s="358">
        <f t="shared" si="161"/>
        <v>37895</v>
      </c>
      <c r="H1612" s="362"/>
      <c r="I1612" s="362">
        <f t="shared" si="162"/>
        <v>3</v>
      </c>
      <c r="J1612" s="360">
        <f t="shared" si="163"/>
        <v>0.104551</v>
      </c>
      <c r="K1612" s="355"/>
      <c r="L1612" s="358">
        <f t="shared" si="164"/>
        <v>37895</v>
      </c>
      <c r="M1612" s="359"/>
      <c r="N1612" s="360">
        <f t="shared" si="165"/>
        <v>79</v>
      </c>
      <c r="O1612" s="360">
        <f t="shared" si="166"/>
        <v>209.17073800000003</v>
      </c>
    </row>
    <row r="1613" spans="2:15" s="357" customFormat="1" ht="12.75">
      <c r="B1613" s="358">
        <f t="shared" si="159"/>
        <v>37926</v>
      </c>
      <c r="C1613" s="355"/>
      <c r="D1613" s="362">
        <f t="shared" si="160"/>
        <v>75</v>
      </c>
      <c r="E1613" s="371">
        <f t="shared" si="160"/>
        <v>215.736416</v>
      </c>
      <c r="F1613" s="362"/>
      <c r="G1613" s="358">
        <f t="shared" si="161"/>
        <v>37926</v>
      </c>
      <c r="H1613" s="362"/>
      <c r="I1613" s="362">
        <f t="shared" si="162"/>
        <v>3</v>
      </c>
      <c r="J1613" s="360">
        <f t="shared" si="163"/>
        <v>0.104551</v>
      </c>
      <c r="K1613" s="355"/>
      <c r="L1613" s="358">
        <f t="shared" si="164"/>
        <v>37926</v>
      </c>
      <c r="M1613" s="359"/>
      <c r="N1613" s="360">
        <f t="shared" si="165"/>
        <v>78</v>
      </c>
      <c r="O1613" s="360">
        <f t="shared" si="166"/>
        <v>215.84096699999998</v>
      </c>
    </row>
    <row r="1614" spans="2:15" s="357" customFormat="1" ht="12.75">
      <c r="B1614" s="358">
        <f t="shared" si="159"/>
        <v>37956</v>
      </c>
      <c r="C1614" s="355"/>
      <c r="D1614" s="362">
        <f t="shared" si="160"/>
        <v>76</v>
      </c>
      <c r="E1614" s="371">
        <f t="shared" si="160"/>
        <v>230.80028400000003</v>
      </c>
      <c r="F1614" s="362"/>
      <c r="G1614" s="358">
        <f t="shared" si="161"/>
        <v>37956</v>
      </c>
      <c r="H1614" s="362"/>
      <c r="I1614" s="362">
        <f t="shared" si="162"/>
        <v>3</v>
      </c>
      <c r="J1614" s="360">
        <f t="shared" si="163"/>
        <v>0.104551</v>
      </c>
      <c r="K1614" s="355"/>
      <c r="L1614" s="358">
        <f t="shared" si="164"/>
        <v>37956</v>
      </c>
      <c r="M1614" s="359"/>
      <c r="N1614" s="360">
        <f t="shared" si="165"/>
        <v>79</v>
      </c>
      <c r="O1614" s="360">
        <f t="shared" si="166"/>
        <v>230.90483500000002</v>
      </c>
    </row>
    <row r="1615" spans="2:15" s="357" customFormat="1" ht="12.75">
      <c r="B1615" s="358">
        <f t="shared" si="159"/>
        <v>37987</v>
      </c>
      <c r="C1615" s="355"/>
      <c r="D1615" s="362">
        <f t="shared" si="160"/>
        <v>75</v>
      </c>
      <c r="E1615" s="371">
        <f t="shared" si="160"/>
        <v>236.09331800000004</v>
      </c>
      <c r="F1615" s="362"/>
      <c r="G1615" s="358">
        <f t="shared" si="161"/>
        <v>37987</v>
      </c>
      <c r="H1615" s="362"/>
      <c r="I1615" s="362">
        <f t="shared" si="162"/>
        <v>3</v>
      </c>
      <c r="J1615" s="360">
        <f t="shared" si="163"/>
        <v>0.106595</v>
      </c>
      <c r="K1615" s="355"/>
      <c r="L1615" s="358">
        <f t="shared" si="164"/>
        <v>37987</v>
      </c>
      <c r="M1615" s="359"/>
      <c r="N1615" s="360">
        <f t="shared" si="165"/>
        <v>78</v>
      </c>
      <c r="O1615" s="360">
        <f t="shared" si="166"/>
        <v>236.19991300000004</v>
      </c>
    </row>
    <row r="1616" spans="2:15" s="357" customFormat="1" ht="12.75">
      <c r="B1616" s="358">
        <f t="shared" si="159"/>
        <v>38018</v>
      </c>
      <c r="C1616" s="355"/>
      <c r="D1616" s="362">
        <f t="shared" si="160"/>
        <v>75</v>
      </c>
      <c r="E1616" s="371">
        <f t="shared" si="160"/>
        <v>213.804192</v>
      </c>
      <c r="F1616" s="362"/>
      <c r="G1616" s="358">
        <f t="shared" si="161"/>
        <v>38018</v>
      </c>
      <c r="H1616" s="362"/>
      <c r="I1616" s="362">
        <f t="shared" si="162"/>
        <v>3</v>
      </c>
      <c r="J1616" s="360">
        <f t="shared" si="163"/>
        <v>0.172706</v>
      </c>
      <c r="K1616" s="355"/>
      <c r="L1616" s="358">
        <f t="shared" si="164"/>
        <v>38018</v>
      </c>
      <c r="M1616" s="359"/>
      <c r="N1616" s="360">
        <f t="shared" si="165"/>
        <v>78</v>
      </c>
      <c r="O1616" s="360">
        <f t="shared" si="166"/>
        <v>213.976898</v>
      </c>
    </row>
    <row r="1617" spans="2:15" s="357" customFormat="1" ht="12.75">
      <c r="B1617" s="358">
        <f t="shared" si="159"/>
        <v>38047</v>
      </c>
      <c r="C1617" s="355"/>
      <c r="D1617" s="362">
        <f t="shared" si="160"/>
        <v>75</v>
      </c>
      <c r="E1617" s="371">
        <f t="shared" si="160"/>
        <v>215.100908</v>
      </c>
      <c r="F1617" s="362"/>
      <c r="G1617" s="358">
        <f t="shared" si="161"/>
        <v>38047</v>
      </c>
      <c r="H1617" s="362"/>
      <c r="I1617" s="362">
        <f t="shared" si="162"/>
        <v>3</v>
      </c>
      <c r="J1617" s="360">
        <f t="shared" si="163"/>
        <v>0.172706</v>
      </c>
      <c r="K1617" s="355"/>
      <c r="L1617" s="358">
        <f t="shared" si="164"/>
        <v>38047</v>
      </c>
      <c r="M1617" s="359"/>
      <c r="N1617" s="360">
        <f t="shared" si="165"/>
        <v>78</v>
      </c>
      <c r="O1617" s="360">
        <f t="shared" si="166"/>
        <v>215.273614</v>
      </c>
    </row>
    <row r="1618" spans="2:15" s="357" customFormat="1" ht="12.75">
      <c r="B1618" s="358">
        <f t="shared" si="159"/>
        <v>38078</v>
      </c>
      <c r="C1618" s="355"/>
      <c r="D1618" s="362">
        <f t="shared" si="160"/>
        <v>71</v>
      </c>
      <c r="E1618" s="371">
        <f t="shared" si="160"/>
        <v>139.636901</v>
      </c>
      <c r="F1618" s="362"/>
      <c r="G1618" s="358">
        <f t="shared" si="161"/>
        <v>38078</v>
      </c>
      <c r="H1618" s="362"/>
      <c r="I1618" s="362">
        <f t="shared" si="162"/>
        <v>3</v>
      </c>
      <c r="J1618" s="360">
        <f t="shared" si="163"/>
        <v>0.253115</v>
      </c>
      <c r="K1618" s="355"/>
      <c r="L1618" s="358">
        <f t="shared" si="164"/>
        <v>38078</v>
      </c>
      <c r="M1618" s="359"/>
      <c r="N1618" s="360">
        <f t="shared" si="165"/>
        <v>74</v>
      </c>
      <c r="O1618" s="360">
        <f t="shared" si="166"/>
        <v>139.890016</v>
      </c>
    </row>
    <row r="1619" spans="2:15" s="357" customFormat="1" ht="12.75">
      <c r="B1619" s="358">
        <f t="shared" si="159"/>
        <v>38108</v>
      </c>
      <c r="C1619" s="355"/>
      <c r="D1619" s="362">
        <f t="shared" si="160"/>
        <v>71</v>
      </c>
      <c r="E1619" s="371">
        <f t="shared" si="160"/>
        <v>135.979775</v>
      </c>
      <c r="F1619" s="362"/>
      <c r="G1619" s="358">
        <f t="shared" si="161"/>
        <v>38108</v>
      </c>
      <c r="H1619" s="362"/>
      <c r="I1619" s="362">
        <f t="shared" si="162"/>
        <v>3</v>
      </c>
      <c r="J1619" s="360">
        <f t="shared" si="163"/>
        <v>0.253115</v>
      </c>
      <c r="K1619" s="355"/>
      <c r="L1619" s="358">
        <f t="shared" si="164"/>
        <v>38108</v>
      </c>
      <c r="M1619" s="359"/>
      <c r="N1619" s="360">
        <f t="shared" si="165"/>
        <v>74</v>
      </c>
      <c r="O1619" s="360">
        <f t="shared" si="166"/>
        <v>136.23289</v>
      </c>
    </row>
    <row r="1620" spans="2:15" s="357" customFormat="1" ht="12.75">
      <c r="B1620" s="358">
        <f t="shared" si="159"/>
        <v>38139</v>
      </c>
      <c r="C1620" s="355"/>
      <c r="D1620" s="362">
        <f t="shared" si="160"/>
        <v>71</v>
      </c>
      <c r="E1620" s="371">
        <f t="shared" si="160"/>
        <v>128.009451</v>
      </c>
      <c r="F1620" s="362"/>
      <c r="G1620" s="358">
        <f t="shared" si="161"/>
        <v>38139</v>
      </c>
      <c r="H1620" s="362"/>
      <c r="I1620" s="362">
        <f t="shared" si="162"/>
        <v>3</v>
      </c>
      <c r="J1620" s="360">
        <f t="shared" si="163"/>
        <v>0.080409</v>
      </c>
      <c r="K1620" s="355"/>
      <c r="L1620" s="358">
        <f t="shared" si="164"/>
        <v>38139</v>
      </c>
      <c r="M1620" s="359"/>
      <c r="N1620" s="360">
        <f t="shared" si="165"/>
        <v>74</v>
      </c>
      <c r="O1620" s="360">
        <f t="shared" si="166"/>
        <v>128.08986000000002</v>
      </c>
    </row>
    <row r="1621" spans="2:15" s="357" customFormat="1" ht="12.75">
      <c r="B1621" s="358">
        <f t="shared" si="159"/>
        <v>38169</v>
      </c>
      <c r="C1621" s="355"/>
      <c r="D1621" s="362">
        <f t="shared" si="160"/>
        <v>71</v>
      </c>
      <c r="E1621" s="371">
        <f t="shared" si="160"/>
        <v>128</v>
      </c>
      <c r="F1621" s="362"/>
      <c r="G1621" s="358">
        <f t="shared" si="161"/>
        <v>38169</v>
      </c>
      <c r="H1621" s="362"/>
      <c r="I1621" s="362">
        <f t="shared" si="162"/>
        <v>3</v>
      </c>
      <c r="J1621" s="360">
        <f t="shared" si="163"/>
        <v>0</v>
      </c>
      <c r="K1621" s="355"/>
      <c r="L1621" s="358">
        <f t="shared" si="164"/>
        <v>38169</v>
      </c>
      <c r="M1621" s="359"/>
      <c r="N1621" s="360">
        <f t="shared" si="165"/>
        <v>74</v>
      </c>
      <c r="O1621" s="360">
        <f t="shared" si="166"/>
        <v>128</v>
      </c>
    </row>
    <row r="1622" spans="2:15" s="357" customFormat="1" ht="12.75">
      <c r="B1622" s="358">
        <f t="shared" si="159"/>
        <v>38200</v>
      </c>
      <c r="C1622" s="355"/>
      <c r="D1622" s="362">
        <f t="shared" si="160"/>
        <v>70</v>
      </c>
      <c r="E1622" s="371">
        <f t="shared" si="160"/>
        <v>133.005013</v>
      </c>
      <c r="F1622" s="362"/>
      <c r="G1622" s="358">
        <f t="shared" si="161"/>
        <v>38200</v>
      </c>
      <c r="H1622" s="362"/>
      <c r="I1622" s="362">
        <f t="shared" si="162"/>
        <v>3</v>
      </c>
      <c r="J1622" s="360">
        <f t="shared" si="163"/>
        <v>0</v>
      </c>
      <c r="K1622" s="355"/>
      <c r="L1622" s="358">
        <f t="shared" si="164"/>
        <v>38200</v>
      </c>
      <c r="M1622" s="359"/>
      <c r="N1622" s="360">
        <f t="shared" si="165"/>
        <v>73</v>
      </c>
      <c r="O1622" s="360">
        <f t="shared" si="166"/>
        <v>133.005013</v>
      </c>
    </row>
    <row r="1623" spans="2:15" s="357" customFormat="1" ht="12.75">
      <c r="B1623" s="358">
        <f t="shared" si="159"/>
        <v>38231</v>
      </c>
      <c r="C1623" s="355"/>
      <c r="D1623" s="362">
        <f t="shared" si="160"/>
        <v>69</v>
      </c>
      <c r="E1623" s="371">
        <f t="shared" si="160"/>
        <v>124.344146</v>
      </c>
      <c r="F1623" s="362"/>
      <c r="G1623" s="358">
        <f t="shared" si="161"/>
        <v>38231</v>
      </c>
      <c r="H1623" s="362"/>
      <c r="I1623" s="362">
        <f t="shared" si="162"/>
        <v>25</v>
      </c>
      <c r="J1623" s="360">
        <f t="shared" si="163"/>
        <v>63</v>
      </c>
      <c r="K1623" s="355"/>
      <c r="L1623" s="358">
        <f t="shared" si="164"/>
        <v>38231</v>
      </c>
      <c r="M1623" s="359"/>
      <c r="N1623" s="360">
        <f t="shared" si="165"/>
        <v>94</v>
      </c>
      <c r="O1623" s="360">
        <f t="shared" si="166"/>
        <v>187.344146</v>
      </c>
    </row>
    <row r="1624" spans="2:15" s="357" customFormat="1" ht="12.75">
      <c r="B1624" s="358">
        <f t="shared" si="159"/>
        <v>38261</v>
      </c>
      <c r="C1624" s="355"/>
      <c r="D1624" s="362">
        <f aca="true" t="shared" si="167" ref="D1624:E1643">+D411</f>
        <v>68</v>
      </c>
      <c r="E1624" s="371">
        <f t="shared" si="167"/>
        <v>122.381485</v>
      </c>
      <c r="F1624" s="362"/>
      <c r="G1624" s="358">
        <f t="shared" si="161"/>
        <v>38261</v>
      </c>
      <c r="H1624" s="362"/>
      <c r="I1624" s="362">
        <f t="shared" si="162"/>
        <v>3</v>
      </c>
      <c r="J1624" s="360">
        <f t="shared" si="163"/>
        <v>0.080409</v>
      </c>
      <c r="K1624" s="355"/>
      <c r="L1624" s="358">
        <f t="shared" si="164"/>
        <v>38261</v>
      </c>
      <c r="M1624" s="359"/>
      <c r="N1624" s="360">
        <f t="shared" si="165"/>
        <v>71</v>
      </c>
      <c r="O1624" s="360">
        <f t="shared" si="166"/>
        <v>122.461894</v>
      </c>
    </row>
    <row r="1625" spans="2:15" s="357" customFormat="1" ht="12.75">
      <c r="B1625" s="358">
        <f t="shared" si="159"/>
        <v>38292</v>
      </c>
      <c r="C1625" s="355"/>
      <c r="D1625" s="362">
        <f t="shared" si="167"/>
        <v>67</v>
      </c>
      <c r="E1625" s="371">
        <f t="shared" si="167"/>
        <v>127.851651</v>
      </c>
      <c r="F1625" s="362"/>
      <c r="G1625" s="358">
        <f t="shared" si="161"/>
        <v>38292</v>
      </c>
      <c r="H1625" s="362"/>
      <c r="I1625" s="362">
        <f t="shared" si="162"/>
        <v>3</v>
      </c>
      <c r="J1625" s="360">
        <f t="shared" si="163"/>
        <v>0.080409</v>
      </c>
      <c r="K1625" s="355"/>
      <c r="L1625" s="358">
        <f t="shared" si="164"/>
        <v>38292</v>
      </c>
      <c r="M1625" s="359"/>
      <c r="N1625" s="360">
        <f t="shared" si="165"/>
        <v>70</v>
      </c>
      <c r="O1625" s="360">
        <f t="shared" si="166"/>
        <v>127.93206</v>
      </c>
    </row>
    <row r="1626" spans="2:15" s="357" customFormat="1" ht="12.75">
      <c r="B1626" s="358">
        <f t="shared" si="159"/>
        <v>38322</v>
      </c>
      <c r="C1626" s="355"/>
      <c r="D1626" s="362">
        <f t="shared" si="167"/>
        <v>64</v>
      </c>
      <c r="E1626" s="371">
        <f t="shared" si="167"/>
        <v>131.210469</v>
      </c>
      <c r="F1626" s="362"/>
      <c r="G1626" s="358">
        <f t="shared" si="161"/>
        <v>38322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64"/>
        <v>38322</v>
      </c>
      <c r="M1626" s="359"/>
      <c r="N1626" s="360">
        <f t="shared" si="165"/>
        <v>64</v>
      </c>
      <c r="O1626" s="360">
        <f t="shared" si="166"/>
        <v>131.210469</v>
      </c>
    </row>
    <row r="1627" spans="2:15" s="357" customFormat="1" ht="12.75">
      <c r="B1627" s="358">
        <f t="shared" si="159"/>
        <v>38353</v>
      </c>
      <c r="C1627" s="355"/>
      <c r="D1627" s="362">
        <f t="shared" si="167"/>
        <v>56</v>
      </c>
      <c r="E1627" s="371">
        <f t="shared" si="167"/>
        <v>138.18602</v>
      </c>
      <c r="F1627" s="362"/>
      <c r="G1627" s="358">
        <f t="shared" si="161"/>
        <v>38353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64"/>
        <v>38353</v>
      </c>
      <c r="M1627" s="359"/>
      <c r="N1627" s="360">
        <f t="shared" si="165"/>
        <v>56</v>
      </c>
      <c r="O1627" s="360">
        <f t="shared" si="166"/>
        <v>138.18602</v>
      </c>
    </row>
    <row r="1628" spans="2:15" s="357" customFormat="1" ht="12.75">
      <c r="B1628" s="358">
        <f t="shared" si="159"/>
        <v>38384</v>
      </c>
      <c r="C1628" s="355"/>
      <c r="D1628" s="362">
        <f t="shared" si="167"/>
        <v>56</v>
      </c>
      <c r="E1628" s="371">
        <f t="shared" si="167"/>
        <v>111.693739</v>
      </c>
      <c r="F1628" s="362"/>
      <c r="G1628" s="358">
        <f t="shared" si="161"/>
        <v>38384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64"/>
        <v>38384</v>
      </c>
      <c r="M1628" s="359"/>
      <c r="N1628" s="360">
        <f t="shared" si="165"/>
        <v>56</v>
      </c>
      <c r="O1628" s="360">
        <f t="shared" si="166"/>
        <v>111.693739</v>
      </c>
    </row>
    <row r="1629" spans="2:15" s="357" customFormat="1" ht="12.75">
      <c r="B1629" s="358">
        <f t="shared" si="159"/>
        <v>38412</v>
      </c>
      <c r="C1629" s="355"/>
      <c r="D1629" s="362">
        <f t="shared" si="167"/>
        <v>55</v>
      </c>
      <c r="E1629" s="371">
        <f t="shared" si="167"/>
        <v>113.559553</v>
      </c>
      <c r="F1629" s="362"/>
      <c r="G1629" s="358">
        <f t="shared" si="161"/>
        <v>38412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64"/>
        <v>38412</v>
      </c>
      <c r="M1629" s="359"/>
      <c r="N1629" s="360">
        <f t="shared" si="165"/>
        <v>55</v>
      </c>
      <c r="O1629" s="360">
        <f t="shared" si="166"/>
        <v>113.559553</v>
      </c>
    </row>
    <row r="1630" spans="2:15" s="357" customFormat="1" ht="12.75">
      <c r="B1630" s="358">
        <f t="shared" si="159"/>
        <v>38443</v>
      </c>
      <c r="C1630" s="355"/>
      <c r="D1630" s="362">
        <f t="shared" si="167"/>
        <v>58</v>
      </c>
      <c r="E1630" s="371">
        <f t="shared" si="167"/>
        <v>111.831206</v>
      </c>
      <c r="F1630" s="362"/>
      <c r="G1630" s="358">
        <f t="shared" si="161"/>
        <v>38443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64"/>
        <v>38443</v>
      </c>
      <c r="M1630" s="359"/>
      <c r="N1630" s="360">
        <f t="shared" si="165"/>
        <v>58</v>
      </c>
      <c r="O1630" s="360">
        <f t="shared" si="166"/>
        <v>111.831206</v>
      </c>
    </row>
    <row r="1631" spans="2:15" s="357" customFormat="1" ht="12.75">
      <c r="B1631" s="358">
        <f t="shared" si="159"/>
        <v>38473</v>
      </c>
      <c r="C1631" s="355"/>
      <c r="D1631" s="362">
        <f t="shared" si="167"/>
        <v>57</v>
      </c>
      <c r="E1631" s="371">
        <f t="shared" si="167"/>
        <v>113.371018</v>
      </c>
      <c r="F1631" s="362"/>
      <c r="G1631" s="358">
        <f t="shared" si="161"/>
        <v>38473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64"/>
        <v>38473</v>
      </c>
      <c r="M1631" s="359"/>
      <c r="N1631" s="360">
        <f t="shared" si="165"/>
        <v>57</v>
      </c>
      <c r="O1631" s="360">
        <f t="shared" si="166"/>
        <v>113.371018</v>
      </c>
    </row>
    <row r="1632" spans="2:15" s="357" customFormat="1" ht="12.75">
      <c r="B1632" s="358">
        <f t="shared" si="159"/>
        <v>38504</v>
      </c>
      <c r="C1632" s="355"/>
      <c r="D1632" s="362">
        <f t="shared" si="167"/>
        <v>59</v>
      </c>
      <c r="E1632" s="371">
        <f t="shared" si="167"/>
        <v>114.195588</v>
      </c>
      <c r="F1632" s="362"/>
      <c r="G1632" s="358">
        <f t="shared" si="161"/>
        <v>38504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64"/>
        <v>38504</v>
      </c>
      <c r="M1632" s="359"/>
      <c r="N1632" s="360">
        <f t="shared" si="165"/>
        <v>59</v>
      </c>
      <c r="O1632" s="360">
        <f t="shared" si="166"/>
        <v>114.195588</v>
      </c>
    </row>
    <row r="1633" spans="2:15" s="357" customFormat="1" ht="12.75">
      <c r="B1633" s="358">
        <f t="shared" si="159"/>
        <v>38534</v>
      </c>
      <c r="C1633" s="355"/>
      <c r="D1633" s="362">
        <f t="shared" si="167"/>
        <v>56</v>
      </c>
      <c r="E1633" s="371">
        <f t="shared" si="167"/>
        <v>115.823953</v>
      </c>
      <c r="F1633" s="362"/>
      <c r="G1633" s="358">
        <f t="shared" si="161"/>
        <v>38534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64"/>
        <v>38534</v>
      </c>
      <c r="M1633" s="359"/>
      <c r="N1633" s="360">
        <f t="shared" si="165"/>
        <v>56</v>
      </c>
      <c r="O1633" s="360">
        <f t="shared" si="166"/>
        <v>115.823953</v>
      </c>
    </row>
    <row r="1634" spans="2:15" s="357" customFormat="1" ht="12.75">
      <c r="B1634" s="358">
        <f t="shared" si="159"/>
        <v>38565</v>
      </c>
      <c r="C1634" s="355"/>
      <c r="D1634" s="362">
        <f t="shared" si="167"/>
        <v>53</v>
      </c>
      <c r="E1634" s="371">
        <f t="shared" si="167"/>
        <v>117.580376</v>
      </c>
      <c r="F1634" s="362"/>
      <c r="G1634" s="358">
        <f t="shared" si="161"/>
        <v>38565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64"/>
        <v>38565</v>
      </c>
      <c r="M1634" s="359"/>
      <c r="N1634" s="360">
        <f t="shared" si="165"/>
        <v>53</v>
      </c>
      <c r="O1634" s="360">
        <f t="shared" si="166"/>
        <v>117.580376</v>
      </c>
    </row>
    <row r="1635" spans="2:15" s="357" customFormat="1" ht="12.75">
      <c r="B1635" s="358">
        <f t="shared" si="159"/>
        <v>38596</v>
      </c>
      <c r="C1635" s="355"/>
      <c r="D1635" s="362">
        <f t="shared" si="167"/>
        <v>55</v>
      </c>
      <c r="E1635" s="371">
        <f t="shared" si="167"/>
        <v>119.022173</v>
      </c>
      <c r="F1635" s="362"/>
      <c r="G1635" s="358">
        <f t="shared" si="161"/>
        <v>38596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64"/>
        <v>38596</v>
      </c>
      <c r="M1635" s="359"/>
      <c r="N1635" s="360">
        <f t="shared" si="165"/>
        <v>55</v>
      </c>
      <c r="O1635" s="360">
        <f t="shared" si="166"/>
        <v>119.022173</v>
      </c>
    </row>
    <row r="1636" spans="2:15" s="357" customFormat="1" ht="12.75">
      <c r="B1636" s="358">
        <f aca="true" t="shared" si="168" ref="B1636:B1667">+B1456</f>
        <v>38626</v>
      </c>
      <c r="C1636" s="355"/>
      <c r="D1636" s="362">
        <f t="shared" si="167"/>
        <v>57</v>
      </c>
      <c r="E1636" s="371">
        <f t="shared" si="167"/>
        <v>122.788852</v>
      </c>
      <c r="F1636" s="362"/>
      <c r="G1636" s="358">
        <f aca="true" t="shared" si="169" ref="G1636:G1667">+B983</f>
        <v>38626</v>
      </c>
      <c r="H1636" s="362"/>
      <c r="I1636" s="362">
        <f aca="true" t="shared" si="170" ref="I1636:I1667">+D983</f>
        <v>0</v>
      </c>
      <c r="J1636" s="360">
        <f aca="true" t="shared" si="171" ref="J1636:J1667">+E983</f>
        <v>0</v>
      </c>
      <c r="K1636" s="355"/>
      <c r="L1636" s="358">
        <f t="shared" si="164"/>
        <v>38626</v>
      </c>
      <c r="M1636" s="359"/>
      <c r="N1636" s="360">
        <f t="shared" si="165"/>
        <v>57</v>
      </c>
      <c r="O1636" s="360">
        <f t="shared" si="166"/>
        <v>122.788852</v>
      </c>
    </row>
    <row r="1637" spans="2:15" s="357" customFormat="1" ht="12.75">
      <c r="B1637" s="358">
        <f t="shared" si="168"/>
        <v>38657</v>
      </c>
      <c r="C1637" s="355"/>
      <c r="D1637" s="362">
        <f t="shared" si="167"/>
        <v>58</v>
      </c>
      <c r="E1637" s="371">
        <f t="shared" si="167"/>
        <v>124.994289</v>
      </c>
      <c r="F1637" s="362"/>
      <c r="G1637" s="358">
        <f t="shared" si="169"/>
        <v>38657</v>
      </c>
      <c r="H1637" s="362"/>
      <c r="I1637" s="362">
        <f t="shared" si="170"/>
        <v>0</v>
      </c>
      <c r="J1637" s="360">
        <f t="shared" si="171"/>
        <v>0</v>
      </c>
      <c r="K1637" s="355"/>
      <c r="L1637" s="358">
        <f t="shared" si="164"/>
        <v>38657</v>
      </c>
      <c r="M1637" s="359"/>
      <c r="N1637" s="360">
        <f t="shared" si="165"/>
        <v>58</v>
      </c>
      <c r="O1637" s="360">
        <f t="shared" si="166"/>
        <v>124.994289</v>
      </c>
    </row>
    <row r="1638" spans="2:15" s="357" customFormat="1" ht="12.75">
      <c r="B1638" s="358">
        <f t="shared" si="168"/>
        <v>38687</v>
      </c>
      <c r="C1638" s="355"/>
      <c r="D1638" s="362">
        <f t="shared" si="167"/>
        <v>57</v>
      </c>
      <c r="E1638" s="371">
        <f t="shared" si="167"/>
        <v>131.465328</v>
      </c>
      <c r="F1638" s="362"/>
      <c r="G1638" s="358">
        <f t="shared" si="169"/>
        <v>38687</v>
      </c>
      <c r="H1638" s="362"/>
      <c r="I1638" s="362">
        <f t="shared" si="170"/>
        <v>0</v>
      </c>
      <c r="J1638" s="360">
        <f t="shared" si="171"/>
        <v>0</v>
      </c>
      <c r="K1638" s="355"/>
      <c r="L1638" s="358">
        <f t="shared" si="164"/>
        <v>38687</v>
      </c>
      <c r="M1638" s="359"/>
      <c r="N1638" s="360">
        <f t="shared" si="165"/>
        <v>57</v>
      </c>
      <c r="O1638" s="360">
        <f t="shared" si="166"/>
        <v>131.465328</v>
      </c>
    </row>
    <row r="1639" spans="2:15" s="357" customFormat="1" ht="12.75">
      <c r="B1639" s="358">
        <f t="shared" si="168"/>
        <v>38718</v>
      </c>
      <c r="C1639" s="355"/>
      <c r="D1639" s="362">
        <f t="shared" si="167"/>
        <v>59</v>
      </c>
      <c r="E1639" s="371">
        <f t="shared" si="167"/>
        <v>132.434773</v>
      </c>
      <c r="F1639" s="362"/>
      <c r="G1639" s="358">
        <f t="shared" si="169"/>
        <v>38718</v>
      </c>
      <c r="H1639" s="362"/>
      <c r="I1639" s="362">
        <f t="shared" si="170"/>
        <v>0</v>
      </c>
      <c r="J1639" s="360">
        <f t="shared" si="171"/>
        <v>0</v>
      </c>
      <c r="K1639" s="355"/>
      <c r="L1639" s="358">
        <f t="shared" si="164"/>
        <v>38718</v>
      </c>
      <c r="M1639" s="359"/>
      <c r="N1639" s="360">
        <f t="shared" si="165"/>
        <v>59</v>
      </c>
      <c r="O1639" s="360">
        <f t="shared" si="166"/>
        <v>132.434773</v>
      </c>
    </row>
    <row r="1640" spans="2:15" s="357" customFormat="1" ht="12.75">
      <c r="B1640" s="358">
        <f t="shared" si="168"/>
        <v>38749</v>
      </c>
      <c r="C1640" s="355"/>
      <c r="D1640" s="362">
        <f t="shared" si="167"/>
        <v>57</v>
      </c>
      <c r="E1640" s="371">
        <f t="shared" si="167"/>
        <v>99.390952</v>
      </c>
      <c r="F1640" s="362"/>
      <c r="G1640" s="358">
        <f t="shared" si="169"/>
        <v>38749</v>
      </c>
      <c r="H1640" s="362"/>
      <c r="I1640" s="362">
        <f t="shared" si="170"/>
        <v>0</v>
      </c>
      <c r="J1640" s="360">
        <f t="shared" si="171"/>
        <v>0</v>
      </c>
      <c r="K1640" s="355"/>
      <c r="L1640" s="358">
        <f t="shared" si="164"/>
        <v>38749</v>
      </c>
      <c r="M1640" s="359"/>
      <c r="N1640" s="360">
        <f t="shared" si="165"/>
        <v>57</v>
      </c>
      <c r="O1640" s="360">
        <f t="shared" si="166"/>
        <v>99.390952</v>
      </c>
    </row>
    <row r="1641" spans="2:15" s="357" customFormat="1" ht="12.75">
      <c r="B1641" s="358">
        <f t="shared" si="168"/>
        <v>38777</v>
      </c>
      <c r="C1641" s="355"/>
      <c r="D1641" s="362">
        <f t="shared" si="167"/>
        <v>56</v>
      </c>
      <c r="E1641" s="371">
        <f t="shared" si="167"/>
        <v>100.598006</v>
      </c>
      <c r="F1641" s="362"/>
      <c r="G1641" s="358">
        <f t="shared" si="169"/>
        <v>38777</v>
      </c>
      <c r="H1641" s="362"/>
      <c r="I1641" s="362">
        <f t="shared" si="170"/>
        <v>0</v>
      </c>
      <c r="J1641" s="360">
        <f t="shared" si="171"/>
        <v>0</v>
      </c>
      <c r="K1641" s="355"/>
      <c r="L1641" s="358">
        <f t="shared" si="164"/>
        <v>38777</v>
      </c>
      <c r="M1641" s="359"/>
      <c r="N1641" s="360">
        <f t="shared" si="165"/>
        <v>56</v>
      </c>
      <c r="O1641" s="360">
        <f t="shared" si="166"/>
        <v>100.598006</v>
      </c>
    </row>
    <row r="1642" spans="2:15" s="357" customFormat="1" ht="12.75">
      <c r="B1642" s="358">
        <f t="shared" si="168"/>
        <v>38808</v>
      </c>
      <c r="C1642" s="355"/>
      <c r="D1642" s="362">
        <f t="shared" si="167"/>
        <v>56</v>
      </c>
      <c r="E1642" s="371">
        <f t="shared" si="167"/>
        <v>90.572647</v>
      </c>
      <c r="F1642" s="362"/>
      <c r="G1642" s="358">
        <f t="shared" si="169"/>
        <v>38808</v>
      </c>
      <c r="H1642" s="362"/>
      <c r="I1642" s="362">
        <f t="shared" si="170"/>
        <v>0</v>
      </c>
      <c r="J1642" s="360">
        <f t="shared" si="171"/>
        <v>0</v>
      </c>
      <c r="K1642" s="355"/>
      <c r="L1642" s="358">
        <f t="shared" si="164"/>
        <v>38808</v>
      </c>
      <c r="M1642" s="359"/>
      <c r="N1642" s="360">
        <f t="shared" si="165"/>
        <v>56</v>
      </c>
      <c r="O1642" s="360">
        <f t="shared" si="166"/>
        <v>90.572647</v>
      </c>
    </row>
    <row r="1643" spans="2:15" s="357" customFormat="1" ht="12.75">
      <c r="B1643" s="358">
        <f t="shared" si="168"/>
        <v>38838</v>
      </c>
      <c r="C1643" s="355"/>
      <c r="D1643" s="362">
        <f t="shared" si="167"/>
        <v>56</v>
      </c>
      <c r="E1643" s="371">
        <f t="shared" si="167"/>
        <v>91.587768</v>
      </c>
      <c r="F1643" s="362"/>
      <c r="G1643" s="358">
        <f t="shared" si="169"/>
        <v>38838</v>
      </c>
      <c r="H1643" s="362"/>
      <c r="I1643" s="362">
        <f t="shared" si="170"/>
        <v>0</v>
      </c>
      <c r="J1643" s="360">
        <f t="shared" si="171"/>
        <v>0</v>
      </c>
      <c r="K1643" s="355"/>
      <c r="L1643" s="358">
        <f t="shared" si="164"/>
        <v>38838</v>
      </c>
      <c r="M1643" s="359"/>
      <c r="N1643" s="360">
        <f t="shared" si="165"/>
        <v>56</v>
      </c>
      <c r="O1643" s="360">
        <f t="shared" si="166"/>
        <v>91.587768</v>
      </c>
    </row>
    <row r="1644" spans="2:15" s="357" customFormat="1" ht="12.75">
      <c r="B1644" s="358">
        <f t="shared" si="168"/>
        <v>38869</v>
      </c>
      <c r="C1644" s="355"/>
      <c r="D1644" s="362">
        <f aca="true" t="shared" si="172" ref="D1644:E1663">+D431</f>
        <v>56</v>
      </c>
      <c r="E1644" s="371">
        <f t="shared" si="172"/>
        <v>93.344584</v>
      </c>
      <c r="F1644" s="362"/>
      <c r="G1644" s="358">
        <f t="shared" si="169"/>
        <v>38869</v>
      </c>
      <c r="H1644" s="362"/>
      <c r="I1644" s="362">
        <f t="shared" si="170"/>
        <v>0</v>
      </c>
      <c r="J1644" s="360">
        <f t="shared" si="171"/>
        <v>0</v>
      </c>
      <c r="K1644" s="355"/>
      <c r="L1644" s="358">
        <f t="shared" si="164"/>
        <v>38869</v>
      </c>
      <c r="M1644" s="359"/>
      <c r="N1644" s="360">
        <f t="shared" si="165"/>
        <v>56</v>
      </c>
      <c r="O1644" s="360">
        <f t="shared" si="166"/>
        <v>93.344584</v>
      </c>
    </row>
    <row r="1645" spans="2:15" s="357" customFormat="1" ht="12.75">
      <c r="B1645" s="358">
        <f t="shared" si="168"/>
        <v>38899</v>
      </c>
      <c r="C1645" s="355"/>
      <c r="D1645" s="362">
        <f t="shared" si="172"/>
        <v>56</v>
      </c>
      <c r="E1645" s="371">
        <f t="shared" si="172"/>
        <v>94.502689</v>
      </c>
      <c r="F1645" s="362"/>
      <c r="G1645" s="358">
        <f t="shared" si="169"/>
        <v>38899</v>
      </c>
      <c r="H1645" s="362"/>
      <c r="I1645" s="362">
        <f t="shared" si="170"/>
        <v>0</v>
      </c>
      <c r="J1645" s="360">
        <f t="shared" si="171"/>
        <v>0</v>
      </c>
      <c r="K1645" s="355"/>
      <c r="L1645" s="358">
        <f t="shared" si="164"/>
        <v>38899</v>
      </c>
      <c r="M1645" s="359"/>
      <c r="N1645" s="360">
        <f t="shared" si="165"/>
        <v>56</v>
      </c>
      <c r="O1645" s="360">
        <f t="shared" si="166"/>
        <v>94.502689</v>
      </c>
    </row>
    <row r="1646" spans="2:15" s="357" customFormat="1" ht="12.75">
      <c r="B1646" s="358">
        <f t="shared" si="168"/>
        <v>38930</v>
      </c>
      <c r="C1646" s="355"/>
      <c r="D1646" s="362">
        <f t="shared" si="172"/>
        <v>54</v>
      </c>
      <c r="E1646" s="371">
        <f t="shared" si="172"/>
        <v>96.595241</v>
      </c>
      <c r="F1646" s="362"/>
      <c r="G1646" s="358">
        <f t="shared" si="169"/>
        <v>38930</v>
      </c>
      <c r="H1646" s="362"/>
      <c r="I1646" s="362">
        <f t="shared" si="170"/>
        <v>0</v>
      </c>
      <c r="J1646" s="360">
        <f t="shared" si="171"/>
        <v>0</v>
      </c>
      <c r="K1646" s="355"/>
      <c r="L1646" s="358">
        <f t="shared" si="164"/>
        <v>38930</v>
      </c>
      <c r="M1646" s="359"/>
      <c r="N1646" s="360">
        <f t="shared" si="165"/>
        <v>54</v>
      </c>
      <c r="O1646" s="360">
        <f t="shared" si="166"/>
        <v>96.595241</v>
      </c>
    </row>
    <row r="1647" spans="2:15" s="357" customFormat="1" ht="12.75">
      <c r="B1647" s="358">
        <f t="shared" si="168"/>
        <v>38961</v>
      </c>
      <c r="C1647" s="355"/>
      <c r="D1647" s="362">
        <f t="shared" si="172"/>
        <v>53</v>
      </c>
      <c r="E1647" s="371">
        <f t="shared" si="172"/>
        <v>97.189682</v>
      </c>
      <c r="F1647" s="362"/>
      <c r="G1647" s="358">
        <f t="shared" si="169"/>
        <v>38961</v>
      </c>
      <c r="H1647" s="362"/>
      <c r="I1647" s="362">
        <f t="shared" si="170"/>
        <v>0</v>
      </c>
      <c r="J1647" s="360">
        <f t="shared" si="171"/>
        <v>0</v>
      </c>
      <c r="K1647" s="355"/>
      <c r="L1647" s="358">
        <f t="shared" si="164"/>
        <v>38961</v>
      </c>
      <c r="M1647" s="359"/>
      <c r="N1647" s="360">
        <f t="shared" si="165"/>
        <v>53</v>
      </c>
      <c r="O1647" s="360">
        <f t="shared" si="166"/>
        <v>97.189682</v>
      </c>
    </row>
    <row r="1648" spans="2:15" s="357" customFormat="1" ht="12.75">
      <c r="B1648" s="358">
        <f t="shared" si="168"/>
        <v>38991</v>
      </c>
      <c r="C1648" s="355"/>
      <c r="D1648" s="362">
        <f t="shared" si="172"/>
        <v>53</v>
      </c>
      <c r="E1648" s="371">
        <f t="shared" si="172"/>
        <v>99.438076</v>
      </c>
      <c r="F1648" s="362"/>
      <c r="G1648" s="358">
        <f t="shared" si="169"/>
        <v>38991</v>
      </c>
      <c r="H1648" s="362"/>
      <c r="I1648" s="362">
        <f t="shared" si="170"/>
        <v>0</v>
      </c>
      <c r="J1648" s="360">
        <f t="shared" si="171"/>
        <v>0</v>
      </c>
      <c r="K1648" s="355"/>
      <c r="L1648" s="358">
        <f t="shared" si="164"/>
        <v>38991</v>
      </c>
      <c r="M1648" s="359"/>
      <c r="N1648" s="360">
        <f t="shared" si="165"/>
        <v>53</v>
      </c>
      <c r="O1648" s="360">
        <f t="shared" si="166"/>
        <v>99.438076</v>
      </c>
    </row>
    <row r="1649" spans="2:15" s="357" customFormat="1" ht="12.75">
      <c r="B1649" s="358">
        <f t="shared" si="168"/>
        <v>39022</v>
      </c>
      <c r="C1649" s="355"/>
      <c r="D1649" s="362">
        <f t="shared" si="172"/>
        <v>52</v>
      </c>
      <c r="E1649" s="371">
        <f t="shared" si="172"/>
        <v>99.414623</v>
      </c>
      <c r="F1649" s="362"/>
      <c r="G1649" s="358">
        <f t="shared" si="169"/>
        <v>39022</v>
      </c>
      <c r="H1649" s="362"/>
      <c r="I1649" s="362">
        <f t="shared" si="170"/>
        <v>0</v>
      </c>
      <c r="J1649" s="360">
        <f t="shared" si="171"/>
        <v>0</v>
      </c>
      <c r="K1649" s="355"/>
      <c r="L1649" s="358">
        <f t="shared" si="164"/>
        <v>39022</v>
      </c>
      <c r="M1649" s="359"/>
      <c r="N1649" s="360">
        <f t="shared" si="165"/>
        <v>52</v>
      </c>
      <c r="O1649" s="360">
        <f t="shared" si="166"/>
        <v>99.414623</v>
      </c>
    </row>
    <row r="1650" spans="2:15" s="357" customFormat="1" ht="12.75">
      <c r="B1650" s="358">
        <f t="shared" si="168"/>
        <v>39052</v>
      </c>
      <c r="C1650" s="355"/>
      <c r="D1650" s="362">
        <f t="shared" si="172"/>
        <v>52</v>
      </c>
      <c r="E1650" s="371">
        <f t="shared" si="172"/>
        <v>100.613824</v>
      </c>
      <c r="F1650" s="362"/>
      <c r="G1650" s="358">
        <f t="shared" si="169"/>
        <v>39052</v>
      </c>
      <c r="H1650" s="362"/>
      <c r="I1650" s="362">
        <f t="shared" si="170"/>
        <v>0</v>
      </c>
      <c r="J1650" s="360">
        <f t="shared" si="171"/>
        <v>0</v>
      </c>
      <c r="K1650" s="355"/>
      <c r="L1650" s="358">
        <f t="shared" si="164"/>
        <v>39052</v>
      </c>
      <c r="M1650" s="359"/>
      <c r="N1650" s="360">
        <f t="shared" si="165"/>
        <v>52</v>
      </c>
      <c r="O1650" s="360">
        <f t="shared" si="166"/>
        <v>100.613824</v>
      </c>
    </row>
    <row r="1651" spans="2:15" s="357" customFormat="1" ht="12.75">
      <c r="B1651" s="358">
        <f t="shared" si="168"/>
        <v>39083</v>
      </c>
      <c r="C1651" s="355"/>
      <c r="D1651" s="362">
        <f t="shared" si="172"/>
        <v>51</v>
      </c>
      <c r="E1651" s="371">
        <f t="shared" si="172"/>
        <v>101.883832</v>
      </c>
      <c r="F1651" s="362"/>
      <c r="G1651" s="358">
        <f t="shared" si="169"/>
        <v>39083</v>
      </c>
      <c r="H1651" s="362"/>
      <c r="I1651" s="362">
        <f t="shared" si="170"/>
        <v>0</v>
      </c>
      <c r="J1651" s="360">
        <f t="shared" si="171"/>
        <v>0</v>
      </c>
      <c r="K1651" s="355"/>
      <c r="L1651" s="358">
        <f t="shared" si="164"/>
        <v>39083</v>
      </c>
      <c r="M1651" s="359"/>
      <c r="N1651" s="360">
        <f t="shared" si="165"/>
        <v>51</v>
      </c>
      <c r="O1651" s="360">
        <f t="shared" si="166"/>
        <v>101.883832</v>
      </c>
    </row>
    <row r="1652" spans="2:15" s="357" customFormat="1" ht="12.75">
      <c r="B1652" s="358">
        <f t="shared" si="168"/>
        <v>39114</v>
      </c>
      <c r="C1652" s="355"/>
      <c r="D1652" s="362">
        <f t="shared" si="172"/>
        <v>51</v>
      </c>
      <c r="E1652" s="371">
        <f t="shared" si="172"/>
        <v>99.801825</v>
      </c>
      <c r="F1652" s="362"/>
      <c r="G1652" s="358">
        <f t="shared" si="169"/>
        <v>39114</v>
      </c>
      <c r="H1652" s="362"/>
      <c r="I1652" s="362">
        <f t="shared" si="170"/>
        <v>0</v>
      </c>
      <c r="J1652" s="360">
        <f t="shared" si="171"/>
        <v>0</v>
      </c>
      <c r="K1652" s="355"/>
      <c r="L1652" s="358">
        <f t="shared" si="164"/>
        <v>39114</v>
      </c>
      <c r="M1652" s="359"/>
      <c r="N1652" s="360">
        <f t="shared" si="165"/>
        <v>51</v>
      </c>
      <c r="O1652" s="360">
        <f t="shared" si="166"/>
        <v>99.801825</v>
      </c>
    </row>
    <row r="1653" spans="2:15" s="357" customFormat="1" ht="12.75">
      <c r="B1653" s="358">
        <f t="shared" si="168"/>
        <v>39142</v>
      </c>
      <c r="C1653" s="355"/>
      <c r="D1653" s="362">
        <f t="shared" si="172"/>
        <v>51</v>
      </c>
      <c r="E1653" s="371">
        <f t="shared" si="172"/>
        <v>100.022558</v>
      </c>
      <c r="F1653" s="362"/>
      <c r="G1653" s="358">
        <f t="shared" si="169"/>
        <v>39142</v>
      </c>
      <c r="H1653" s="362"/>
      <c r="I1653" s="362">
        <f t="shared" si="170"/>
        <v>0</v>
      </c>
      <c r="J1653" s="360">
        <f t="shared" si="171"/>
        <v>0</v>
      </c>
      <c r="K1653" s="355"/>
      <c r="L1653" s="358">
        <f t="shared" si="164"/>
        <v>39142</v>
      </c>
      <c r="M1653" s="359"/>
      <c r="N1653" s="360">
        <f t="shared" si="165"/>
        <v>51</v>
      </c>
      <c r="O1653" s="360">
        <f t="shared" si="166"/>
        <v>100.022558</v>
      </c>
    </row>
    <row r="1654" spans="2:15" s="357" customFormat="1" ht="12.75">
      <c r="B1654" s="358">
        <f t="shared" si="168"/>
        <v>39173</v>
      </c>
      <c r="C1654" s="355"/>
      <c r="D1654" s="362">
        <f t="shared" si="172"/>
        <v>51</v>
      </c>
      <c r="E1654" s="371">
        <f t="shared" si="172"/>
        <v>101.822806</v>
      </c>
      <c r="F1654" s="362"/>
      <c r="G1654" s="358">
        <f t="shared" si="169"/>
        <v>39173</v>
      </c>
      <c r="H1654" s="362"/>
      <c r="I1654" s="362">
        <f t="shared" si="170"/>
        <v>0</v>
      </c>
      <c r="J1654" s="360">
        <f t="shared" si="171"/>
        <v>0</v>
      </c>
      <c r="K1654" s="355"/>
      <c r="L1654" s="358">
        <f t="shared" si="164"/>
        <v>39173</v>
      </c>
      <c r="M1654" s="359"/>
      <c r="N1654" s="360">
        <f t="shared" si="165"/>
        <v>51</v>
      </c>
      <c r="O1654" s="360">
        <f t="shared" si="166"/>
        <v>101.822806</v>
      </c>
    </row>
    <row r="1655" spans="2:15" s="357" customFormat="1" ht="12.75">
      <c r="B1655" s="358">
        <f t="shared" si="168"/>
        <v>39203</v>
      </c>
      <c r="C1655" s="355"/>
      <c r="D1655" s="362">
        <f t="shared" si="172"/>
        <v>51</v>
      </c>
      <c r="E1655" s="371">
        <f t="shared" si="172"/>
        <v>102.564144</v>
      </c>
      <c r="F1655" s="362"/>
      <c r="G1655" s="358">
        <f t="shared" si="169"/>
        <v>39203</v>
      </c>
      <c r="H1655" s="362"/>
      <c r="I1655" s="362">
        <f t="shared" si="170"/>
        <v>0</v>
      </c>
      <c r="J1655" s="360">
        <f t="shared" si="171"/>
        <v>0</v>
      </c>
      <c r="K1655" s="355"/>
      <c r="L1655" s="358">
        <f t="shared" si="164"/>
        <v>39203</v>
      </c>
      <c r="M1655" s="359"/>
      <c r="N1655" s="360">
        <f t="shared" si="165"/>
        <v>51</v>
      </c>
      <c r="O1655" s="360">
        <f t="shared" si="166"/>
        <v>102.564144</v>
      </c>
    </row>
    <row r="1656" spans="2:15" s="357" customFormat="1" ht="12.75">
      <c r="B1656" s="358">
        <f t="shared" si="168"/>
        <v>39234</v>
      </c>
      <c r="C1656" s="355"/>
      <c r="D1656" s="362">
        <f t="shared" si="172"/>
        <v>51</v>
      </c>
      <c r="E1656" s="371">
        <f t="shared" si="172"/>
        <v>106.190677</v>
      </c>
      <c r="F1656" s="362"/>
      <c r="G1656" s="358">
        <f t="shared" si="169"/>
        <v>39234</v>
      </c>
      <c r="H1656" s="362"/>
      <c r="I1656" s="362">
        <f t="shared" si="170"/>
        <v>0</v>
      </c>
      <c r="J1656" s="360">
        <f t="shared" si="171"/>
        <v>0</v>
      </c>
      <c r="K1656" s="355"/>
      <c r="L1656" s="358">
        <f t="shared" si="164"/>
        <v>39234</v>
      </c>
      <c r="M1656" s="359"/>
      <c r="N1656" s="360">
        <f t="shared" si="165"/>
        <v>51</v>
      </c>
      <c r="O1656" s="360">
        <f t="shared" si="166"/>
        <v>106.190677</v>
      </c>
    </row>
    <row r="1657" spans="2:15" s="357" customFormat="1" ht="12.75">
      <c r="B1657" s="358">
        <f t="shared" si="168"/>
        <v>39264</v>
      </c>
      <c r="C1657" s="355"/>
      <c r="D1657" s="362">
        <f t="shared" si="172"/>
        <v>51</v>
      </c>
      <c r="E1657" s="371">
        <f t="shared" si="172"/>
        <v>108.176081</v>
      </c>
      <c r="F1657" s="362"/>
      <c r="G1657" s="358">
        <f t="shared" si="169"/>
        <v>39264</v>
      </c>
      <c r="H1657" s="362"/>
      <c r="I1657" s="362">
        <f t="shared" si="170"/>
        <v>0</v>
      </c>
      <c r="J1657" s="360">
        <f t="shared" si="171"/>
        <v>0</v>
      </c>
      <c r="K1657" s="355"/>
      <c r="L1657" s="358">
        <f t="shared" si="164"/>
        <v>39264</v>
      </c>
      <c r="M1657" s="359"/>
      <c r="N1657" s="360">
        <f t="shared" si="165"/>
        <v>51</v>
      </c>
      <c r="O1657" s="360">
        <f t="shared" si="166"/>
        <v>108.176081</v>
      </c>
    </row>
    <row r="1658" spans="2:15" s="357" customFormat="1" ht="12.75">
      <c r="B1658" s="358">
        <f t="shared" si="168"/>
        <v>39295</v>
      </c>
      <c r="C1658" s="355"/>
      <c r="D1658" s="362">
        <f t="shared" si="172"/>
        <v>51</v>
      </c>
      <c r="E1658" s="371">
        <f t="shared" si="172"/>
        <v>92.528059</v>
      </c>
      <c r="F1658" s="362"/>
      <c r="G1658" s="358">
        <f t="shared" si="169"/>
        <v>39295</v>
      </c>
      <c r="H1658" s="362"/>
      <c r="I1658" s="362">
        <f t="shared" si="170"/>
        <v>0</v>
      </c>
      <c r="J1658" s="360">
        <f t="shared" si="171"/>
        <v>0</v>
      </c>
      <c r="K1658" s="355"/>
      <c r="L1658" s="358">
        <f t="shared" si="164"/>
        <v>39295</v>
      </c>
      <c r="M1658" s="359"/>
      <c r="N1658" s="360">
        <f t="shared" si="165"/>
        <v>51</v>
      </c>
      <c r="O1658" s="360">
        <f t="shared" si="166"/>
        <v>92.528059</v>
      </c>
    </row>
    <row r="1659" spans="2:15" s="357" customFormat="1" ht="12.75">
      <c r="B1659" s="358">
        <f t="shared" si="168"/>
        <v>39326</v>
      </c>
      <c r="C1659" s="355"/>
      <c r="D1659" s="362">
        <f t="shared" si="172"/>
        <v>51</v>
      </c>
      <c r="E1659" s="371">
        <f t="shared" si="172"/>
        <v>93.077312</v>
      </c>
      <c r="F1659" s="362"/>
      <c r="G1659" s="358">
        <f t="shared" si="169"/>
        <v>39326</v>
      </c>
      <c r="H1659" s="362"/>
      <c r="I1659" s="362">
        <f t="shared" si="170"/>
        <v>0</v>
      </c>
      <c r="J1659" s="360">
        <f t="shared" si="171"/>
        <v>0</v>
      </c>
      <c r="K1659" s="355"/>
      <c r="L1659" s="358">
        <f t="shared" si="164"/>
        <v>39326</v>
      </c>
      <c r="M1659" s="359"/>
      <c r="N1659" s="360">
        <f t="shared" si="165"/>
        <v>51</v>
      </c>
      <c r="O1659" s="360">
        <f t="shared" si="166"/>
        <v>93.077312</v>
      </c>
    </row>
    <row r="1660" spans="2:15" s="357" customFormat="1" ht="12.75">
      <c r="B1660" s="358">
        <f t="shared" si="168"/>
        <v>39356</v>
      </c>
      <c r="C1660" s="355"/>
      <c r="D1660" s="362">
        <f t="shared" si="172"/>
        <v>51</v>
      </c>
      <c r="E1660" s="371">
        <f t="shared" si="172"/>
        <v>95.09806</v>
      </c>
      <c r="F1660" s="362"/>
      <c r="G1660" s="358">
        <f t="shared" si="169"/>
        <v>39356</v>
      </c>
      <c r="H1660" s="362"/>
      <c r="I1660" s="362">
        <f t="shared" si="170"/>
        <v>0</v>
      </c>
      <c r="J1660" s="360">
        <f t="shared" si="171"/>
        <v>0</v>
      </c>
      <c r="K1660" s="355"/>
      <c r="L1660" s="358">
        <f t="shared" si="164"/>
        <v>39356</v>
      </c>
      <c r="M1660" s="359"/>
      <c r="N1660" s="360">
        <f t="shared" si="165"/>
        <v>51</v>
      </c>
      <c r="O1660" s="360">
        <f t="shared" si="166"/>
        <v>95.09806</v>
      </c>
    </row>
    <row r="1661" spans="2:15" s="357" customFormat="1" ht="12.75">
      <c r="B1661" s="358">
        <f t="shared" si="168"/>
        <v>39387</v>
      </c>
      <c r="C1661" s="355"/>
      <c r="D1661" s="362">
        <f t="shared" si="172"/>
        <v>51</v>
      </c>
      <c r="E1661" s="371">
        <f t="shared" si="172"/>
        <v>95.182041</v>
      </c>
      <c r="F1661" s="362"/>
      <c r="G1661" s="358">
        <f t="shared" si="169"/>
        <v>39387</v>
      </c>
      <c r="H1661" s="362"/>
      <c r="I1661" s="362">
        <f t="shared" si="170"/>
        <v>0</v>
      </c>
      <c r="J1661" s="360">
        <f t="shared" si="171"/>
        <v>0</v>
      </c>
      <c r="K1661" s="355"/>
      <c r="L1661" s="358">
        <f t="shared" si="164"/>
        <v>39387</v>
      </c>
      <c r="M1661" s="359"/>
      <c r="N1661" s="360">
        <f t="shared" si="165"/>
        <v>51</v>
      </c>
      <c r="O1661" s="360">
        <f t="shared" si="166"/>
        <v>95.182041</v>
      </c>
    </row>
    <row r="1662" spans="2:15" s="357" customFormat="1" ht="12.75">
      <c r="B1662" s="358">
        <f t="shared" si="168"/>
        <v>39417</v>
      </c>
      <c r="C1662" s="355"/>
      <c r="D1662" s="362">
        <f t="shared" si="172"/>
        <v>51</v>
      </c>
      <c r="E1662" s="371">
        <f t="shared" si="172"/>
        <v>94.163247</v>
      </c>
      <c r="F1662" s="362"/>
      <c r="G1662" s="358">
        <f t="shared" si="169"/>
        <v>39417</v>
      </c>
      <c r="H1662" s="362"/>
      <c r="I1662" s="362">
        <f t="shared" si="170"/>
        <v>0</v>
      </c>
      <c r="J1662" s="360">
        <f t="shared" si="171"/>
        <v>0</v>
      </c>
      <c r="K1662" s="355"/>
      <c r="L1662" s="358">
        <f t="shared" si="164"/>
        <v>39417</v>
      </c>
      <c r="M1662" s="359"/>
      <c r="N1662" s="360">
        <f t="shared" si="165"/>
        <v>51</v>
      </c>
      <c r="O1662" s="360">
        <f t="shared" si="166"/>
        <v>94.163247</v>
      </c>
    </row>
    <row r="1663" spans="2:15" s="357" customFormat="1" ht="12.75">
      <c r="B1663" s="358">
        <f t="shared" si="168"/>
        <v>39448</v>
      </c>
      <c r="C1663" s="355"/>
      <c r="D1663" s="362">
        <f t="shared" si="172"/>
        <v>51</v>
      </c>
      <c r="E1663" s="371">
        <f t="shared" si="172"/>
        <v>94.355743</v>
      </c>
      <c r="F1663" s="362"/>
      <c r="G1663" s="358">
        <f t="shared" si="169"/>
        <v>39448</v>
      </c>
      <c r="H1663" s="362"/>
      <c r="I1663" s="362">
        <f t="shared" si="170"/>
        <v>0</v>
      </c>
      <c r="J1663" s="360">
        <f t="shared" si="171"/>
        <v>0</v>
      </c>
      <c r="K1663" s="355"/>
      <c r="L1663" s="358">
        <f t="shared" si="164"/>
        <v>39448</v>
      </c>
      <c r="M1663" s="359"/>
      <c r="N1663" s="360">
        <f t="shared" si="165"/>
        <v>51</v>
      </c>
      <c r="O1663" s="360">
        <f t="shared" si="166"/>
        <v>94.355743</v>
      </c>
    </row>
    <row r="1664" spans="2:15" s="357" customFormat="1" ht="12.75">
      <c r="B1664" s="358">
        <f t="shared" si="168"/>
        <v>39479</v>
      </c>
      <c r="C1664" s="355"/>
      <c r="D1664" s="362">
        <f aca="true" t="shared" si="173" ref="D1664:E1683">+D451</f>
        <v>50</v>
      </c>
      <c r="E1664" s="371">
        <f t="shared" si="173"/>
        <v>93.693955</v>
      </c>
      <c r="F1664" s="362"/>
      <c r="G1664" s="358">
        <f t="shared" si="169"/>
        <v>39479</v>
      </c>
      <c r="H1664" s="362"/>
      <c r="I1664" s="362">
        <f t="shared" si="170"/>
        <v>0</v>
      </c>
      <c r="J1664" s="360">
        <f t="shared" si="171"/>
        <v>0</v>
      </c>
      <c r="K1664" s="355"/>
      <c r="L1664" s="358">
        <f t="shared" si="164"/>
        <v>39479</v>
      </c>
      <c r="M1664" s="359"/>
      <c r="N1664" s="360">
        <f t="shared" si="165"/>
        <v>50</v>
      </c>
      <c r="O1664" s="360">
        <f t="shared" si="166"/>
        <v>93.693955</v>
      </c>
    </row>
    <row r="1665" spans="2:15" s="357" customFormat="1" ht="12.75">
      <c r="B1665" s="358">
        <f t="shared" si="168"/>
        <v>39508</v>
      </c>
      <c r="C1665" s="355"/>
      <c r="D1665" s="362">
        <f t="shared" si="173"/>
        <v>50</v>
      </c>
      <c r="E1665" s="371">
        <f t="shared" si="173"/>
        <v>94.868934</v>
      </c>
      <c r="F1665" s="362"/>
      <c r="G1665" s="358">
        <f t="shared" si="169"/>
        <v>39508</v>
      </c>
      <c r="H1665" s="362"/>
      <c r="I1665" s="362">
        <f t="shared" si="170"/>
        <v>0</v>
      </c>
      <c r="J1665" s="360">
        <f t="shared" si="171"/>
        <v>0</v>
      </c>
      <c r="K1665" s="355"/>
      <c r="L1665" s="358">
        <f t="shared" si="164"/>
        <v>39508</v>
      </c>
      <c r="M1665" s="359"/>
      <c r="N1665" s="360">
        <f t="shared" si="165"/>
        <v>50</v>
      </c>
      <c r="O1665" s="360">
        <f t="shared" si="166"/>
        <v>94.868934</v>
      </c>
    </row>
    <row r="1666" spans="2:15" s="357" customFormat="1" ht="12.75">
      <c r="B1666" s="358">
        <f t="shared" si="168"/>
        <v>39539</v>
      </c>
      <c r="C1666" s="355"/>
      <c r="D1666" s="362">
        <f t="shared" si="173"/>
        <v>50</v>
      </c>
      <c r="E1666" s="371">
        <f t="shared" si="173"/>
        <v>102.90872</v>
      </c>
      <c r="F1666" s="362"/>
      <c r="G1666" s="358">
        <f t="shared" si="169"/>
        <v>39539</v>
      </c>
      <c r="H1666" s="362"/>
      <c r="I1666" s="362">
        <f t="shared" si="170"/>
        <v>0</v>
      </c>
      <c r="J1666" s="360">
        <f t="shared" si="171"/>
        <v>0</v>
      </c>
      <c r="K1666" s="355"/>
      <c r="L1666" s="358">
        <f t="shared" si="164"/>
        <v>39539</v>
      </c>
      <c r="M1666" s="359"/>
      <c r="N1666" s="360">
        <f t="shared" si="165"/>
        <v>50</v>
      </c>
      <c r="O1666" s="360">
        <f t="shared" si="166"/>
        <v>102.90872</v>
      </c>
    </row>
    <row r="1667" spans="2:15" s="357" customFormat="1" ht="12.75">
      <c r="B1667" s="358">
        <f t="shared" si="168"/>
        <v>39569</v>
      </c>
      <c r="C1667" s="355"/>
      <c r="D1667" s="362">
        <f t="shared" si="173"/>
        <v>50</v>
      </c>
      <c r="E1667" s="371">
        <f t="shared" si="173"/>
        <v>103.20787</v>
      </c>
      <c r="F1667" s="362"/>
      <c r="G1667" s="358">
        <f t="shared" si="169"/>
        <v>39569</v>
      </c>
      <c r="H1667" s="362"/>
      <c r="I1667" s="362">
        <f t="shared" si="170"/>
        <v>0</v>
      </c>
      <c r="J1667" s="360">
        <f t="shared" si="171"/>
        <v>0</v>
      </c>
      <c r="K1667" s="355"/>
      <c r="L1667" s="358">
        <f t="shared" si="164"/>
        <v>39569</v>
      </c>
      <c r="M1667" s="359"/>
      <c r="N1667" s="360">
        <f t="shared" si="165"/>
        <v>50</v>
      </c>
      <c r="O1667" s="360">
        <f t="shared" si="166"/>
        <v>103.20787</v>
      </c>
    </row>
    <row r="1668" spans="2:15" s="357" customFormat="1" ht="12.75">
      <c r="B1668" s="358">
        <f aca="true" t="shared" si="174" ref="B1668:B1699">+B1488</f>
        <v>39600</v>
      </c>
      <c r="C1668" s="355"/>
      <c r="D1668" s="362">
        <f t="shared" si="173"/>
        <v>50</v>
      </c>
      <c r="E1668" s="371">
        <f t="shared" si="173"/>
        <v>104.546376</v>
      </c>
      <c r="F1668" s="362"/>
      <c r="G1668" s="358">
        <f aca="true" t="shared" si="175" ref="G1668:G1699">+B1015</f>
        <v>39600</v>
      </c>
      <c r="H1668" s="362"/>
      <c r="I1668" s="362">
        <f aca="true" t="shared" si="176" ref="I1668:I1699">+D1015</f>
        <v>0</v>
      </c>
      <c r="J1668" s="360">
        <f aca="true" t="shared" si="177" ref="J1668:J1699">+E1015</f>
        <v>0</v>
      </c>
      <c r="K1668" s="355"/>
      <c r="L1668" s="358">
        <f aca="true" t="shared" si="178" ref="L1668:L1731">+B1668</f>
        <v>39600</v>
      </c>
      <c r="M1668" s="359"/>
      <c r="N1668" s="360">
        <f aca="true" t="shared" si="179" ref="N1668:N1731">+D1668+I1668</f>
        <v>50</v>
      </c>
      <c r="O1668" s="360">
        <f aca="true" t="shared" si="180" ref="O1668:O1731">+E1668+J1668</f>
        <v>104.546376</v>
      </c>
    </row>
    <row r="1669" spans="2:15" s="357" customFormat="1" ht="12.75">
      <c r="B1669" s="358">
        <f t="shared" si="174"/>
        <v>39630</v>
      </c>
      <c r="C1669" s="355"/>
      <c r="D1669" s="362">
        <f t="shared" si="173"/>
        <v>50</v>
      </c>
      <c r="E1669" s="371">
        <f t="shared" si="173"/>
        <v>115.167225</v>
      </c>
      <c r="F1669" s="362"/>
      <c r="G1669" s="358">
        <f t="shared" si="175"/>
        <v>39630</v>
      </c>
      <c r="H1669" s="362"/>
      <c r="I1669" s="362">
        <f t="shared" si="176"/>
        <v>0</v>
      </c>
      <c r="J1669" s="360">
        <f t="shared" si="177"/>
        <v>0</v>
      </c>
      <c r="K1669" s="355"/>
      <c r="L1669" s="358">
        <f t="shared" si="178"/>
        <v>39630</v>
      </c>
      <c r="M1669" s="359"/>
      <c r="N1669" s="360">
        <f t="shared" si="179"/>
        <v>50</v>
      </c>
      <c r="O1669" s="360">
        <f t="shared" si="180"/>
        <v>115.167225</v>
      </c>
    </row>
    <row r="1670" spans="2:15" s="357" customFormat="1" ht="12.75">
      <c r="B1670" s="358">
        <f t="shared" si="174"/>
        <v>39661</v>
      </c>
      <c r="C1670" s="355"/>
      <c r="D1670" s="362">
        <f t="shared" si="173"/>
        <v>50</v>
      </c>
      <c r="E1670" s="371">
        <f t="shared" si="173"/>
        <v>116.359675</v>
      </c>
      <c r="F1670" s="362"/>
      <c r="G1670" s="358">
        <f t="shared" si="175"/>
        <v>39661</v>
      </c>
      <c r="H1670" s="362"/>
      <c r="I1670" s="362">
        <f t="shared" si="176"/>
        <v>0</v>
      </c>
      <c r="J1670" s="360">
        <f t="shared" si="177"/>
        <v>0</v>
      </c>
      <c r="K1670" s="355"/>
      <c r="L1670" s="358">
        <f t="shared" si="178"/>
        <v>39661</v>
      </c>
      <c r="M1670" s="359"/>
      <c r="N1670" s="360">
        <f t="shared" si="179"/>
        <v>50</v>
      </c>
      <c r="O1670" s="360">
        <f t="shared" si="180"/>
        <v>116.359675</v>
      </c>
    </row>
    <row r="1671" spans="2:15" s="357" customFormat="1" ht="12.75">
      <c r="B1671" s="358">
        <f t="shared" si="174"/>
        <v>39692</v>
      </c>
      <c r="C1671" s="355"/>
      <c r="D1671" s="362">
        <f t="shared" si="173"/>
        <v>50</v>
      </c>
      <c r="E1671" s="371">
        <f t="shared" si="173"/>
        <v>108.195949</v>
      </c>
      <c r="F1671" s="362"/>
      <c r="G1671" s="358">
        <f t="shared" si="175"/>
        <v>39692</v>
      </c>
      <c r="H1671" s="362"/>
      <c r="I1671" s="362">
        <f t="shared" si="176"/>
        <v>0</v>
      </c>
      <c r="J1671" s="360">
        <f t="shared" si="177"/>
        <v>0</v>
      </c>
      <c r="K1671" s="355"/>
      <c r="L1671" s="358">
        <f t="shared" si="178"/>
        <v>39692</v>
      </c>
      <c r="M1671" s="359"/>
      <c r="N1671" s="360">
        <f t="shared" si="179"/>
        <v>50</v>
      </c>
      <c r="O1671" s="360">
        <f t="shared" si="180"/>
        <v>108.195949</v>
      </c>
    </row>
    <row r="1672" spans="2:15" s="357" customFormat="1" ht="12.75">
      <c r="B1672" s="358">
        <f t="shared" si="174"/>
        <v>39722</v>
      </c>
      <c r="C1672" s="355"/>
      <c r="D1672" s="362">
        <f t="shared" si="173"/>
        <v>50</v>
      </c>
      <c r="E1672" s="371">
        <f t="shared" si="173"/>
        <v>113.853689</v>
      </c>
      <c r="F1672" s="362"/>
      <c r="G1672" s="358">
        <f t="shared" si="175"/>
        <v>39722</v>
      </c>
      <c r="H1672" s="362"/>
      <c r="I1672" s="362">
        <f t="shared" si="176"/>
        <v>0</v>
      </c>
      <c r="J1672" s="360">
        <f t="shared" si="177"/>
        <v>0</v>
      </c>
      <c r="K1672" s="355"/>
      <c r="L1672" s="358">
        <f t="shared" si="178"/>
        <v>39722</v>
      </c>
      <c r="M1672" s="359"/>
      <c r="N1672" s="360">
        <f t="shared" si="179"/>
        <v>50</v>
      </c>
      <c r="O1672" s="360">
        <f t="shared" si="180"/>
        <v>113.853689</v>
      </c>
    </row>
    <row r="1673" spans="2:15" s="357" customFormat="1" ht="12.75">
      <c r="B1673" s="358">
        <f t="shared" si="174"/>
        <v>39753</v>
      </c>
      <c r="C1673" s="355"/>
      <c r="D1673" s="362">
        <f t="shared" si="173"/>
        <v>50</v>
      </c>
      <c r="E1673" s="371">
        <f t="shared" si="173"/>
        <v>115.012999</v>
      </c>
      <c r="F1673" s="362"/>
      <c r="G1673" s="358">
        <f t="shared" si="175"/>
        <v>39753</v>
      </c>
      <c r="H1673" s="362"/>
      <c r="I1673" s="362">
        <f t="shared" si="176"/>
        <v>0</v>
      </c>
      <c r="J1673" s="360">
        <f t="shared" si="177"/>
        <v>0</v>
      </c>
      <c r="K1673" s="355"/>
      <c r="L1673" s="358">
        <f t="shared" si="178"/>
        <v>39753</v>
      </c>
      <c r="M1673" s="359"/>
      <c r="N1673" s="360">
        <f t="shared" si="179"/>
        <v>50</v>
      </c>
      <c r="O1673" s="360">
        <f t="shared" si="180"/>
        <v>115.012999</v>
      </c>
    </row>
    <row r="1674" spans="2:15" s="357" customFormat="1" ht="12.75">
      <c r="B1674" s="358">
        <f t="shared" si="174"/>
        <v>39783</v>
      </c>
      <c r="C1674" s="355"/>
      <c r="D1674" s="362">
        <f t="shared" si="173"/>
        <v>50</v>
      </c>
      <c r="E1674" s="371">
        <f t="shared" si="173"/>
        <v>106</v>
      </c>
      <c r="F1674" s="362"/>
      <c r="G1674" s="358">
        <f t="shared" si="175"/>
        <v>39783</v>
      </c>
      <c r="H1674" s="362"/>
      <c r="I1674" s="362">
        <f t="shared" si="176"/>
        <v>0</v>
      </c>
      <c r="J1674" s="360">
        <f t="shared" si="177"/>
        <v>0</v>
      </c>
      <c r="K1674" s="355"/>
      <c r="L1674" s="358">
        <f t="shared" si="178"/>
        <v>39783</v>
      </c>
      <c r="M1674" s="359"/>
      <c r="N1674" s="360">
        <f t="shared" si="179"/>
        <v>50</v>
      </c>
      <c r="O1674" s="360">
        <f t="shared" si="180"/>
        <v>106</v>
      </c>
    </row>
    <row r="1675" spans="2:15" s="357" customFormat="1" ht="12.75">
      <c r="B1675" s="358">
        <f t="shared" si="174"/>
        <v>39814</v>
      </c>
      <c r="C1675" s="355"/>
      <c r="D1675" s="362">
        <f t="shared" si="173"/>
        <v>50</v>
      </c>
      <c r="E1675" s="371">
        <f t="shared" si="173"/>
        <v>106.81967</v>
      </c>
      <c r="F1675" s="362"/>
      <c r="G1675" s="358">
        <f t="shared" si="175"/>
        <v>39814</v>
      </c>
      <c r="H1675" s="362"/>
      <c r="I1675" s="362">
        <f t="shared" si="176"/>
        <v>0</v>
      </c>
      <c r="J1675" s="360">
        <f t="shared" si="177"/>
        <v>0</v>
      </c>
      <c r="K1675" s="355"/>
      <c r="L1675" s="358">
        <f t="shared" si="178"/>
        <v>39814</v>
      </c>
      <c r="M1675" s="359"/>
      <c r="N1675" s="360">
        <f t="shared" si="179"/>
        <v>50</v>
      </c>
      <c r="O1675" s="360">
        <f t="shared" si="180"/>
        <v>106.81967</v>
      </c>
    </row>
    <row r="1676" spans="2:15" s="357" customFormat="1" ht="12.75">
      <c r="B1676" s="358">
        <f t="shared" si="174"/>
        <v>39845</v>
      </c>
      <c r="C1676" s="355"/>
      <c r="D1676" s="362">
        <f t="shared" si="173"/>
        <v>50</v>
      </c>
      <c r="E1676" s="371">
        <f t="shared" si="173"/>
        <v>107.362036</v>
      </c>
      <c r="F1676" s="362"/>
      <c r="G1676" s="358">
        <f t="shared" si="175"/>
        <v>39845</v>
      </c>
      <c r="H1676" s="362"/>
      <c r="I1676" s="362">
        <f t="shared" si="176"/>
        <v>0</v>
      </c>
      <c r="J1676" s="360">
        <f t="shared" si="177"/>
        <v>0</v>
      </c>
      <c r="K1676" s="355"/>
      <c r="L1676" s="358">
        <f t="shared" si="178"/>
        <v>39845</v>
      </c>
      <c r="M1676" s="359"/>
      <c r="N1676" s="360">
        <f t="shared" si="179"/>
        <v>50</v>
      </c>
      <c r="O1676" s="360">
        <f t="shared" si="180"/>
        <v>107.362036</v>
      </c>
    </row>
    <row r="1677" spans="2:15" s="357" customFormat="1" ht="12.75">
      <c r="B1677" s="358">
        <f t="shared" si="174"/>
        <v>39873</v>
      </c>
      <c r="C1677" s="355"/>
      <c r="D1677" s="362">
        <f t="shared" si="173"/>
        <v>50</v>
      </c>
      <c r="E1677" s="371">
        <f t="shared" si="173"/>
        <v>107.504409</v>
      </c>
      <c r="F1677" s="362"/>
      <c r="G1677" s="358">
        <f t="shared" si="175"/>
        <v>39873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8"/>
        <v>39873</v>
      </c>
      <c r="M1677" s="359"/>
      <c r="N1677" s="360">
        <f t="shared" si="179"/>
        <v>50</v>
      </c>
      <c r="O1677" s="360">
        <f t="shared" si="180"/>
        <v>107.504409</v>
      </c>
    </row>
    <row r="1678" spans="2:15" s="357" customFormat="1" ht="12.75">
      <c r="B1678" s="358">
        <f t="shared" si="174"/>
        <v>39904</v>
      </c>
      <c r="C1678" s="355"/>
      <c r="D1678" s="362">
        <f t="shared" si="173"/>
        <v>50</v>
      </c>
      <c r="E1678" s="371">
        <f t="shared" si="173"/>
        <v>91.275314</v>
      </c>
      <c r="F1678" s="362"/>
      <c r="G1678" s="358">
        <f t="shared" si="175"/>
        <v>39904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8"/>
        <v>39904</v>
      </c>
      <c r="M1678" s="359"/>
      <c r="N1678" s="360">
        <f t="shared" si="179"/>
        <v>50</v>
      </c>
      <c r="O1678" s="360">
        <f t="shared" si="180"/>
        <v>91.275314</v>
      </c>
    </row>
    <row r="1679" spans="2:15" s="357" customFormat="1" ht="12.75">
      <c r="B1679" s="358">
        <f t="shared" si="174"/>
        <v>39934</v>
      </c>
      <c r="C1679" s="355"/>
      <c r="D1679" s="362">
        <f t="shared" si="173"/>
        <v>50</v>
      </c>
      <c r="E1679" s="371">
        <f t="shared" si="173"/>
        <v>91.581983</v>
      </c>
      <c r="F1679" s="362"/>
      <c r="G1679" s="358">
        <f t="shared" si="175"/>
        <v>39934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8"/>
        <v>39934</v>
      </c>
      <c r="M1679" s="359"/>
      <c r="N1679" s="360">
        <f t="shared" si="179"/>
        <v>50</v>
      </c>
      <c r="O1679" s="360">
        <f t="shared" si="180"/>
        <v>91.581983</v>
      </c>
    </row>
    <row r="1680" spans="2:15" s="357" customFormat="1" ht="12.75">
      <c r="B1680" s="358">
        <f t="shared" si="174"/>
        <v>39965</v>
      </c>
      <c r="C1680" s="355"/>
      <c r="D1680" s="362">
        <f t="shared" si="173"/>
        <v>50</v>
      </c>
      <c r="E1680" s="371">
        <f t="shared" si="173"/>
        <v>91.740029</v>
      </c>
      <c r="F1680" s="362"/>
      <c r="G1680" s="358">
        <f t="shared" si="175"/>
        <v>39965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8"/>
        <v>39965</v>
      </c>
      <c r="M1680" s="359"/>
      <c r="N1680" s="360">
        <f t="shared" si="179"/>
        <v>50</v>
      </c>
      <c r="O1680" s="360">
        <f t="shared" si="180"/>
        <v>91.740029</v>
      </c>
    </row>
    <row r="1681" spans="2:15" s="357" customFormat="1" ht="12.75">
      <c r="B1681" s="358">
        <f t="shared" si="174"/>
        <v>39995</v>
      </c>
      <c r="C1681" s="355"/>
      <c r="D1681" s="362">
        <f t="shared" si="173"/>
        <v>50</v>
      </c>
      <c r="E1681" s="371">
        <f t="shared" si="173"/>
        <v>91.718664</v>
      </c>
      <c r="F1681" s="362"/>
      <c r="G1681" s="358">
        <f t="shared" si="175"/>
        <v>39995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8"/>
        <v>39995</v>
      </c>
      <c r="M1681" s="359"/>
      <c r="N1681" s="360">
        <f t="shared" si="179"/>
        <v>50</v>
      </c>
      <c r="O1681" s="360">
        <f t="shared" si="180"/>
        <v>91.718664</v>
      </c>
    </row>
    <row r="1682" spans="2:15" s="357" customFormat="1" ht="12.75">
      <c r="B1682" s="358">
        <f t="shared" si="174"/>
        <v>40026</v>
      </c>
      <c r="C1682" s="355"/>
      <c r="D1682" s="362">
        <f t="shared" si="173"/>
        <v>50</v>
      </c>
      <c r="E1682" s="371">
        <f t="shared" si="173"/>
        <v>91.875925</v>
      </c>
      <c r="F1682" s="362"/>
      <c r="G1682" s="358">
        <f t="shared" si="175"/>
        <v>40026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8"/>
        <v>40026</v>
      </c>
      <c r="M1682" s="359"/>
      <c r="N1682" s="360">
        <f t="shared" si="179"/>
        <v>50</v>
      </c>
      <c r="O1682" s="360">
        <f t="shared" si="180"/>
        <v>91.875925</v>
      </c>
    </row>
    <row r="1683" spans="2:15" s="357" customFormat="1" ht="12.75">
      <c r="B1683" s="358">
        <f t="shared" si="174"/>
        <v>40057</v>
      </c>
      <c r="C1683" s="355"/>
      <c r="D1683" s="362">
        <f t="shared" si="173"/>
        <v>50</v>
      </c>
      <c r="E1683" s="371">
        <f t="shared" si="173"/>
        <v>91.929053</v>
      </c>
      <c r="F1683" s="362"/>
      <c r="G1683" s="358">
        <f t="shared" si="175"/>
        <v>40057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8"/>
        <v>40057</v>
      </c>
      <c r="M1683" s="359"/>
      <c r="N1683" s="360">
        <f t="shared" si="179"/>
        <v>50</v>
      </c>
      <c r="O1683" s="360">
        <f t="shared" si="180"/>
        <v>91.929053</v>
      </c>
    </row>
    <row r="1684" spans="2:15" s="357" customFormat="1" ht="12.75">
      <c r="B1684" s="358">
        <f t="shared" si="174"/>
        <v>40087</v>
      </c>
      <c r="C1684" s="355"/>
      <c r="D1684" s="362">
        <f aca="true" t="shared" si="181" ref="D1684:E1703">+D471</f>
        <v>50</v>
      </c>
      <c r="E1684" s="371">
        <f t="shared" si="181"/>
        <v>92.507214</v>
      </c>
      <c r="F1684" s="362"/>
      <c r="G1684" s="358">
        <f t="shared" si="175"/>
        <v>40087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8"/>
        <v>40087</v>
      </c>
      <c r="M1684" s="359"/>
      <c r="N1684" s="360">
        <f t="shared" si="179"/>
        <v>50</v>
      </c>
      <c r="O1684" s="360">
        <f t="shared" si="180"/>
        <v>92.507214</v>
      </c>
    </row>
    <row r="1685" spans="2:15" s="357" customFormat="1" ht="12.75">
      <c r="B1685" s="358">
        <f t="shared" si="174"/>
        <v>40118</v>
      </c>
      <c r="C1685" s="355"/>
      <c r="D1685" s="362">
        <f t="shared" si="181"/>
        <v>50</v>
      </c>
      <c r="E1685" s="371">
        <f t="shared" si="181"/>
        <v>92.669436</v>
      </c>
      <c r="F1685" s="362"/>
      <c r="G1685" s="358">
        <f t="shared" si="175"/>
        <v>40118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8"/>
        <v>40118</v>
      </c>
      <c r="M1685" s="359"/>
      <c r="N1685" s="360">
        <f t="shared" si="179"/>
        <v>50</v>
      </c>
      <c r="O1685" s="360">
        <f t="shared" si="180"/>
        <v>92.669436</v>
      </c>
    </row>
    <row r="1686" spans="2:15" s="357" customFormat="1" ht="12.75">
      <c r="B1686" s="358">
        <f t="shared" si="174"/>
        <v>40148</v>
      </c>
      <c r="C1686" s="355"/>
      <c r="D1686" s="362">
        <f t="shared" si="181"/>
        <v>50</v>
      </c>
      <c r="E1686" s="371">
        <f t="shared" si="181"/>
        <v>71.720468</v>
      </c>
      <c r="F1686" s="362"/>
      <c r="G1686" s="358">
        <f t="shared" si="175"/>
        <v>40148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8"/>
        <v>40148</v>
      </c>
      <c r="M1686" s="359"/>
      <c r="N1686" s="360">
        <f t="shared" si="179"/>
        <v>50</v>
      </c>
      <c r="O1686" s="360">
        <f t="shared" si="180"/>
        <v>71.720468</v>
      </c>
    </row>
    <row r="1687" spans="2:15" s="357" customFormat="1" ht="12.75">
      <c r="B1687" s="358">
        <f t="shared" si="174"/>
        <v>40179</v>
      </c>
      <c r="C1687" s="355"/>
      <c r="D1687" s="362">
        <f t="shared" si="181"/>
        <v>50</v>
      </c>
      <c r="E1687" s="371">
        <f t="shared" si="181"/>
        <v>71.720468</v>
      </c>
      <c r="F1687" s="362"/>
      <c r="G1687" s="358">
        <f t="shared" si="175"/>
        <v>40179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8"/>
        <v>40179</v>
      </c>
      <c r="M1687" s="359"/>
      <c r="N1687" s="360">
        <f t="shared" si="179"/>
        <v>50</v>
      </c>
      <c r="O1687" s="360">
        <f t="shared" si="180"/>
        <v>71.720468</v>
      </c>
    </row>
    <row r="1688" spans="2:15" s="357" customFormat="1" ht="12.75">
      <c r="B1688" s="358">
        <f t="shared" si="174"/>
        <v>40210</v>
      </c>
      <c r="C1688" s="355"/>
      <c r="D1688" s="362">
        <f t="shared" si="181"/>
        <v>49</v>
      </c>
      <c r="E1688" s="371">
        <f t="shared" si="181"/>
        <v>71.854036</v>
      </c>
      <c r="F1688" s="362"/>
      <c r="G1688" s="358">
        <f t="shared" si="175"/>
        <v>40210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8"/>
        <v>40210</v>
      </c>
      <c r="M1688" s="359"/>
      <c r="N1688" s="360">
        <f t="shared" si="179"/>
        <v>49</v>
      </c>
      <c r="O1688" s="360">
        <f t="shared" si="180"/>
        <v>71.854036</v>
      </c>
    </row>
    <row r="1689" spans="2:15" s="357" customFormat="1" ht="12.75">
      <c r="B1689" s="358">
        <f t="shared" si="174"/>
        <v>40238</v>
      </c>
      <c r="C1689" s="355"/>
      <c r="D1689" s="362">
        <f t="shared" si="181"/>
        <v>49</v>
      </c>
      <c r="E1689" s="371">
        <f t="shared" si="181"/>
        <v>71.780548</v>
      </c>
      <c r="F1689" s="362"/>
      <c r="G1689" s="358">
        <f t="shared" si="175"/>
        <v>40238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8"/>
        <v>40238</v>
      </c>
      <c r="M1689" s="359"/>
      <c r="N1689" s="360">
        <f t="shared" si="179"/>
        <v>49</v>
      </c>
      <c r="O1689" s="360">
        <f t="shared" si="180"/>
        <v>71.780548</v>
      </c>
    </row>
    <row r="1690" spans="2:15" s="357" customFormat="1" ht="12.75">
      <c r="B1690" s="358">
        <f t="shared" si="174"/>
        <v>40269</v>
      </c>
      <c r="C1690" s="355"/>
      <c r="D1690" s="362">
        <f t="shared" si="181"/>
        <v>49</v>
      </c>
      <c r="E1690" s="371">
        <f t="shared" si="181"/>
        <v>71.482618</v>
      </c>
      <c r="F1690" s="362"/>
      <c r="G1690" s="358">
        <f t="shared" si="175"/>
        <v>40269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8"/>
        <v>40269</v>
      </c>
      <c r="M1690" s="359"/>
      <c r="N1690" s="360">
        <f t="shared" si="179"/>
        <v>49</v>
      </c>
      <c r="O1690" s="360">
        <f t="shared" si="180"/>
        <v>71.482618</v>
      </c>
    </row>
    <row r="1691" spans="2:15" s="357" customFormat="1" ht="12.75">
      <c r="B1691" s="358">
        <f t="shared" si="174"/>
        <v>40299</v>
      </c>
      <c r="C1691" s="355"/>
      <c r="D1691" s="362">
        <f t="shared" si="181"/>
        <v>49</v>
      </c>
      <c r="E1691" s="371">
        <f t="shared" si="181"/>
        <v>71.577756</v>
      </c>
      <c r="F1691" s="362"/>
      <c r="G1691" s="358">
        <f t="shared" si="175"/>
        <v>40299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8"/>
        <v>40299</v>
      </c>
      <c r="M1691" s="359"/>
      <c r="N1691" s="360">
        <f t="shared" si="179"/>
        <v>49</v>
      </c>
      <c r="O1691" s="360">
        <f t="shared" si="180"/>
        <v>71.577756</v>
      </c>
    </row>
    <row r="1692" spans="2:15" s="357" customFormat="1" ht="12.75">
      <c r="B1692" s="358">
        <f t="shared" si="174"/>
        <v>40330</v>
      </c>
      <c r="C1692" s="355"/>
      <c r="D1692" s="362">
        <f t="shared" si="181"/>
        <v>49</v>
      </c>
      <c r="E1692" s="371">
        <f t="shared" si="181"/>
        <v>71.708114</v>
      </c>
      <c r="F1692" s="362"/>
      <c r="G1692" s="358">
        <f t="shared" si="175"/>
        <v>40330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8"/>
        <v>40330</v>
      </c>
      <c r="M1692" s="359"/>
      <c r="N1692" s="360">
        <f t="shared" si="179"/>
        <v>49</v>
      </c>
      <c r="O1692" s="360">
        <f t="shared" si="180"/>
        <v>71.708114</v>
      </c>
    </row>
    <row r="1693" spans="2:15" s="357" customFormat="1" ht="12.75">
      <c r="B1693" s="358">
        <f t="shared" si="174"/>
        <v>40360</v>
      </c>
      <c r="C1693" s="355"/>
      <c r="D1693" s="362">
        <f t="shared" si="181"/>
        <v>49</v>
      </c>
      <c r="E1693" s="371">
        <f t="shared" si="181"/>
        <v>71.858429</v>
      </c>
      <c r="F1693" s="362"/>
      <c r="G1693" s="358">
        <f t="shared" si="175"/>
        <v>40360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8"/>
        <v>40360</v>
      </c>
      <c r="M1693" s="359"/>
      <c r="N1693" s="360">
        <f t="shared" si="179"/>
        <v>49</v>
      </c>
      <c r="O1693" s="360">
        <f t="shared" si="180"/>
        <v>71.858429</v>
      </c>
    </row>
    <row r="1694" spans="2:15" s="357" customFormat="1" ht="12.75">
      <c r="B1694" s="358">
        <f t="shared" si="174"/>
        <v>40391</v>
      </c>
      <c r="C1694" s="355"/>
      <c r="D1694" s="362">
        <f t="shared" si="181"/>
        <v>50</v>
      </c>
      <c r="E1694" s="371">
        <f t="shared" si="181"/>
        <v>74.529305</v>
      </c>
      <c r="F1694" s="362"/>
      <c r="G1694" s="358">
        <f t="shared" si="175"/>
        <v>40391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8"/>
        <v>40391</v>
      </c>
      <c r="M1694" s="359"/>
      <c r="N1694" s="360">
        <f t="shared" si="179"/>
        <v>50</v>
      </c>
      <c r="O1694" s="360">
        <f t="shared" si="180"/>
        <v>74.529305</v>
      </c>
    </row>
    <row r="1695" spans="2:15" s="357" customFormat="1" ht="12.75">
      <c r="B1695" s="358">
        <f t="shared" si="174"/>
        <v>40422</v>
      </c>
      <c r="C1695" s="355"/>
      <c r="D1695" s="362">
        <f t="shared" si="181"/>
        <v>50</v>
      </c>
      <c r="E1695" s="371">
        <f t="shared" si="181"/>
        <v>74.742771</v>
      </c>
      <c r="F1695" s="362"/>
      <c r="G1695" s="358">
        <f t="shared" si="175"/>
        <v>40422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8"/>
        <v>40422</v>
      </c>
      <c r="M1695" s="359"/>
      <c r="N1695" s="360">
        <f t="shared" si="179"/>
        <v>50</v>
      </c>
      <c r="O1695" s="360">
        <f t="shared" si="180"/>
        <v>74.742771</v>
      </c>
    </row>
    <row r="1696" spans="2:15" s="357" customFormat="1" ht="12.75">
      <c r="B1696" s="358">
        <f t="shared" si="174"/>
        <v>40452</v>
      </c>
      <c r="C1696" s="355"/>
      <c r="D1696" s="362">
        <f t="shared" si="181"/>
        <v>50</v>
      </c>
      <c r="E1696" s="371">
        <f t="shared" si="181"/>
        <v>75.21389</v>
      </c>
      <c r="F1696" s="362"/>
      <c r="G1696" s="358">
        <f t="shared" si="175"/>
        <v>40452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8"/>
        <v>40452</v>
      </c>
      <c r="M1696" s="359"/>
      <c r="N1696" s="360">
        <f t="shared" si="179"/>
        <v>50</v>
      </c>
      <c r="O1696" s="360">
        <f t="shared" si="180"/>
        <v>75.21389</v>
      </c>
    </row>
    <row r="1697" spans="2:15" s="357" customFormat="1" ht="12.75">
      <c r="B1697" s="358">
        <f t="shared" si="174"/>
        <v>40483</v>
      </c>
      <c r="C1697" s="355"/>
      <c r="D1697" s="362">
        <f t="shared" si="181"/>
        <v>50</v>
      </c>
      <c r="E1697" s="371">
        <f t="shared" si="181"/>
        <v>74.551674</v>
      </c>
      <c r="F1697" s="362"/>
      <c r="G1697" s="358">
        <f t="shared" si="175"/>
        <v>40483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8"/>
        <v>40483</v>
      </c>
      <c r="M1697" s="359"/>
      <c r="N1697" s="360">
        <f t="shared" si="179"/>
        <v>50</v>
      </c>
      <c r="O1697" s="360">
        <f t="shared" si="180"/>
        <v>74.551674</v>
      </c>
    </row>
    <row r="1698" spans="2:15" s="357" customFormat="1" ht="12.75">
      <c r="B1698" s="358">
        <f t="shared" si="174"/>
        <v>40513</v>
      </c>
      <c r="C1698" s="355"/>
      <c r="D1698" s="362">
        <f t="shared" si="181"/>
        <v>49</v>
      </c>
      <c r="E1698" s="371">
        <f t="shared" si="181"/>
        <v>60.150661</v>
      </c>
      <c r="F1698" s="362"/>
      <c r="G1698" s="358">
        <f t="shared" si="175"/>
        <v>40513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8"/>
        <v>40513</v>
      </c>
      <c r="M1698" s="359"/>
      <c r="N1698" s="360">
        <f t="shared" si="179"/>
        <v>49</v>
      </c>
      <c r="O1698" s="360">
        <f t="shared" si="180"/>
        <v>60.150661</v>
      </c>
    </row>
    <row r="1699" spans="2:15" s="357" customFormat="1" ht="12.75">
      <c r="B1699" s="358">
        <f t="shared" si="174"/>
        <v>40544</v>
      </c>
      <c r="C1699" s="355"/>
      <c r="D1699" s="362">
        <f t="shared" si="181"/>
        <v>49</v>
      </c>
      <c r="E1699" s="371">
        <f t="shared" si="181"/>
        <v>60.194718</v>
      </c>
      <c r="F1699" s="362"/>
      <c r="G1699" s="358">
        <f t="shared" si="175"/>
        <v>40544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8"/>
        <v>40544</v>
      </c>
      <c r="M1699" s="359"/>
      <c r="N1699" s="360">
        <f t="shared" si="179"/>
        <v>49</v>
      </c>
      <c r="O1699" s="360">
        <f t="shared" si="180"/>
        <v>60.194718</v>
      </c>
    </row>
    <row r="1700" spans="2:15" s="357" customFormat="1" ht="12.75">
      <c r="B1700" s="358">
        <f aca="true" t="shared" si="182" ref="B1700:B1731">+B1520</f>
        <v>40575</v>
      </c>
      <c r="C1700" s="355"/>
      <c r="D1700" s="362">
        <f t="shared" si="181"/>
        <v>49</v>
      </c>
      <c r="E1700" s="371">
        <f t="shared" si="181"/>
        <v>60.287689</v>
      </c>
      <c r="F1700" s="362"/>
      <c r="G1700" s="358">
        <f aca="true" t="shared" si="183" ref="G1700:G1731">+B1047</f>
        <v>40575</v>
      </c>
      <c r="H1700" s="362"/>
      <c r="I1700" s="362">
        <f aca="true" t="shared" si="184" ref="I1700:I1731">+D1047</f>
        <v>0</v>
      </c>
      <c r="J1700" s="360">
        <f aca="true" t="shared" si="185" ref="J1700:J1731">+E1047</f>
        <v>0</v>
      </c>
      <c r="K1700" s="355"/>
      <c r="L1700" s="358">
        <f t="shared" si="178"/>
        <v>40575</v>
      </c>
      <c r="M1700" s="359"/>
      <c r="N1700" s="360">
        <f t="shared" si="179"/>
        <v>49</v>
      </c>
      <c r="O1700" s="360">
        <f t="shared" si="180"/>
        <v>60.287689</v>
      </c>
    </row>
    <row r="1701" spans="2:15" s="357" customFormat="1" ht="12.75">
      <c r="B1701" s="358">
        <f t="shared" si="182"/>
        <v>40603</v>
      </c>
      <c r="C1701" s="355"/>
      <c r="D1701" s="362">
        <f t="shared" si="181"/>
        <v>49</v>
      </c>
      <c r="E1701" s="371">
        <f t="shared" si="181"/>
        <v>60.381017</v>
      </c>
      <c r="F1701" s="362"/>
      <c r="G1701" s="358">
        <f t="shared" si="183"/>
        <v>40603</v>
      </c>
      <c r="H1701" s="362"/>
      <c r="I1701" s="362">
        <f t="shared" si="184"/>
        <v>0</v>
      </c>
      <c r="J1701" s="360">
        <f t="shared" si="185"/>
        <v>0</v>
      </c>
      <c r="K1701" s="355"/>
      <c r="L1701" s="358">
        <f t="shared" si="178"/>
        <v>40603</v>
      </c>
      <c r="M1701" s="359"/>
      <c r="N1701" s="360">
        <f t="shared" si="179"/>
        <v>49</v>
      </c>
      <c r="O1701" s="360">
        <f t="shared" si="180"/>
        <v>60.381017</v>
      </c>
    </row>
    <row r="1702" spans="2:15" s="357" customFormat="1" ht="12.75">
      <c r="B1702" s="358">
        <f t="shared" si="182"/>
        <v>40634</v>
      </c>
      <c r="C1702" s="355"/>
      <c r="D1702" s="362">
        <f t="shared" si="181"/>
        <v>49</v>
      </c>
      <c r="E1702" s="371">
        <f t="shared" si="181"/>
        <v>62.432871</v>
      </c>
      <c r="F1702" s="362"/>
      <c r="G1702" s="358">
        <f t="shared" si="183"/>
        <v>40634</v>
      </c>
      <c r="H1702" s="362"/>
      <c r="I1702" s="362">
        <f t="shared" si="184"/>
        <v>0</v>
      </c>
      <c r="J1702" s="360">
        <f t="shared" si="185"/>
        <v>0</v>
      </c>
      <c r="K1702" s="355"/>
      <c r="L1702" s="358">
        <f t="shared" si="178"/>
        <v>40634</v>
      </c>
      <c r="M1702" s="359"/>
      <c r="N1702" s="360">
        <f t="shared" si="179"/>
        <v>49</v>
      </c>
      <c r="O1702" s="360">
        <f t="shared" si="180"/>
        <v>62.432871</v>
      </c>
    </row>
    <row r="1703" spans="2:15" s="357" customFormat="1" ht="12.75">
      <c r="B1703" s="358">
        <f t="shared" si="182"/>
        <v>40664</v>
      </c>
      <c r="C1703" s="355"/>
      <c r="D1703" s="362">
        <f t="shared" si="181"/>
        <v>49</v>
      </c>
      <c r="E1703" s="371">
        <f t="shared" si="181"/>
        <v>62.679344</v>
      </c>
      <c r="F1703" s="362"/>
      <c r="G1703" s="358">
        <f t="shared" si="183"/>
        <v>40664</v>
      </c>
      <c r="H1703" s="362"/>
      <c r="I1703" s="362">
        <f t="shared" si="184"/>
        <v>0</v>
      </c>
      <c r="J1703" s="360">
        <f t="shared" si="185"/>
        <v>0</v>
      </c>
      <c r="K1703" s="355"/>
      <c r="L1703" s="358">
        <f t="shared" si="178"/>
        <v>40664</v>
      </c>
      <c r="M1703" s="359"/>
      <c r="N1703" s="360">
        <f t="shared" si="179"/>
        <v>49</v>
      </c>
      <c r="O1703" s="360">
        <f t="shared" si="180"/>
        <v>62.679344</v>
      </c>
    </row>
    <row r="1704" spans="2:15" s="357" customFormat="1" ht="12.75">
      <c r="B1704" s="358">
        <f t="shared" si="182"/>
        <v>40695</v>
      </c>
      <c r="C1704" s="355"/>
      <c r="D1704" s="362">
        <f aca="true" t="shared" si="186" ref="D1704:E1723">+D491</f>
        <v>49</v>
      </c>
      <c r="E1704" s="371">
        <f t="shared" si="186"/>
        <v>62.828244</v>
      </c>
      <c r="F1704" s="362"/>
      <c r="G1704" s="358">
        <f t="shared" si="183"/>
        <v>40695</v>
      </c>
      <c r="H1704" s="362"/>
      <c r="I1704" s="362">
        <f t="shared" si="184"/>
        <v>0</v>
      </c>
      <c r="J1704" s="360">
        <f t="shared" si="185"/>
        <v>0</v>
      </c>
      <c r="K1704" s="355"/>
      <c r="L1704" s="358">
        <f t="shared" si="178"/>
        <v>40695</v>
      </c>
      <c r="M1704" s="359"/>
      <c r="N1704" s="360">
        <f t="shared" si="179"/>
        <v>49</v>
      </c>
      <c r="O1704" s="360">
        <f t="shared" si="180"/>
        <v>62.828244</v>
      </c>
    </row>
    <row r="1705" spans="2:15" s="357" customFormat="1" ht="12.75">
      <c r="B1705" s="358">
        <f t="shared" si="182"/>
        <v>40725</v>
      </c>
      <c r="C1705" s="355"/>
      <c r="D1705" s="362">
        <f t="shared" si="186"/>
        <v>49</v>
      </c>
      <c r="E1705" s="371">
        <f t="shared" si="186"/>
        <v>62.922631</v>
      </c>
      <c r="F1705" s="362"/>
      <c r="G1705" s="358">
        <f t="shared" si="183"/>
        <v>40725</v>
      </c>
      <c r="H1705" s="362"/>
      <c r="I1705" s="362">
        <f t="shared" si="184"/>
        <v>0</v>
      </c>
      <c r="J1705" s="360">
        <f t="shared" si="185"/>
        <v>0</v>
      </c>
      <c r="K1705" s="355"/>
      <c r="L1705" s="358">
        <f t="shared" si="178"/>
        <v>40725</v>
      </c>
      <c r="M1705" s="359"/>
      <c r="N1705" s="360">
        <f t="shared" si="179"/>
        <v>49</v>
      </c>
      <c r="O1705" s="360">
        <f t="shared" si="180"/>
        <v>62.922631</v>
      </c>
    </row>
    <row r="1706" spans="2:15" s="357" customFormat="1" ht="12.75">
      <c r="B1706" s="358">
        <f t="shared" si="182"/>
        <v>40756</v>
      </c>
      <c r="C1706" s="355"/>
      <c r="D1706" s="362">
        <f t="shared" si="186"/>
        <v>49</v>
      </c>
      <c r="E1706" s="371">
        <f t="shared" si="186"/>
        <v>62.98343</v>
      </c>
      <c r="F1706" s="362"/>
      <c r="G1706" s="358">
        <f t="shared" si="183"/>
        <v>40756</v>
      </c>
      <c r="H1706" s="362"/>
      <c r="I1706" s="362">
        <f t="shared" si="184"/>
        <v>0</v>
      </c>
      <c r="J1706" s="360">
        <f t="shared" si="185"/>
        <v>0</v>
      </c>
      <c r="K1706" s="355"/>
      <c r="L1706" s="358">
        <f t="shared" si="178"/>
        <v>40756</v>
      </c>
      <c r="M1706" s="359"/>
      <c r="N1706" s="360">
        <f t="shared" si="179"/>
        <v>49</v>
      </c>
      <c r="O1706" s="360">
        <f t="shared" si="180"/>
        <v>62.98343</v>
      </c>
    </row>
    <row r="1707" spans="2:15" s="357" customFormat="1" ht="12.75">
      <c r="B1707" s="358">
        <f t="shared" si="182"/>
        <v>40787</v>
      </c>
      <c r="C1707" s="355"/>
      <c r="D1707" s="362">
        <f t="shared" si="186"/>
        <v>49</v>
      </c>
      <c r="E1707" s="371">
        <f t="shared" si="186"/>
        <v>63.076626</v>
      </c>
      <c r="F1707" s="362"/>
      <c r="G1707" s="358">
        <f t="shared" si="183"/>
        <v>40787</v>
      </c>
      <c r="H1707" s="362"/>
      <c r="I1707" s="362">
        <f t="shared" si="184"/>
        <v>0</v>
      </c>
      <c r="J1707" s="360">
        <f t="shared" si="185"/>
        <v>0</v>
      </c>
      <c r="K1707" s="355"/>
      <c r="L1707" s="358">
        <f t="shared" si="178"/>
        <v>40787</v>
      </c>
      <c r="M1707" s="359"/>
      <c r="N1707" s="360">
        <f t="shared" si="179"/>
        <v>49</v>
      </c>
      <c r="O1707" s="360">
        <f t="shared" si="180"/>
        <v>63.076626</v>
      </c>
    </row>
    <row r="1708" spans="2:15" s="357" customFormat="1" ht="12.75">
      <c r="B1708" s="358">
        <f t="shared" si="182"/>
        <v>40817</v>
      </c>
      <c r="C1708" s="355"/>
      <c r="D1708" s="362">
        <f t="shared" si="186"/>
        <v>49</v>
      </c>
      <c r="E1708" s="371">
        <f t="shared" si="186"/>
        <v>63.318664</v>
      </c>
      <c r="F1708" s="362"/>
      <c r="G1708" s="358">
        <f t="shared" si="183"/>
        <v>40817</v>
      </c>
      <c r="H1708" s="362"/>
      <c r="I1708" s="362">
        <f t="shared" si="184"/>
        <v>0</v>
      </c>
      <c r="J1708" s="360">
        <f t="shared" si="185"/>
        <v>0</v>
      </c>
      <c r="K1708" s="355"/>
      <c r="L1708" s="358">
        <f t="shared" si="178"/>
        <v>40817</v>
      </c>
      <c r="M1708" s="359"/>
      <c r="N1708" s="360">
        <f t="shared" si="179"/>
        <v>49</v>
      </c>
      <c r="O1708" s="360">
        <f t="shared" si="180"/>
        <v>63.318664</v>
      </c>
    </row>
    <row r="1709" spans="2:15" s="357" customFormat="1" ht="12.75">
      <c r="B1709" s="358">
        <f t="shared" si="182"/>
        <v>40848</v>
      </c>
      <c r="C1709" s="355"/>
      <c r="D1709" s="362">
        <f t="shared" si="186"/>
        <v>49</v>
      </c>
      <c r="E1709" s="371">
        <f t="shared" si="186"/>
        <v>63.370109</v>
      </c>
      <c r="F1709" s="362"/>
      <c r="G1709" s="358">
        <f t="shared" si="183"/>
        <v>40848</v>
      </c>
      <c r="H1709" s="362"/>
      <c r="I1709" s="362">
        <f t="shared" si="184"/>
        <v>0</v>
      </c>
      <c r="J1709" s="360">
        <f t="shared" si="185"/>
        <v>0</v>
      </c>
      <c r="K1709" s="355"/>
      <c r="L1709" s="358">
        <f t="shared" si="178"/>
        <v>40848</v>
      </c>
      <c r="M1709" s="359"/>
      <c r="N1709" s="360">
        <f t="shared" si="179"/>
        <v>49</v>
      </c>
      <c r="O1709" s="360">
        <f t="shared" si="180"/>
        <v>63.370109</v>
      </c>
    </row>
    <row r="1710" spans="2:15" s="357" customFormat="1" ht="12.75">
      <c r="B1710" s="358">
        <f t="shared" si="182"/>
        <v>40878</v>
      </c>
      <c r="C1710" s="355"/>
      <c r="D1710" s="362">
        <f t="shared" si="186"/>
        <v>49</v>
      </c>
      <c r="E1710" s="371">
        <f t="shared" si="186"/>
        <v>64.626017</v>
      </c>
      <c r="F1710" s="362"/>
      <c r="G1710" s="358">
        <f t="shared" si="183"/>
        <v>40878</v>
      </c>
      <c r="H1710" s="362"/>
      <c r="I1710" s="362">
        <f t="shared" si="184"/>
        <v>0</v>
      </c>
      <c r="J1710" s="360">
        <f t="shared" si="185"/>
        <v>0</v>
      </c>
      <c r="K1710" s="355"/>
      <c r="L1710" s="358">
        <f t="shared" si="178"/>
        <v>40878</v>
      </c>
      <c r="M1710" s="359"/>
      <c r="N1710" s="360">
        <f t="shared" si="179"/>
        <v>49</v>
      </c>
      <c r="O1710" s="360">
        <f t="shared" si="180"/>
        <v>64.626017</v>
      </c>
    </row>
    <row r="1711" spans="2:15" s="357" customFormat="1" ht="12.75">
      <c r="B1711" s="358">
        <f t="shared" si="182"/>
        <v>40909</v>
      </c>
      <c r="C1711" s="355"/>
      <c r="D1711" s="362">
        <f t="shared" si="186"/>
        <v>49</v>
      </c>
      <c r="E1711" s="371">
        <f t="shared" si="186"/>
        <v>64.131334</v>
      </c>
      <c r="F1711" s="362"/>
      <c r="G1711" s="358">
        <f t="shared" si="183"/>
        <v>40909</v>
      </c>
      <c r="H1711" s="362"/>
      <c r="I1711" s="362">
        <f t="shared" si="184"/>
        <v>0</v>
      </c>
      <c r="J1711" s="360">
        <f t="shared" si="185"/>
        <v>0</v>
      </c>
      <c r="K1711" s="355"/>
      <c r="L1711" s="358">
        <f t="shared" si="178"/>
        <v>40909</v>
      </c>
      <c r="M1711" s="359"/>
      <c r="N1711" s="360">
        <f t="shared" si="179"/>
        <v>49</v>
      </c>
      <c r="O1711" s="360">
        <f t="shared" si="180"/>
        <v>64.131334</v>
      </c>
    </row>
    <row r="1712" spans="2:15" s="357" customFormat="1" ht="12.75">
      <c r="B1712" s="358">
        <f t="shared" si="182"/>
        <v>40940</v>
      </c>
      <c r="C1712" s="355"/>
      <c r="D1712" s="362">
        <f t="shared" si="186"/>
        <v>49</v>
      </c>
      <c r="E1712" s="371">
        <f t="shared" si="186"/>
        <v>64.19623</v>
      </c>
      <c r="F1712" s="362"/>
      <c r="G1712" s="358">
        <f t="shared" si="183"/>
        <v>40940</v>
      </c>
      <c r="H1712" s="362"/>
      <c r="I1712" s="362">
        <f t="shared" si="184"/>
        <v>0</v>
      </c>
      <c r="J1712" s="360">
        <f t="shared" si="185"/>
        <v>0</v>
      </c>
      <c r="K1712" s="355"/>
      <c r="L1712" s="358">
        <f t="shared" si="178"/>
        <v>40940</v>
      </c>
      <c r="M1712" s="359"/>
      <c r="N1712" s="360">
        <f t="shared" si="179"/>
        <v>49</v>
      </c>
      <c r="O1712" s="360">
        <f t="shared" si="180"/>
        <v>64.19623</v>
      </c>
    </row>
    <row r="1713" spans="2:15" s="357" customFormat="1" ht="12.75">
      <c r="B1713" s="358">
        <f t="shared" si="182"/>
        <v>40969</v>
      </c>
      <c r="C1713" s="355"/>
      <c r="D1713" s="362">
        <f t="shared" si="186"/>
        <v>49</v>
      </c>
      <c r="E1713" s="371">
        <f t="shared" si="186"/>
        <v>67.599757</v>
      </c>
      <c r="F1713" s="362"/>
      <c r="G1713" s="358">
        <f t="shared" si="183"/>
        <v>40969</v>
      </c>
      <c r="H1713" s="362"/>
      <c r="I1713" s="362">
        <f t="shared" si="184"/>
        <v>0</v>
      </c>
      <c r="J1713" s="360">
        <f t="shared" si="185"/>
        <v>0</v>
      </c>
      <c r="K1713" s="355"/>
      <c r="L1713" s="358">
        <f t="shared" si="178"/>
        <v>40969</v>
      </c>
      <c r="M1713" s="359"/>
      <c r="N1713" s="360">
        <f t="shared" si="179"/>
        <v>49</v>
      </c>
      <c r="O1713" s="360">
        <f t="shared" si="180"/>
        <v>67.599757</v>
      </c>
    </row>
    <row r="1714" spans="2:15" s="357" customFormat="1" ht="12.75">
      <c r="B1714" s="358">
        <f t="shared" si="182"/>
        <v>41000</v>
      </c>
      <c r="C1714" s="355"/>
      <c r="D1714" s="362">
        <f t="shared" si="186"/>
        <v>49</v>
      </c>
      <c r="E1714" s="371">
        <f t="shared" si="186"/>
        <v>71.581344</v>
      </c>
      <c r="F1714" s="362"/>
      <c r="G1714" s="358">
        <f t="shared" si="183"/>
        <v>41000</v>
      </c>
      <c r="H1714" s="362"/>
      <c r="I1714" s="362">
        <f t="shared" si="184"/>
        <v>0</v>
      </c>
      <c r="J1714" s="360">
        <f t="shared" si="185"/>
        <v>0</v>
      </c>
      <c r="K1714" s="355"/>
      <c r="L1714" s="358">
        <f t="shared" si="178"/>
        <v>41000</v>
      </c>
      <c r="M1714" s="359"/>
      <c r="N1714" s="360">
        <f t="shared" si="179"/>
        <v>49</v>
      </c>
      <c r="O1714" s="360">
        <f t="shared" si="180"/>
        <v>71.581344</v>
      </c>
    </row>
    <row r="1715" spans="2:15" s="357" customFormat="1" ht="12.75">
      <c r="B1715" s="358">
        <f t="shared" si="182"/>
        <v>41030</v>
      </c>
      <c r="C1715" s="355"/>
      <c r="D1715" s="362">
        <f t="shared" si="186"/>
        <v>49</v>
      </c>
      <c r="E1715" s="371">
        <f t="shared" si="186"/>
        <v>72.781434</v>
      </c>
      <c r="F1715" s="362"/>
      <c r="G1715" s="358">
        <f t="shared" si="183"/>
        <v>41030</v>
      </c>
      <c r="H1715" s="362"/>
      <c r="I1715" s="362">
        <f t="shared" si="184"/>
        <v>0</v>
      </c>
      <c r="J1715" s="360">
        <f t="shared" si="185"/>
        <v>0</v>
      </c>
      <c r="K1715" s="355"/>
      <c r="L1715" s="358">
        <f t="shared" si="178"/>
        <v>41030</v>
      </c>
      <c r="M1715" s="359"/>
      <c r="N1715" s="360">
        <f t="shared" si="179"/>
        <v>49</v>
      </c>
      <c r="O1715" s="360">
        <f t="shared" si="180"/>
        <v>72.781434</v>
      </c>
    </row>
    <row r="1716" spans="2:15" s="357" customFormat="1" ht="12.75">
      <c r="B1716" s="358">
        <f t="shared" si="182"/>
        <v>41061</v>
      </c>
      <c r="C1716" s="355"/>
      <c r="D1716" s="362">
        <f t="shared" si="186"/>
        <v>49</v>
      </c>
      <c r="E1716" s="371">
        <f t="shared" si="186"/>
        <v>73.961412</v>
      </c>
      <c r="F1716" s="362"/>
      <c r="G1716" s="358">
        <f t="shared" si="183"/>
        <v>41061</v>
      </c>
      <c r="H1716" s="362"/>
      <c r="I1716" s="362">
        <f t="shared" si="184"/>
        <v>0</v>
      </c>
      <c r="J1716" s="360">
        <f t="shared" si="185"/>
        <v>0</v>
      </c>
      <c r="K1716" s="355"/>
      <c r="L1716" s="358">
        <f t="shared" si="178"/>
        <v>41061</v>
      </c>
      <c r="M1716" s="359"/>
      <c r="N1716" s="360">
        <f t="shared" si="179"/>
        <v>49</v>
      </c>
      <c r="O1716" s="360">
        <f t="shared" si="180"/>
        <v>73.961412</v>
      </c>
    </row>
    <row r="1717" spans="2:15" s="357" customFormat="1" ht="12.75">
      <c r="B1717" s="358">
        <f t="shared" si="182"/>
        <v>41092</v>
      </c>
      <c r="C1717" s="355"/>
      <c r="D1717" s="362">
        <f t="shared" si="186"/>
        <v>48</v>
      </c>
      <c r="E1717" s="371">
        <f t="shared" si="186"/>
        <v>75.13659</v>
      </c>
      <c r="F1717" s="362"/>
      <c r="G1717" s="358">
        <f t="shared" si="183"/>
        <v>41092</v>
      </c>
      <c r="H1717" s="362"/>
      <c r="I1717" s="362">
        <f t="shared" si="184"/>
        <v>0</v>
      </c>
      <c r="J1717" s="360">
        <f t="shared" si="185"/>
        <v>0</v>
      </c>
      <c r="K1717" s="355"/>
      <c r="L1717" s="358">
        <f t="shared" si="178"/>
        <v>41092</v>
      </c>
      <c r="M1717" s="359"/>
      <c r="N1717" s="360">
        <f t="shared" si="179"/>
        <v>48</v>
      </c>
      <c r="O1717" s="360">
        <f t="shared" si="180"/>
        <v>75.13659</v>
      </c>
    </row>
    <row r="1718" spans="2:15" s="357" customFormat="1" ht="12.75">
      <c r="B1718" s="358">
        <f t="shared" si="182"/>
        <v>41124</v>
      </c>
      <c r="C1718" s="355"/>
      <c r="D1718" s="362">
        <f t="shared" si="186"/>
        <v>48</v>
      </c>
      <c r="E1718" s="371">
        <f t="shared" si="186"/>
        <v>75.360425</v>
      </c>
      <c r="F1718" s="362"/>
      <c r="G1718" s="358">
        <f t="shared" si="183"/>
        <v>41124</v>
      </c>
      <c r="H1718" s="362"/>
      <c r="I1718" s="362">
        <f t="shared" si="184"/>
        <v>0</v>
      </c>
      <c r="J1718" s="360">
        <f t="shared" si="185"/>
        <v>0</v>
      </c>
      <c r="K1718" s="355"/>
      <c r="L1718" s="358">
        <f t="shared" si="178"/>
        <v>41124</v>
      </c>
      <c r="M1718" s="359"/>
      <c r="N1718" s="360">
        <f t="shared" si="179"/>
        <v>48</v>
      </c>
      <c r="O1718" s="360">
        <f t="shared" si="180"/>
        <v>75.360425</v>
      </c>
    </row>
    <row r="1719" spans="2:15" s="357" customFormat="1" ht="12.75">
      <c r="B1719" s="358">
        <f t="shared" si="182"/>
        <v>41156</v>
      </c>
      <c r="C1719" s="355"/>
      <c r="D1719" s="362">
        <f t="shared" si="186"/>
        <v>48</v>
      </c>
      <c r="E1719" s="371">
        <f t="shared" si="186"/>
        <v>75.452125</v>
      </c>
      <c r="F1719" s="362"/>
      <c r="G1719" s="358">
        <f t="shared" si="183"/>
        <v>41156</v>
      </c>
      <c r="H1719" s="362"/>
      <c r="I1719" s="362">
        <f t="shared" si="184"/>
        <v>0</v>
      </c>
      <c r="J1719" s="360">
        <f t="shared" si="185"/>
        <v>0</v>
      </c>
      <c r="K1719" s="355"/>
      <c r="L1719" s="358">
        <f t="shared" si="178"/>
        <v>41156</v>
      </c>
      <c r="M1719" s="359"/>
      <c r="N1719" s="360">
        <f t="shared" si="179"/>
        <v>48</v>
      </c>
      <c r="O1719" s="360">
        <f t="shared" si="180"/>
        <v>75.452125</v>
      </c>
    </row>
    <row r="1720" spans="2:15" s="357" customFormat="1" ht="12.75">
      <c r="B1720" s="358">
        <f t="shared" si="182"/>
        <v>41188</v>
      </c>
      <c r="C1720" s="355"/>
      <c r="D1720" s="362">
        <f t="shared" si="186"/>
        <v>48</v>
      </c>
      <c r="E1720" s="371">
        <f t="shared" si="186"/>
        <v>74.290566</v>
      </c>
      <c r="F1720" s="362"/>
      <c r="G1720" s="358">
        <f t="shared" si="183"/>
        <v>41188</v>
      </c>
      <c r="H1720" s="362"/>
      <c r="I1720" s="362">
        <f t="shared" si="184"/>
        <v>0</v>
      </c>
      <c r="J1720" s="360">
        <f t="shared" si="185"/>
        <v>0</v>
      </c>
      <c r="K1720" s="355"/>
      <c r="L1720" s="358">
        <f t="shared" si="178"/>
        <v>41188</v>
      </c>
      <c r="M1720" s="359"/>
      <c r="N1720" s="360">
        <f t="shared" si="179"/>
        <v>48</v>
      </c>
      <c r="O1720" s="360">
        <f t="shared" si="180"/>
        <v>74.290566</v>
      </c>
    </row>
    <row r="1721" spans="2:15" s="357" customFormat="1" ht="12.75">
      <c r="B1721" s="358">
        <f t="shared" si="182"/>
        <v>41220</v>
      </c>
      <c r="C1721" s="355"/>
      <c r="D1721" s="362">
        <f t="shared" si="186"/>
        <v>48</v>
      </c>
      <c r="E1721" s="371">
        <f t="shared" si="186"/>
        <v>74.285201</v>
      </c>
      <c r="F1721" s="362"/>
      <c r="G1721" s="358">
        <f t="shared" si="183"/>
        <v>41220</v>
      </c>
      <c r="H1721" s="362"/>
      <c r="I1721" s="362">
        <f t="shared" si="184"/>
        <v>0</v>
      </c>
      <c r="J1721" s="360">
        <f t="shared" si="185"/>
        <v>0</v>
      </c>
      <c r="K1721" s="355"/>
      <c r="L1721" s="358">
        <f t="shared" si="178"/>
        <v>41220</v>
      </c>
      <c r="M1721" s="359"/>
      <c r="N1721" s="360">
        <f t="shared" si="179"/>
        <v>48</v>
      </c>
      <c r="O1721" s="360">
        <f t="shared" si="180"/>
        <v>74.285201</v>
      </c>
    </row>
    <row r="1722" spans="2:15" s="357" customFormat="1" ht="12.75">
      <c r="B1722" s="358">
        <f t="shared" si="182"/>
        <v>41252</v>
      </c>
      <c r="C1722" s="355"/>
      <c r="D1722" s="362">
        <f t="shared" si="186"/>
        <v>48</v>
      </c>
      <c r="E1722" s="371">
        <f t="shared" si="186"/>
        <v>74.386826</v>
      </c>
      <c r="F1722" s="362"/>
      <c r="G1722" s="358">
        <f t="shared" si="183"/>
        <v>41252</v>
      </c>
      <c r="H1722" s="362"/>
      <c r="I1722" s="362">
        <f t="shared" si="184"/>
        <v>0</v>
      </c>
      <c r="J1722" s="360">
        <f t="shared" si="185"/>
        <v>0</v>
      </c>
      <c r="K1722" s="355"/>
      <c r="L1722" s="358">
        <f t="shared" si="178"/>
        <v>41252</v>
      </c>
      <c r="M1722" s="359"/>
      <c r="N1722" s="360">
        <f t="shared" si="179"/>
        <v>48</v>
      </c>
      <c r="O1722" s="360">
        <f t="shared" si="180"/>
        <v>74.386826</v>
      </c>
    </row>
    <row r="1723" spans="2:15" s="357" customFormat="1" ht="12.75">
      <c r="B1723" s="358">
        <f t="shared" si="182"/>
        <v>41275</v>
      </c>
      <c r="C1723" s="355"/>
      <c r="D1723" s="362">
        <f t="shared" si="186"/>
        <v>48</v>
      </c>
      <c r="E1723" s="371">
        <f t="shared" si="186"/>
        <v>74.428724</v>
      </c>
      <c r="F1723" s="362"/>
      <c r="G1723" s="358">
        <f t="shared" si="183"/>
        <v>41275</v>
      </c>
      <c r="H1723" s="362"/>
      <c r="I1723" s="362">
        <f t="shared" si="184"/>
        <v>0</v>
      </c>
      <c r="J1723" s="360">
        <f t="shared" si="185"/>
        <v>0</v>
      </c>
      <c r="K1723" s="355"/>
      <c r="L1723" s="358">
        <f t="shared" si="178"/>
        <v>41275</v>
      </c>
      <c r="M1723" s="359"/>
      <c r="N1723" s="360">
        <f t="shared" si="179"/>
        <v>48</v>
      </c>
      <c r="O1723" s="360">
        <f t="shared" si="180"/>
        <v>74.428724</v>
      </c>
    </row>
    <row r="1724" spans="2:15" s="357" customFormat="1" ht="12.75">
      <c r="B1724" s="358">
        <f t="shared" si="182"/>
        <v>41306</v>
      </c>
      <c r="C1724" s="355"/>
      <c r="D1724" s="362">
        <f aca="true" t="shared" si="187" ref="D1724:E1743">+D511</f>
        <v>48</v>
      </c>
      <c r="E1724" s="371">
        <f t="shared" si="187"/>
        <v>74.474339</v>
      </c>
      <c r="F1724" s="362"/>
      <c r="G1724" s="358">
        <f t="shared" si="183"/>
        <v>41306</v>
      </c>
      <c r="H1724" s="362"/>
      <c r="I1724" s="362">
        <f t="shared" si="184"/>
        <v>0</v>
      </c>
      <c r="J1724" s="360">
        <f t="shared" si="185"/>
        <v>0</v>
      </c>
      <c r="K1724" s="355"/>
      <c r="L1724" s="358">
        <f t="shared" si="178"/>
        <v>41306</v>
      </c>
      <c r="M1724" s="359"/>
      <c r="N1724" s="360">
        <f t="shared" si="179"/>
        <v>48</v>
      </c>
      <c r="O1724" s="360">
        <f t="shared" si="180"/>
        <v>74.474339</v>
      </c>
    </row>
    <row r="1725" spans="2:15" s="357" customFormat="1" ht="12.75">
      <c r="B1725" s="358">
        <f t="shared" si="182"/>
        <v>41334</v>
      </c>
      <c r="C1725" s="355"/>
      <c r="D1725" s="362">
        <f t="shared" si="187"/>
        <v>48</v>
      </c>
      <c r="E1725" s="371">
        <f t="shared" si="187"/>
        <v>75.692154</v>
      </c>
      <c r="F1725" s="362"/>
      <c r="G1725" s="358">
        <f t="shared" si="183"/>
        <v>41334</v>
      </c>
      <c r="H1725" s="362"/>
      <c r="I1725" s="362">
        <f t="shared" si="184"/>
        <v>0</v>
      </c>
      <c r="J1725" s="360">
        <f t="shared" si="185"/>
        <v>0</v>
      </c>
      <c r="K1725" s="355"/>
      <c r="L1725" s="358">
        <f t="shared" si="178"/>
        <v>41334</v>
      </c>
      <c r="M1725" s="359"/>
      <c r="N1725" s="360">
        <f t="shared" si="179"/>
        <v>48</v>
      </c>
      <c r="O1725" s="360">
        <f t="shared" si="180"/>
        <v>75.692154</v>
      </c>
    </row>
    <row r="1726" spans="2:15" s="357" customFormat="1" ht="12.75">
      <c r="B1726" s="358">
        <f t="shared" si="182"/>
        <v>41365</v>
      </c>
      <c r="C1726" s="355"/>
      <c r="D1726" s="362">
        <f t="shared" si="187"/>
        <v>48</v>
      </c>
      <c r="E1726" s="371">
        <f t="shared" si="187"/>
        <v>78.337</v>
      </c>
      <c r="F1726" s="362"/>
      <c r="G1726" s="358">
        <f t="shared" si="183"/>
        <v>41365</v>
      </c>
      <c r="H1726" s="362"/>
      <c r="I1726" s="362">
        <f t="shared" si="184"/>
        <v>0</v>
      </c>
      <c r="J1726" s="360">
        <f t="shared" si="185"/>
        <v>0</v>
      </c>
      <c r="K1726" s="355"/>
      <c r="L1726" s="358">
        <f t="shared" si="178"/>
        <v>41365</v>
      </c>
      <c r="M1726" s="359"/>
      <c r="N1726" s="360">
        <f t="shared" si="179"/>
        <v>48</v>
      </c>
      <c r="O1726" s="360">
        <f t="shared" si="180"/>
        <v>78.337</v>
      </c>
    </row>
    <row r="1727" spans="2:15" s="357" customFormat="1" ht="12.75">
      <c r="B1727" s="358">
        <f t="shared" si="182"/>
        <v>41395</v>
      </c>
      <c r="C1727" s="355"/>
      <c r="D1727" s="362">
        <f t="shared" si="187"/>
        <v>48</v>
      </c>
      <c r="E1727" s="371">
        <f t="shared" si="187"/>
        <v>79.5872</v>
      </c>
      <c r="F1727" s="362"/>
      <c r="G1727" s="358">
        <f t="shared" si="183"/>
        <v>41395</v>
      </c>
      <c r="H1727" s="362"/>
      <c r="I1727" s="362">
        <f t="shared" si="184"/>
        <v>0</v>
      </c>
      <c r="J1727" s="360">
        <f t="shared" si="185"/>
        <v>0</v>
      </c>
      <c r="K1727" s="355"/>
      <c r="L1727" s="358">
        <f t="shared" si="178"/>
        <v>41395</v>
      </c>
      <c r="M1727" s="359"/>
      <c r="N1727" s="360">
        <f t="shared" si="179"/>
        <v>48</v>
      </c>
      <c r="O1727" s="360">
        <f t="shared" si="180"/>
        <v>79.5872</v>
      </c>
    </row>
    <row r="1728" spans="2:15" s="357" customFormat="1" ht="12.75">
      <c r="B1728" s="358">
        <f t="shared" si="182"/>
        <v>41426</v>
      </c>
      <c r="C1728" s="355"/>
      <c r="D1728" s="362">
        <f t="shared" si="187"/>
        <v>48</v>
      </c>
      <c r="E1728" s="371">
        <f t="shared" si="187"/>
        <v>80.8234</v>
      </c>
      <c r="F1728" s="362"/>
      <c r="G1728" s="358">
        <f t="shared" si="183"/>
        <v>41426</v>
      </c>
      <c r="H1728" s="362"/>
      <c r="I1728" s="362">
        <f t="shared" si="184"/>
        <v>0</v>
      </c>
      <c r="J1728" s="360">
        <f t="shared" si="185"/>
        <v>0</v>
      </c>
      <c r="K1728" s="355"/>
      <c r="L1728" s="358">
        <f t="shared" si="178"/>
        <v>41426</v>
      </c>
      <c r="M1728" s="359"/>
      <c r="N1728" s="360">
        <f t="shared" si="179"/>
        <v>48</v>
      </c>
      <c r="O1728" s="360">
        <f t="shared" si="180"/>
        <v>80.8234</v>
      </c>
    </row>
    <row r="1729" spans="2:15" s="357" customFormat="1" ht="12.75">
      <c r="B1729" s="358">
        <f t="shared" si="182"/>
        <v>41456</v>
      </c>
      <c r="C1729" s="355"/>
      <c r="D1729" s="362">
        <f t="shared" si="187"/>
        <v>48</v>
      </c>
      <c r="E1729" s="371">
        <f t="shared" si="187"/>
        <v>82.0619</v>
      </c>
      <c r="F1729" s="362"/>
      <c r="G1729" s="358">
        <f t="shared" si="183"/>
        <v>41456</v>
      </c>
      <c r="H1729" s="362"/>
      <c r="I1729" s="362">
        <f t="shared" si="184"/>
        <v>0</v>
      </c>
      <c r="J1729" s="360">
        <f t="shared" si="185"/>
        <v>0</v>
      </c>
      <c r="K1729" s="355"/>
      <c r="L1729" s="358">
        <f t="shared" si="178"/>
        <v>41456</v>
      </c>
      <c r="M1729" s="359"/>
      <c r="N1729" s="360">
        <f t="shared" si="179"/>
        <v>48</v>
      </c>
      <c r="O1729" s="360">
        <f t="shared" si="180"/>
        <v>82.0619</v>
      </c>
    </row>
    <row r="1730" spans="2:15" s="357" customFormat="1" ht="12.75">
      <c r="B1730" s="358">
        <f t="shared" si="182"/>
        <v>41487</v>
      </c>
      <c r="C1730" s="355"/>
      <c r="D1730" s="362">
        <f t="shared" si="187"/>
        <v>48</v>
      </c>
      <c r="E1730" s="371">
        <f t="shared" si="187"/>
        <v>83.2436</v>
      </c>
      <c r="F1730" s="362"/>
      <c r="G1730" s="358">
        <f t="shared" si="183"/>
        <v>41487</v>
      </c>
      <c r="H1730" s="362"/>
      <c r="I1730" s="362">
        <f t="shared" si="184"/>
        <v>0</v>
      </c>
      <c r="J1730" s="360">
        <f t="shared" si="185"/>
        <v>0</v>
      </c>
      <c r="K1730" s="355"/>
      <c r="L1730" s="358">
        <f t="shared" si="178"/>
        <v>41487</v>
      </c>
      <c r="M1730" s="359"/>
      <c r="N1730" s="360">
        <f t="shared" si="179"/>
        <v>48</v>
      </c>
      <c r="O1730" s="360">
        <f t="shared" si="180"/>
        <v>83.2436</v>
      </c>
    </row>
    <row r="1731" spans="2:15" s="357" customFormat="1" ht="12.75">
      <c r="B1731" s="358">
        <f t="shared" si="182"/>
        <v>41518</v>
      </c>
      <c r="C1731" s="355"/>
      <c r="D1731" s="362">
        <f t="shared" si="187"/>
        <v>48</v>
      </c>
      <c r="E1731" s="371">
        <f t="shared" si="187"/>
        <v>84.5602</v>
      </c>
      <c r="F1731" s="362"/>
      <c r="G1731" s="358">
        <f t="shared" si="183"/>
        <v>41518</v>
      </c>
      <c r="H1731" s="362"/>
      <c r="I1731" s="362">
        <f t="shared" si="184"/>
        <v>0</v>
      </c>
      <c r="J1731" s="360">
        <f t="shared" si="185"/>
        <v>0</v>
      </c>
      <c r="K1731" s="355"/>
      <c r="L1731" s="358">
        <f t="shared" si="178"/>
        <v>41518</v>
      </c>
      <c r="M1731" s="359"/>
      <c r="N1731" s="360">
        <f t="shared" si="179"/>
        <v>48</v>
      </c>
      <c r="O1731" s="360">
        <f t="shared" si="180"/>
        <v>84.5602</v>
      </c>
    </row>
    <row r="1732" spans="2:15" s="357" customFormat="1" ht="12.75">
      <c r="B1732" s="358">
        <f aca="true" t="shared" si="188" ref="B1732:B1763">+B1552</f>
        <v>41548</v>
      </c>
      <c r="C1732" s="355"/>
      <c r="D1732" s="362">
        <f t="shared" si="187"/>
        <v>46</v>
      </c>
      <c r="E1732" s="371">
        <f t="shared" si="187"/>
        <v>85.6182</v>
      </c>
      <c r="F1732" s="362"/>
      <c r="G1732" s="358">
        <f aca="true" t="shared" si="189" ref="G1732:G1763">+B1079</f>
        <v>41548</v>
      </c>
      <c r="H1732" s="362"/>
      <c r="I1732" s="362">
        <f aca="true" t="shared" si="190" ref="I1732:I1763">+D1079</f>
        <v>0</v>
      </c>
      <c r="J1732" s="360">
        <f aca="true" t="shared" si="191" ref="J1732:J1763">+E1079</f>
        <v>0</v>
      </c>
      <c r="K1732" s="355"/>
      <c r="L1732" s="358">
        <f aca="true" t="shared" si="192" ref="L1732:L1742">+B1732</f>
        <v>41548</v>
      </c>
      <c r="M1732" s="359"/>
      <c r="N1732" s="360">
        <f aca="true" t="shared" si="193" ref="N1732:N1742">+D1732+I1732</f>
        <v>46</v>
      </c>
      <c r="O1732" s="360">
        <f aca="true" t="shared" si="194" ref="O1732:O1742">+E1732+J1732</f>
        <v>85.6182</v>
      </c>
    </row>
    <row r="1733" spans="2:15" s="357" customFormat="1" ht="12.75">
      <c r="B1733" s="358">
        <f t="shared" si="188"/>
        <v>41579</v>
      </c>
      <c r="C1733" s="355"/>
      <c r="D1733" s="362">
        <f t="shared" si="187"/>
        <v>46</v>
      </c>
      <c r="E1733" s="371">
        <f t="shared" si="187"/>
        <v>86.8773</v>
      </c>
      <c r="F1733" s="362"/>
      <c r="G1733" s="358">
        <f t="shared" si="189"/>
        <v>41579</v>
      </c>
      <c r="H1733" s="362"/>
      <c r="I1733" s="362">
        <f t="shared" si="190"/>
        <v>0</v>
      </c>
      <c r="J1733" s="360">
        <f t="shared" si="191"/>
        <v>0</v>
      </c>
      <c r="K1733" s="355"/>
      <c r="L1733" s="358">
        <f t="shared" si="192"/>
        <v>41579</v>
      </c>
      <c r="M1733" s="359"/>
      <c r="N1733" s="360">
        <f t="shared" si="193"/>
        <v>46</v>
      </c>
      <c r="O1733" s="360">
        <f t="shared" si="194"/>
        <v>86.8773</v>
      </c>
    </row>
    <row r="1734" spans="2:15" s="357" customFormat="1" ht="12.75">
      <c r="B1734" s="358">
        <f t="shared" si="188"/>
        <v>41609</v>
      </c>
      <c r="C1734" s="355"/>
      <c r="D1734" s="362">
        <f t="shared" si="187"/>
        <v>46</v>
      </c>
      <c r="E1734" s="371">
        <f t="shared" si="187"/>
        <v>88.0883</v>
      </c>
      <c r="F1734" s="362"/>
      <c r="G1734" s="358">
        <f t="shared" si="189"/>
        <v>41609</v>
      </c>
      <c r="H1734" s="362"/>
      <c r="I1734" s="362">
        <f t="shared" si="190"/>
        <v>0</v>
      </c>
      <c r="J1734" s="360">
        <f t="shared" si="191"/>
        <v>0</v>
      </c>
      <c r="K1734" s="355"/>
      <c r="L1734" s="358">
        <f t="shared" si="192"/>
        <v>41609</v>
      </c>
      <c r="M1734" s="359"/>
      <c r="N1734" s="360">
        <f t="shared" si="193"/>
        <v>46</v>
      </c>
      <c r="O1734" s="360">
        <f t="shared" si="194"/>
        <v>88.0883</v>
      </c>
    </row>
    <row r="1735" spans="2:15" s="357" customFormat="1" ht="12.75">
      <c r="B1735" s="358">
        <f t="shared" si="188"/>
        <v>41640</v>
      </c>
      <c r="C1735" s="355"/>
      <c r="D1735" s="362">
        <f t="shared" si="187"/>
        <v>46</v>
      </c>
      <c r="E1735" s="371">
        <f t="shared" si="187"/>
        <v>89.3517</v>
      </c>
      <c r="F1735" s="362"/>
      <c r="G1735" s="358">
        <f t="shared" si="189"/>
        <v>41640</v>
      </c>
      <c r="H1735" s="362"/>
      <c r="I1735" s="362">
        <f t="shared" si="190"/>
        <v>0</v>
      </c>
      <c r="J1735" s="360">
        <f t="shared" si="191"/>
        <v>0</v>
      </c>
      <c r="K1735" s="355"/>
      <c r="L1735" s="358">
        <f t="shared" si="192"/>
        <v>41640</v>
      </c>
      <c r="M1735" s="359"/>
      <c r="N1735" s="360">
        <f t="shared" si="193"/>
        <v>46</v>
      </c>
      <c r="O1735" s="360">
        <f t="shared" si="194"/>
        <v>89.3517</v>
      </c>
    </row>
    <row r="1736" spans="2:15" s="357" customFormat="1" ht="12.75">
      <c r="B1736" s="358">
        <f t="shared" si="188"/>
        <v>41671</v>
      </c>
      <c r="C1736" s="355"/>
      <c r="D1736" s="362">
        <f t="shared" si="187"/>
        <v>46</v>
      </c>
      <c r="E1736" s="371">
        <f t="shared" si="187"/>
        <v>90.6204</v>
      </c>
      <c r="F1736" s="362"/>
      <c r="G1736" s="358">
        <f t="shared" si="189"/>
        <v>41671</v>
      </c>
      <c r="H1736" s="362"/>
      <c r="I1736" s="362">
        <f t="shared" si="190"/>
        <v>0</v>
      </c>
      <c r="J1736" s="360">
        <f t="shared" si="191"/>
        <v>0</v>
      </c>
      <c r="K1736" s="355"/>
      <c r="L1736" s="358">
        <f t="shared" si="192"/>
        <v>41671</v>
      </c>
      <c r="M1736" s="359"/>
      <c r="N1736" s="360">
        <f t="shared" si="193"/>
        <v>46</v>
      </c>
      <c r="O1736" s="360">
        <f t="shared" si="194"/>
        <v>90.6204</v>
      </c>
    </row>
    <row r="1737" spans="2:15" s="357" customFormat="1" ht="12.75">
      <c r="B1737" s="358">
        <f t="shared" si="188"/>
        <v>41699</v>
      </c>
      <c r="C1737" s="355"/>
      <c r="D1737" s="362">
        <f t="shared" si="187"/>
        <v>46</v>
      </c>
      <c r="E1737" s="371">
        <f t="shared" si="187"/>
        <v>91.8433</v>
      </c>
      <c r="F1737" s="362"/>
      <c r="G1737" s="358">
        <f t="shared" si="189"/>
        <v>41699</v>
      </c>
      <c r="H1737" s="362"/>
      <c r="I1737" s="362">
        <f t="shared" si="190"/>
        <v>0</v>
      </c>
      <c r="J1737" s="360">
        <f t="shared" si="191"/>
        <v>0</v>
      </c>
      <c r="K1737" s="355"/>
      <c r="L1737" s="358">
        <f t="shared" si="192"/>
        <v>41699</v>
      </c>
      <c r="M1737" s="359"/>
      <c r="N1737" s="360">
        <f t="shared" si="193"/>
        <v>46</v>
      </c>
      <c r="O1737" s="360">
        <f t="shared" si="194"/>
        <v>91.8433</v>
      </c>
    </row>
    <row r="1738" spans="2:15" s="357" customFormat="1" ht="12.75">
      <c r="B1738" s="358">
        <f t="shared" si="188"/>
        <v>41730</v>
      </c>
      <c r="C1738" s="355"/>
      <c r="D1738" s="362">
        <f t="shared" si="187"/>
        <v>46</v>
      </c>
      <c r="E1738" s="371">
        <f t="shared" si="187"/>
        <v>96.0086</v>
      </c>
      <c r="F1738" s="362"/>
      <c r="G1738" s="358">
        <f t="shared" si="189"/>
        <v>41730</v>
      </c>
      <c r="H1738" s="362"/>
      <c r="I1738" s="362">
        <f t="shared" si="190"/>
        <v>0</v>
      </c>
      <c r="J1738" s="360">
        <f t="shared" si="191"/>
        <v>0</v>
      </c>
      <c r="K1738" s="355"/>
      <c r="L1738" s="358">
        <f t="shared" si="192"/>
        <v>41730</v>
      </c>
      <c r="M1738" s="359"/>
      <c r="N1738" s="360">
        <f t="shared" si="193"/>
        <v>46</v>
      </c>
      <c r="O1738" s="360">
        <f t="shared" si="194"/>
        <v>96.0086</v>
      </c>
    </row>
    <row r="1739" spans="2:15" s="357" customFormat="1" ht="12.75">
      <c r="B1739" s="358">
        <f t="shared" si="188"/>
        <v>41760</v>
      </c>
      <c r="C1739" s="355"/>
      <c r="D1739" s="362">
        <f t="shared" si="187"/>
        <v>46</v>
      </c>
      <c r="E1739" s="371">
        <f t="shared" si="187"/>
        <v>97.3406</v>
      </c>
      <c r="F1739" s="362"/>
      <c r="G1739" s="358">
        <f t="shared" si="189"/>
        <v>41760</v>
      </c>
      <c r="H1739" s="362"/>
      <c r="I1739" s="362">
        <f t="shared" si="190"/>
        <v>0</v>
      </c>
      <c r="J1739" s="360">
        <f t="shared" si="191"/>
        <v>0</v>
      </c>
      <c r="K1739" s="355"/>
      <c r="L1739" s="358">
        <f t="shared" si="192"/>
        <v>41760</v>
      </c>
      <c r="M1739" s="359"/>
      <c r="N1739" s="360">
        <f t="shared" si="193"/>
        <v>46</v>
      </c>
      <c r="O1739" s="360">
        <f t="shared" si="194"/>
        <v>97.3406</v>
      </c>
    </row>
    <row r="1740" spans="2:15" s="357" customFormat="1" ht="12.75">
      <c r="B1740" s="358">
        <f t="shared" si="188"/>
        <v>41791</v>
      </c>
      <c r="C1740" s="355"/>
      <c r="D1740" s="362">
        <f t="shared" si="187"/>
        <v>46</v>
      </c>
      <c r="E1740" s="371">
        <f t="shared" si="187"/>
        <v>98.5885</v>
      </c>
      <c r="F1740" s="362"/>
      <c r="G1740" s="358">
        <f t="shared" si="189"/>
        <v>41791</v>
      </c>
      <c r="H1740" s="362"/>
      <c r="I1740" s="362">
        <f t="shared" si="190"/>
        <v>0</v>
      </c>
      <c r="J1740" s="360">
        <f t="shared" si="191"/>
        <v>0</v>
      </c>
      <c r="K1740" s="355"/>
      <c r="L1740" s="358">
        <f t="shared" si="192"/>
        <v>41791</v>
      </c>
      <c r="M1740" s="359"/>
      <c r="N1740" s="360">
        <f t="shared" si="193"/>
        <v>46</v>
      </c>
      <c r="O1740" s="360">
        <f t="shared" si="194"/>
        <v>98.5885</v>
      </c>
    </row>
    <row r="1741" spans="2:15" s="357" customFormat="1" ht="12.75">
      <c r="B1741" s="358">
        <f t="shared" si="188"/>
        <v>41821</v>
      </c>
      <c r="C1741" s="355"/>
      <c r="D1741" s="362">
        <f t="shared" si="187"/>
        <v>46</v>
      </c>
      <c r="E1741" s="371">
        <f t="shared" si="187"/>
        <v>99.8868</v>
      </c>
      <c r="F1741" s="362"/>
      <c r="G1741" s="358">
        <f t="shared" si="189"/>
        <v>41821</v>
      </c>
      <c r="H1741" s="362"/>
      <c r="I1741" s="362">
        <f t="shared" si="190"/>
        <v>0</v>
      </c>
      <c r="J1741" s="360">
        <f t="shared" si="191"/>
        <v>0</v>
      </c>
      <c r="K1741" s="355"/>
      <c r="L1741" s="358">
        <f t="shared" si="192"/>
        <v>41821</v>
      </c>
      <c r="M1741" s="359"/>
      <c r="N1741" s="360">
        <f t="shared" si="193"/>
        <v>46</v>
      </c>
      <c r="O1741" s="360">
        <f t="shared" si="194"/>
        <v>99.8868</v>
      </c>
    </row>
    <row r="1742" spans="2:15" s="357" customFormat="1" ht="12.75">
      <c r="B1742" s="358">
        <f t="shared" si="188"/>
        <v>41852</v>
      </c>
      <c r="C1742" s="355"/>
      <c r="D1742" s="362">
        <f t="shared" si="187"/>
        <v>46</v>
      </c>
      <c r="E1742" s="371">
        <f t="shared" si="187"/>
        <v>101.1825</v>
      </c>
      <c r="F1742" s="362"/>
      <c r="G1742" s="358">
        <f t="shared" si="189"/>
        <v>41852</v>
      </c>
      <c r="H1742" s="362"/>
      <c r="I1742" s="362">
        <f t="shared" si="190"/>
        <v>0</v>
      </c>
      <c r="J1742" s="360">
        <f t="shared" si="191"/>
        <v>0</v>
      </c>
      <c r="K1742" s="355"/>
      <c r="L1742" s="358">
        <f t="shared" si="192"/>
        <v>41852</v>
      </c>
      <c r="M1742" s="359"/>
      <c r="N1742" s="360">
        <f t="shared" si="193"/>
        <v>46</v>
      </c>
      <c r="O1742" s="360">
        <f t="shared" si="194"/>
        <v>101.1825</v>
      </c>
    </row>
    <row r="1743" spans="2:15" s="357" customFormat="1" ht="12.75">
      <c r="B1743" s="358">
        <f t="shared" si="188"/>
        <v>41883</v>
      </c>
      <c r="C1743" s="355"/>
      <c r="D1743" s="362">
        <f t="shared" si="187"/>
        <v>46</v>
      </c>
      <c r="E1743" s="371">
        <f t="shared" si="187"/>
        <v>102.4855</v>
      </c>
      <c r="F1743" s="362"/>
      <c r="G1743" s="358">
        <f t="shared" si="189"/>
        <v>41883</v>
      </c>
      <c r="H1743" s="362"/>
      <c r="I1743" s="362">
        <f t="shared" si="190"/>
        <v>0</v>
      </c>
      <c r="J1743" s="360">
        <f t="shared" si="191"/>
        <v>0</v>
      </c>
      <c r="K1743" s="355"/>
      <c r="L1743" s="358">
        <f>+B1743</f>
        <v>41883</v>
      </c>
      <c r="M1743" s="359"/>
      <c r="N1743" s="360">
        <f aca="true" t="shared" si="195" ref="N1743:O1745">+D1743+I1743</f>
        <v>46</v>
      </c>
      <c r="O1743" s="360">
        <f t="shared" si="195"/>
        <v>102.4855</v>
      </c>
    </row>
    <row r="1744" spans="2:15" s="357" customFormat="1" ht="12.75">
      <c r="B1744" s="358">
        <f t="shared" si="188"/>
        <v>41913</v>
      </c>
      <c r="C1744" s="355"/>
      <c r="D1744" s="362">
        <f aca="true" t="shared" si="196" ref="D1744:E1763">+D531</f>
        <v>46</v>
      </c>
      <c r="E1744" s="371">
        <f t="shared" si="196"/>
        <v>104.1114</v>
      </c>
      <c r="F1744" s="362"/>
      <c r="G1744" s="358">
        <f t="shared" si="189"/>
        <v>41913</v>
      </c>
      <c r="H1744" s="362"/>
      <c r="I1744" s="362">
        <f t="shared" si="190"/>
        <v>0</v>
      </c>
      <c r="J1744" s="360">
        <f t="shared" si="191"/>
        <v>0</v>
      </c>
      <c r="K1744" s="355"/>
      <c r="L1744" s="358">
        <f>+B1744</f>
        <v>41913</v>
      </c>
      <c r="M1744" s="359"/>
      <c r="N1744" s="360">
        <f t="shared" si="195"/>
        <v>46</v>
      </c>
      <c r="O1744" s="360">
        <f t="shared" si="195"/>
        <v>104.1114</v>
      </c>
    </row>
    <row r="1745" spans="2:15" s="357" customFormat="1" ht="12.75">
      <c r="B1745" s="358">
        <f t="shared" si="188"/>
        <v>41944</v>
      </c>
      <c r="C1745" s="355"/>
      <c r="D1745" s="362">
        <f t="shared" si="196"/>
        <v>46</v>
      </c>
      <c r="E1745" s="371">
        <f t="shared" si="196"/>
        <v>11.3842</v>
      </c>
      <c r="F1745" s="362"/>
      <c r="G1745" s="358">
        <f t="shared" si="189"/>
        <v>41944</v>
      </c>
      <c r="H1745" s="362"/>
      <c r="I1745" s="362">
        <f t="shared" si="190"/>
        <v>0</v>
      </c>
      <c r="J1745" s="360">
        <f t="shared" si="191"/>
        <v>0</v>
      </c>
      <c r="K1745" s="355"/>
      <c r="L1745" s="358">
        <f>+B1745</f>
        <v>41944</v>
      </c>
      <c r="M1745" s="359"/>
      <c r="N1745" s="360">
        <f t="shared" si="195"/>
        <v>46</v>
      </c>
      <c r="O1745" s="360">
        <f t="shared" si="195"/>
        <v>11.3842</v>
      </c>
    </row>
    <row r="1746" spans="2:15" s="357" customFormat="1" ht="12.75">
      <c r="B1746" s="358">
        <f t="shared" si="188"/>
        <v>41974</v>
      </c>
      <c r="C1746" s="355"/>
      <c r="D1746" s="362">
        <f t="shared" si="196"/>
        <v>46</v>
      </c>
      <c r="E1746" s="371">
        <f t="shared" si="196"/>
        <v>12.6662</v>
      </c>
      <c r="F1746" s="362"/>
      <c r="G1746" s="358">
        <f t="shared" si="189"/>
        <v>41974</v>
      </c>
      <c r="H1746" s="362"/>
      <c r="I1746" s="362">
        <f t="shared" si="190"/>
        <v>0</v>
      </c>
      <c r="J1746" s="360">
        <f t="shared" si="191"/>
        <v>0</v>
      </c>
      <c r="K1746" s="355"/>
      <c r="L1746" s="358">
        <f aca="true" t="shared" si="197" ref="L1746:L1751">+B1746</f>
        <v>41974</v>
      </c>
      <c r="M1746" s="359"/>
      <c r="N1746" s="360">
        <f aca="true" t="shared" si="198" ref="N1746:N1751">+D1746+I1746</f>
        <v>46</v>
      </c>
      <c r="O1746" s="360">
        <f aca="true" t="shared" si="199" ref="O1746:O1751">+E1746+J1746</f>
        <v>12.6662</v>
      </c>
    </row>
    <row r="1747" spans="2:15" s="357" customFormat="1" ht="12.75">
      <c r="B1747" s="358">
        <f t="shared" si="188"/>
        <v>42005</v>
      </c>
      <c r="C1747" s="355"/>
      <c r="D1747" s="362">
        <f t="shared" si="196"/>
        <v>59</v>
      </c>
      <c r="E1747" s="371">
        <f t="shared" si="196"/>
        <v>19.816</v>
      </c>
      <c r="F1747" s="362"/>
      <c r="G1747" s="358">
        <f t="shared" si="189"/>
        <v>42005</v>
      </c>
      <c r="H1747" s="362"/>
      <c r="I1747" s="362">
        <f t="shared" si="190"/>
        <v>0</v>
      </c>
      <c r="J1747" s="360">
        <f t="shared" si="191"/>
        <v>0</v>
      </c>
      <c r="K1747" s="355"/>
      <c r="L1747" s="358">
        <f t="shared" si="197"/>
        <v>42005</v>
      </c>
      <c r="M1747" s="359"/>
      <c r="N1747" s="360">
        <f t="shared" si="198"/>
        <v>59</v>
      </c>
      <c r="O1747" s="360">
        <f t="shared" si="199"/>
        <v>19.816</v>
      </c>
    </row>
    <row r="1748" spans="2:15" s="357" customFormat="1" ht="12.75">
      <c r="B1748" s="358">
        <f t="shared" si="188"/>
        <v>42036</v>
      </c>
      <c r="C1748" s="355"/>
      <c r="D1748" s="362">
        <f t="shared" si="196"/>
        <v>46</v>
      </c>
      <c r="E1748" s="371">
        <f t="shared" si="196"/>
        <v>15.2257</v>
      </c>
      <c r="F1748" s="362"/>
      <c r="G1748" s="358">
        <f t="shared" si="189"/>
        <v>42036</v>
      </c>
      <c r="H1748" s="362"/>
      <c r="I1748" s="362">
        <f t="shared" si="190"/>
        <v>0</v>
      </c>
      <c r="J1748" s="360">
        <f t="shared" si="191"/>
        <v>0</v>
      </c>
      <c r="K1748" s="355"/>
      <c r="L1748" s="358">
        <f t="shared" si="197"/>
        <v>42036</v>
      </c>
      <c r="M1748" s="359"/>
      <c r="N1748" s="360">
        <f t="shared" si="198"/>
        <v>46</v>
      </c>
      <c r="O1748" s="360">
        <f t="shared" si="199"/>
        <v>15.2257</v>
      </c>
    </row>
    <row r="1749" spans="2:15" s="357" customFormat="1" ht="12.75">
      <c r="B1749" s="358">
        <f t="shared" si="188"/>
        <v>42064</v>
      </c>
      <c r="C1749" s="355"/>
      <c r="D1749" s="362">
        <f t="shared" si="196"/>
        <v>46</v>
      </c>
      <c r="E1749" s="371">
        <f t="shared" si="196"/>
        <v>16.5024</v>
      </c>
      <c r="F1749" s="362"/>
      <c r="G1749" s="358">
        <f t="shared" si="189"/>
        <v>42064</v>
      </c>
      <c r="H1749" s="362"/>
      <c r="I1749" s="362">
        <f t="shared" si="190"/>
        <v>0</v>
      </c>
      <c r="J1749" s="360">
        <f t="shared" si="191"/>
        <v>0</v>
      </c>
      <c r="K1749" s="355"/>
      <c r="L1749" s="358">
        <f t="shared" si="197"/>
        <v>42064</v>
      </c>
      <c r="M1749" s="359"/>
      <c r="N1749" s="360">
        <f t="shared" si="198"/>
        <v>46</v>
      </c>
      <c r="O1749" s="360">
        <f t="shared" si="199"/>
        <v>16.5024</v>
      </c>
    </row>
    <row r="1750" spans="2:15" s="357" customFormat="1" ht="12.75">
      <c r="B1750" s="358">
        <f t="shared" si="188"/>
        <v>42095</v>
      </c>
      <c r="C1750" s="355"/>
      <c r="D1750" s="362">
        <f t="shared" si="196"/>
        <v>45</v>
      </c>
      <c r="E1750" s="371">
        <f t="shared" si="196"/>
        <v>21.0944</v>
      </c>
      <c r="F1750" s="362"/>
      <c r="G1750" s="358">
        <f t="shared" si="189"/>
        <v>42095</v>
      </c>
      <c r="H1750" s="362"/>
      <c r="I1750" s="362">
        <f t="shared" si="190"/>
        <v>0</v>
      </c>
      <c r="J1750" s="360">
        <f t="shared" si="191"/>
        <v>0</v>
      </c>
      <c r="K1750" s="355"/>
      <c r="L1750" s="358">
        <f t="shared" si="197"/>
        <v>42095</v>
      </c>
      <c r="M1750" s="359"/>
      <c r="N1750" s="360">
        <f t="shared" si="198"/>
        <v>45</v>
      </c>
      <c r="O1750" s="360">
        <f t="shared" si="199"/>
        <v>21.0944</v>
      </c>
    </row>
    <row r="1751" spans="2:15" s="357" customFormat="1" ht="12.75">
      <c r="B1751" s="358">
        <f t="shared" si="188"/>
        <v>42125</v>
      </c>
      <c r="C1751" s="355"/>
      <c r="D1751" s="362">
        <f t="shared" si="196"/>
        <v>45</v>
      </c>
      <c r="E1751" s="371">
        <f t="shared" si="196"/>
        <v>22.4413</v>
      </c>
      <c r="F1751" s="362"/>
      <c r="G1751" s="358">
        <f t="shared" si="189"/>
        <v>42125</v>
      </c>
      <c r="H1751" s="362"/>
      <c r="I1751" s="362">
        <f t="shared" si="190"/>
        <v>0</v>
      </c>
      <c r="J1751" s="360">
        <f t="shared" si="191"/>
        <v>0</v>
      </c>
      <c r="K1751" s="355"/>
      <c r="L1751" s="358">
        <f t="shared" si="197"/>
        <v>42125</v>
      </c>
      <c r="M1751" s="359"/>
      <c r="N1751" s="360">
        <f t="shared" si="198"/>
        <v>45</v>
      </c>
      <c r="O1751" s="360">
        <f t="shared" si="199"/>
        <v>22.4413</v>
      </c>
    </row>
    <row r="1752" spans="2:15" s="357" customFormat="1" ht="12.75">
      <c r="B1752" s="358">
        <f t="shared" si="188"/>
        <v>42156</v>
      </c>
      <c r="C1752" s="355"/>
      <c r="D1752" s="362">
        <f t="shared" si="196"/>
        <v>45</v>
      </c>
      <c r="E1752" s="371">
        <f t="shared" si="196"/>
        <v>23.7397</v>
      </c>
      <c r="F1752" s="362"/>
      <c r="G1752" s="358">
        <f t="shared" si="189"/>
        <v>42156</v>
      </c>
      <c r="H1752" s="362"/>
      <c r="I1752" s="362">
        <f t="shared" si="190"/>
        <v>0</v>
      </c>
      <c r="J1752" s="360">
        <f t="shared" si="191"/>
        <v>0</v>
      </c>
      <c r="K1752" s="355"/>
      <c r="L1752" s="358">
        <f aca="true" t="shared" si="200" ref="L1752:L1757">+B1752</f>
        <v>42156</v>
      </c>
      <c r="M1752" s="359"/>
      <c r="N1752" s="360">
        <f aca="true" t="shared" si="201" ref="N1752:O1754">+D1752+I1752</f>
        <v>45</v>
      </c>
      <c r="O1752" s="360">
        <f t="shared" si="201"/>
        <v>23.7397</v>
      </c>
    </row>
    <row r="1753" spans="2:15" s="357" customFormat="1" ht="12.75">
      <c r="B1753" s="358">
        <f t="shared" si="188"/>
        <v>42186</v>
      </c>
      <c r="C1753" s="355"/>
      <c r="D1753" s="362">
        <f t="shared" si="196"/>
        <v>45</v>
      </c>
      <c r="E1753" s="371">
        <f t="shared" si="196"/>
        <v>25.0396</v>
      </c>
      <c r="F1753" s="362"/>
      <c r="G1753" s="358">
        <f t="shared" si="189"/>
        <v>42186</v>
      </c>
      <c r="H1753" s="362"/>
      <c r="I1753" s="362">
        <f t="shared" si="190"/>
        <v>0</v>
      </c>
      <c r="J1753" s="360">
        <f t="shared" si="191"/>
        <v>0</v>
      </c>
      <c r="K1753" s="355"/>
      <c r="L1753" s="358">
        <f t="shared" si="200"/>
        <v>42186</v>
      </c>
      <c r="M1753" s="359"/>
      <c r="N1753" s="360">
        <f t="shared" si="201"/>
        <v>45</v>
      </c>
      <c r="O1753" s="360">
        <f t="shared" si="201"/>
        <v>25.0396</v>
      </c>
    </row>
    <row r="1754" spans="2:15" s="357" customFormat="1" ht="12.75">
      <c r="B1754" s="358">
        <f t="shared" si="188"/>
        <v>42217</v>
      </c>
      <c r="C1754" s="355"/>
      <c r="D1754" s="362">
        <f t="shared" si="196"/>
        <v>45</v>
      </c>
      <c r="E1754" s="371">
        <f t="shared" si="196"/>
        <v>25.1196</v>
      </c>
      <c r="F1754" s="362"/>
      <c r="G1754" s="358">
        <f t="shared" si="189"/>
        <v>42217</v>
      </c>
      <c r="H1754" s="362"/>
      <c r="I1754" s="362">
        <f t="shared" si="190"/>
        <v>0</v>
      </c>
      <c r="J1754" s="360">
        <f t="shared" si="191"/>
        <v>0</v>
      </c>
      <c r="K1754" s="355"/>
      <c r="L1754" s="358">
        <f t="shared" si="200"/>
        <v>42217</v>
      </c>
      <c r="M1754" s="359"/>
      <c r="N1754" s="360">
        <f t="shared" si="201"/>
        <v>45</v>
      </c>
      <c r="O1754" s="360">
        <f t="shared" si="201"/>
        <v>25.1196</v>
      </c>
    </row>
    <row r="1755" spans="2:15" s="357" customFormat="1" ht="12.75">
      <c r="B1755" s="358">
        <f t="shared" si="188"/>
        <v>42248</v>
      </c>
      <c r="C1755" s="355"/>
      <c r="D1755" s="362">
        <f t="shared" si="196"/>
        <v>45</v>
      </c>
      <c r="E1755" s="371">
        <f t="shared" si="196"/>
        <v>25.2246</v>
      </c>
      <c r="F1755" s="362"/>
      <c r="G1755" s="358">
        <f t="shared" si="189"/>
        <v>42248</v>
      </c>
      <c r="H1755" s="362"/>
      <c r="I1755" s="362">
        <f t="shared" si="190"/>
        <v>0</v>
      </c>
      <c r="J1755" s="360">
        <f t="shared" si="191"/>
        <v>0</v>
      </c>
      <c r="K1755" s="355"/>
      <c r="L1755" s="358">
        <f t="shared" si="200"/>
        <v>42248</v>
      </c>
      <c r="M1755" s="359"/>
      <c r="N1755" s="360">
        <f aca="true" t="shared" si="202" ref="N1755:O1757">+D1755+I1755</f>
        <v>45</v>
      </c>
      <c r="O1755" s="360">
        <f t="shared" si="202"/>
        <v>25.2246</v>
      </c>
    </row>
    <row r="1756" spans="2:15" s="357" customFormat="1" ht="12.75">
      <c r="B1756" s="358">
        <f t="shared" si="188"/>
        <v>42278</v>
      </c>
      <c r="C1756" s="355"/>
      <c r="D1756" s="362">
        <f t="shared" si="196"/>
        <v>45</v>
      </c>
      <c r="E1756" s="371">
        <f t="shared" si="196"/>
        <v>25.652</v>
      </c>
      <c r="F1756" s="362"/>
      <c r="G1756" s="358">
        <f t="shared" si="189"/>
        <v>42278</v>
      </c>
      <c r="H1756" s="362"/>
      <c r="I1756" s="362">
        <f t="shared" si="190"/>
        <v>0</v>
      </c>
      <c r="J1756" s="360">
        <f t="shared" si="191"/>
        <v>0</v>
      </c>
      <c r="K1756" s="355"/>
      <c r="L1756" s="358">
        <f t="shared" si="200"/>
        <v>42278</v>
      </c>
      <c r="M1756" s="359"/>
      <c r="N1756" s="360">
        <f t="shared" si="202"/>
        <v>45</v>
      </c>
      <c r="O1756" s="360">
        <f t="shared" si="202"/>
        <v>25.652</v>
      </c>
    </row>
    <row r="1757" spans="2:15" s="357" customFormat="1" ht="12.75">
      <c r="B1757" s="358">
        <f t="shared" si="188"/>
        <v>42309</v>
      </c>
      <c r="C1757" s="355"/>
      <c r="D1757" s="362">
        <f t="shared" si="196"/>
        <v>45</v>
      </c>
      <c r="E1757" s="371">
        <f t="shared" si="196"/>
        <v>25.7097</v>
      </c>
      <c r="F1757" s="362"/>
      <c r="G1757" s="358">
        <f t="shared" si="189"/>
        <v>42309</v>
      </c>
      <c r="H1757" s="362"/>
      <c r="I1757" s="362">
        <f t="shared" si="190"/>
        <v>0</v>
      </c>
      <c r="J1757" s="360">
        <f t="shared" si="191"/>
        <v>0</v>
      </c>
      <c r="K1757" s="355"/>
      <c r="L1757" s="358">
        <f t="shared" si="200"/>
        <v>42309</v>
      </c>
      <c r="M1757" s="359"/>
      <c r="N1757" s="360">
        <f t="shared" si="202"/>
        <v>45</v>
      </c>
      <c r="O1757" s="360">
        <f t="shared" si="202"/>
        <v>25.7097</v>
      </c>
    </row>
    <row r="1758" spans="2:15" s="357" customFormat="1" ht="12.75">
      <c r="B1758" s="358">
        <f t="shared" si="188"/>
        <v>42339</v>
      </c>
      <c r="C1758" s="355"/>
      <c r="D1758" s="362">
        <f t="shared" si="196"/>
        <v>45</v>
      </c>
      <c r="E1758" s="371">
        <f t="shared" si="196"/>
        <v>25.7654</v>
      </c>
      <c r="F1758" s="362"/>
      <c r="G1758" s="358">
        <f t="shared" si="189"/>
        <v>42339</v>
      </c>
      <c r="H1758" s="362"/>
      <c r="I1758" s="362">
        <f t="shared" si="190"/>
        <v>0</v>
      </c>
      <c r="J1758" s="360">
        <f t="shared" si="191"/>
        <v>0</v>
      </c>
      <c r="K1758" s="355"/>
      <c r="L1758" s="358">
        <f aca="true" t="shared" si="203" ref="L1758:L1763">+B1758</f>
        <v>42339</v>
      </c>
      <c r="M1758" s="359"/>
      <c r="N1758" s="360">
        <f aca="true" t="shared" si="204" ref="N1758:O1760">+D1758+I1758</f>
        <v>45</v>
      </c>
      <c r="O1758" s="360">
        <f t="shared" si="204"/>
        <v>25.7654</v>
      </c>
    </row>
    <row r="1759" spans="2:15" s="357" customFormat="1" ht="12.75">
      <c r="B1759" s="358">
        <f t="shared" si="188"/>
        <v>42370</v>
      </c>
      <c r="C1759" s="355"/>
      <c r="D1759" s="362">
        <f t="shared" si="196"/>
        <v>45</v>
      </c>
      <c r="E1759" s="371">
        <f t="shared" si="196"/>
        <v>25.8185</v>
      </c>
      <c r="F1759" s="362"/>
      <c r="G1759" s="358">
        <f t="shared" si="189"/>
        <v>42370</v>
      </c>
      <c r="H1759" s="362"/>
      <c r="I1759" s="362">
        <f t="shared" si="190"/>
        <v>0</v>
      </c>
      <c r="J1759" s="360">
        <f t="shared" si="191"/>
        <v>0</v>
      </c>
      <c r="K1759" s="355"/>
      <c r="L1759" s="358">
        <f t="shared" si="203"/>
        <v>42370</v>
      </c>
      <c r="M1759" s="359"/>
      <c r="N1759" s="360">
        <f t="shared" si="204"/>
        <v>45</v>
      </c>
      <c r="O1759" s="360">
        <f t="shared" si="204"/>
        <v>25.8185</v>
      </c>
    </row>
    <row r="1760" spans="2:15" s="357" customFormat="1" ht="12.75">
      <c r="B1760" s="358">
        <f t="shared" si="188"/>
        <v>42401</v>
      </c>
      <c r="C1760" s="355"/>
      <c r="D1760" s="362">
        <f t="shared" si="196"/>
        <v>45</v>
      </c>
      <c r="E1760" s="371">
        <f t="shared" si="196"/>
        <v>28.4327</v>
      </c>
      <c r="F1760" s="362"/>
      <c r="G1760" s="358">
        <f t="shared" si="189"/>
        <v>42401</v>
      </c>
      <c r="H1760" s="362"/>
      <c r="I1760" s="362">
        <f t="shared" si="190"/>
        <v>0</v>
      </c>
      <c r="J1760" s="360">
        <f t="shared" si="191"/>
        <v>0</v>
      </c>
      <c r="K1760" s="355"/>
      <c r="L1760" s="358">
        <f t="shared" si="203"/>
        <v>42401</v>
      </c>
      <c r="M1760" s="359"/>
      <c r="N1760" s="360">
        <f t="shared" si="204"/>
        <v>45</v>
      </c>
      <c r="O1760" s="360">
        <f t="shared" si="204"/>
        <v>28.4327</v>
      </c>
    </row>
    <row r="1761" spans="2:15" s="357" customFormat="1" ht="12.75">
      <c r="B1761" s="358">
        <f t="shared" si="188"/>
        <v>42430</v>
      </c>
      <c r="C1761" s="355"/>
      <c r="D1761" s="362">
        <f t="shared" si="196"/>
        <v>45</v>
      </c>
      <c r="E1761" s="371">
        <f t="shared" si="196"/>
        <v>29.7705</v>
      </c>
      <c r="F1761" s="362"/>
      <c r="G1761" s="358">
        <f t="shared" si="189"/>
        <v>42430</v>
      </c>
      <c r="H1761" s="362"/>
      <c r="I1761" s="362">
        <f t="shared" si="190"/>
        <v>0</v>
      </c>
      <c r="J1761" s="360">
        <f t="shared" si="191"/>
        <v>0</v>
      </c>
      <c r="K1761" s="355"/>
      <c r="L1761" s="358">
        <f t="shared" si="203"/>
        <v>42430</v>
      </c>
      <c r="M1761" s="359"/>
      <c r="N1761" s="360">
        <f aca="true" t="shared" si="205" ref="N1761:O1763">+D1761+I1761</f>
        <v>45</v>
      </c>
      <c r="O1761" s="360">
        <f t="shared" si="205"/>
        <v>29.7705</v>
      </c>
    </row>
    <row r="1762" spans="2:15" s="357" customFormat="1" ht="12.75">
      <c r="B1762" s="358">
        <f t="shared" si="188"/>
        <v>42461</v>
      </c>
      <c r="C1762" s="355"/>
      <c r="D1762" s="362">
        <f t="shared" si="196"/>
        <v>45</v>
      </c>
      <c r="E1762" s="371">
        <f t="shared" si="196"/>
        <v>31.9624</v>
      </c>
      <c r="F1762" s="362"/>
      <c r="G1762" s="358">
        <f t="shared" si="189"/>
        <v>42461</v>
      </c>
      <c r="H1762" s="362"/>
      <c r="I1762" s="362">
        <f t="shared" si="190"/>
        <v>0</v>
      </c>
      <c r="J1762" s="360">
        <f t="shared" si="191"/>
        <v>0</v>
      </c>
      <c r="K1762" s="355"/>
      <c r="L1762" s="358">
        <f t="shared" si="203"/>
        <v>42461</v>
      </c>
      <c r="M1762" s="359"/>
      <c r="N1762" s="360">
        <f t="shared" si="205"/>
        <v>45</v>
      </c>
      <c r="O1762" s="360">
        <f t="shared" si="205"/>
        <v>31.9624</v>
      </c>
    </row>
    <row r="1763" spans="2:15" s="357" customFormat="1" ht="12.75">
      <c r="B1763" s="358">
        <f t="shared" si="188"/>
        <v>42491</v>
      </c>
      <c r="C1763" s="355"/>
      <c r="D1763" s="362">
        <f t="shared" si="196"/>
        <v>45</v>
      </c>
      <c r="E1763" s="371">
        <f t="shared" si="196"/>
        <v>33.3781</v>
      </c>
      <c r="F1763" s="362"/>
      <c r="G1763" s="358">
        <f t="shared" si="189"/>
        <v>42491</v>
      </c>
      <c r="H1763" s="362"/>
      <c r="I1763" s="362">
        <f t="shared" si="190"/>
        <v>0</v>
      </c>
      <c r="J1763" s="360">
        <f t="shared" si="191"/>
        <v>0</v>
      </c>
      <c r="K1763" s="355"/>
      <c r="L1763" s="358">
        <f t="shared" si="203"/>
        <v>42491</v>
      </c>
      <c r="M1763" s="359"/>
      <c r="N1763" s="360">
        <f t="shared" si="205"/>
        <v>45</v>
      </c>
      <c r="O1763" s="360">
        <f t="shared" si="205"/>
        <v>33.3781</v>
      </c>
    </row>
    <row r="1764" spans="2:15" s="357" customFormat="1" ht="12.75">
      <c r="B1764" s="358">
        <f aca="true" t="shared" si="206" ref="B1764:B1795">+B1584</f>
        <v>42522</v>
      </c>
      <c r="C1764" s="355"/>
      <c r="D1764" s="362">
        <f aca="true" t="shared" si="207" ref="D1764:E1775">+D551</f>
        <v>45</v>
      </c>
      <c r="E1764" s="371">
        <f t="shared" si="207"/>
        <v>34.7333</v>
      </c>
      <c r="F1764" s="362"/>
      <c r="G1764" s="358">
        <f aca="true" t="shared" si="208" ref="G1764:G1775">+B1111</f>
        <v>42522</v>
      </c>
      <c r="H1764" s="362"/>
      <c r="I1764" s="362">
        <f aca="true" t="shared" si="209" ref="I1764:I1775">+D1111</f>
        <v>0</v>
      </c>
      <c r="J1764" s="360">
        <f aca="true" t="shared" si="210" ref="J1764:J1775">+E1111</f>
        <v>0</v>
      </c>
      <c r="K1764" s="355"/>
      <c r="L1764" s="358">
        <f aca="true" t="shared" si="211" ref="L1764:L1769">+B1764</f>
        <v>42522</v>
      </c>
      <c r="M1764" s="359"/>
      <c r="N1764" s="360">
        <f aca="true" t="shared" si="212" ref="N1764:O1766">+D1764+I1764</f>
        <v>45</v>
      </c>
      <c r="O1764" s="360">
        <f t="shared" si="212"/>
        <v>34.7333</v>
      </c>
    </row>
    <row r="1765" spans="2:15" s="357" customFormat="1" ht="12.75">
      <c r="B1765" s="358">
        <f t="shared" si="206"/>
        <v>42552</v>
      </c>
      <c r="C1765" s="355"/>
      <c r="D1765" s="362">
        <f t="shared" si="207"/>
        <v>45</v>
      </c>
      <c r="E1765" s="371">
        <f t="shared" si="207"/>
        <v>36.089</v>
      </c>
      <c r="F1765" s="362"/>
      <c r="G1765" s="358">
        <f t="shared" si="208"/>
        <v>42552</v>
      </c>
      <c r="H1765" s="362"/>
      <c r="I1765" s="362">
        <f t="shared" si="209"/>
        <v>0</v>
      </c>
      <c r="J1765" s="360">
        <f t="shared" si="210"/>
        <v>0</v>
      </c>
      <c r="K1765" s="355"/>
      <c r="L1765" s="358">
        <f t="shared" si="211"/>
        <v>42552</v>
      </c>
      <c r="M1765" s="359"/>
      <c r="N1765" s="360">
        <f t="shared" si="212"/>
        <v>45</v>
      </c>
      <c r="O1765" s="360">
        <f t="shared" si="212"/>
        <v>36.089</v>
      </c>
    </row>
    <row r="1766" spans="2:15" s="357" customFormat="1" ht="12.75">
      <c r="B1766" s="358">
        <f t="shared" si="206"/>
        <v>42583</v>
      </c>
      <c r="C1766" s="355"/>
      <c r="D1766" s="362">
        <f t="shared" si="207"/>
        <v>45</v>
      </c>
      <c r="E1766" s="371">
        <f t="shared" si="207"/>
        <v>37.4791</v>
      </c>
      <c r="F1766" s="362"/>
      <c r="G1766" s="358">
        <f t="shared" si="208"/>
        <v>42583</v>
      </c>
      <c r="H1766" s="362"/>
      <c r="I1766" s="362">
        <f t="shared" si="209"/>
        <v>0</v>
      </c>
      <c r="J1766" s="360">
        <f t="shared" si="210"/>
        <v>0</v>
      </c>
      <c r="K1766" s="355"/>
      <c r="L1766" s="358">
        <f t="shared" si="211"/>
        <v>42583</v>
      </c>
      <c r="M1766" s="359"/>
      <c r="N1766" s="360">
        <f t="shared" si="212"/>
        <v>45</v>
      </c>
      <c r="O1766" s="360">
        <f t="shared" si="212"/>
        <v>37.4791</v>
      </c>
    </row>
    <row r="1767" spans="2:15" s="357" customFormat="1" ht="12.75">
      <c r="B1767" s="358">
        <f t="shared" si="206"/>
        <v>42614</v>
      </c>
      <c r="C1767" s="355"/>
      <c r="D1767" s="362">
        <f t="shared" si="207"/>
        <v>45</v>
      </c>
      <c r="E1767" s="371">
        <f t="shared" si="207"/>
        <v>38.8885</v>
      </c>
      <c r="F1767" s="362"/>
      <c r="G1767" s="358">
        <f t="shared" si="208"/>
        <v>42614</v>
      </c>
      <c r="H1767" s="362"/>
      <c r="I1767" s="362">
        <f t="shared" si="209"/>
        <v>0</v>
      </c>
      <c r="J1767" s="360">
        <f t="shared" si="210"/>
        <v>0</v>
      </c>
      <c r="K1767" s="355"/>
      <c r="L1767" s="358">
        <f t="shared" si="211"/>
        <v>42614</v>
      </c>
      <c r="M1767" s="359"/>
      <c r="N1767" s="360">
        <f aca="true" t="shared" si="213" ref="N1767:O1769">+D1767+I1767</f>
        <v>45</v>
      </c>
      <c r="O1767" s="360">
        <f t="shared" si="213"/>
        <v>38.8885</v>
      </c>
    </row>
    <row r="1768" spans="2:15" s="357" customFormat="1" ht="12.75">
      <c r="B1768" s="358">
        <f t="shared" si="206"/>
        <v>42644</v>
      </c>
      <c r="C1768" s="355"/>
      <c r="D1768" s="362">
        <f t="shared" si="207"/>
        <v>45</v>
      </c>
      <c r="E1768" s="371">
        <f t="shared" si="207"/>
        <v>40.5814</v>
      </c>
      <c r="F1768" s="362"/>
      <c r="G1768" s="358">
        <f t="shared" si="208"/>
        <v>42644</v>
      </c>
      <c r="H1768" s="362"/>
      <c r="I1768" s="362">
        <f t="shared" si="209"/>
        <v>0</v>
      </c>
      <c r="J1768" s="360">
        <f t="shared" si="210"/>
        <v>0</v>
      </c>
      <c r="K1768" s="355"/>
      <c r="L1768" s="358">
        <f t="shared" si="211"/>
        <v>42644</v>
      </c>
      <c r="M1768" s="359"/>
      <c r="N1768" s="360">
        <f t="shared" si="213"/>
        <v>45</v>
      </c>
      <c r="O1768" s="360">
        <f t="shared" si="213"/>
        <v>40.5814</v>
      </c>
    </row>
    <row r="1769" spans="2:15" s="357" customFormat="1" ht="12.75">
      <c r="B1769" s="358">
        <f t="shared" si="206"/>
        <v>42675</v>
      </c>
      <c r="C1769" s="355"/>
      <c r="D1769" s="362">
        <f t="shared" si="207"/>
        <v>45</v>
      </c>
      <c r="E1769" s="371">
        <f t="shared" si="207"/>
        <v>41.9525</v>
      </c>
      <c r="F1769" s="362"/>
      <c r="G1769" s="358">
        <f t="shared" si="208"/>
        <v>42675</v>
      </c>
      <c r="H1769" s="362"/>
      <c r="I1769" s="362">
        <f t="shared" si="209"/>
        <v>0</v>
      </c>
      <c r="J1769" s="360">
        <f t="shared" si="210"/>
        <v>0</v>
      </c>
      <c r="K1769" s="355"/>
      <c r="L1769" s="358">
        <f t="shared" si="211"/>
        <v>42675</v>
      </c>
      <c r="M1769" s="359"/>
      <c r="N1769" s="360">
        <f t="shared" si="213"/>
        <v>45</v>
      </c>
      <c r="O1769" s="360">
        <f t="shared" si="213"/>
        <v>41.9525</v>
      </c>
    </row>
    <row r="1770" spans="2:15" s="357" customFormat="1" ht="12.75">
      <c r="B1770" s="358">
        <f t="shared" si="206"/>
        <v>42705</v>
      </c>
      <c r="C1770" s="355"/>
      <c r="D1770" s="362">
        <f t="shared" si="207"/>
        <v>45</v>
      </c>
      <c r="E1770" s="371">
        <f t="shared" si="207"/>
        <v>43.3245</v>
      </c>
      <c r="F1770" s="362"/>
      <c r="G1770" s="358">
        <f t="shared" si="208"/>
        <v>42705</v>
      </c>
      <c r="H1770" s="362"/>
      <c r="I1770" s="362">
        <f t="shared" si="209"/>
        <v>0</v>
      </c>
      <c r="J1770" s="360">
        <f t="shared" si="210"/>
        <v>0</v>
      </c>
      <c r="K1770" s="355"/>
      <c r="L1770" s="358">
        <f aca="true" t="shared" si="214" ref="L1770:L1775">+B1770</f>
        <v>42705</v>
      </c>
      <c r="M1770" s="359"/>
      <c r="N1770" s="360">
        <f aca="true" t="shared" si="215" ref="N1770:O1775">+D1770+I1770</f>
        <v>45</v>
      </c>
      <c r="O1770" s="360">
        <f t="shared" si="215"/>
        <v>43.3245</v>
      </c>
    </row>
    <row r="1771" spans="2:15" s="357" customFormat="1" ht="12.75">
      <c r="B1771" s="358">
        <f t="shared" si="206"/>
        <v>42736</v>
      </c>
      <c r="C1771" s="355"/>
      <c r="D1771" s="362">
        <f t="shared" si="207"/>
        <v>45</v>
      </c>
      <c r="E1771" s="371">
        <f t="shared" si="207"/>
        <v>43.6794</v>
      </c>
      <c r="F1771" s="362"/>
      <c r="G1771" s="358">
        <f t="shared" si="208"/>
        <v>42736</v>
      </c>
      <c r="H1771" s="362"/>
      <c r="I1771" s="362">
        <f t="shared" si="209"/>
        <v>0</v>
      </c>
      <c r="J1771" s="360">
        <f t="shared" si="210"/>
        <v>0</v>
      </c>
      <c r="K1771" s="355"/>
      <c r="L1771" s="358">
        <f t="shared" si="214"/>
        <v>42736</v>
      </c>
      <c r="M1771" s="359"/>
      <c r="N1771" s="360">
        <f t="shared" si="215"/>
        <v>45</v>
      </c>
      <c r="O1771" s="360">
        <f t="shared" si="215"/>
        <v>43.6794</v>
      </c>
    </row>
    <row r="1772" spans="2:15" s="357" customFormat="1" ht="12.75">
      <c r="B1772" s="358">
        <f t="shared" si="206"/>
        <v>42767</v>
      </c>
      <c r="C1772" s="355"/>
      <c r="D1772" s="362">
        <f t="shared" si="207"/>
        <v>44</v>
      </c>
      <c r="E1772" s="371">
        <f t="shared" si="207"/>
        <v>45.0478</v>
      </c>
      <c r="F1772" s="362"/>
      <c r="G1772" s="358">
        <f t="shared" si="208"/>
        <v>42767</v>
      </c>
      <c r="H1772" s="362"/>
      <c r="I1772" s="362">
        <f t="shared" si="209"/>
        <v>0</v>
      </c>
      <c r="J1772" s="360">
        <f t="shared" si="210"/>
        <v>0</v>
      </c>
      <c r="K1772" s="355"/>
      <c r="L1772" s="358">
        <f t="shared" si="214"/>
        <v>42767</v>
      </c>
      <c r="M1772" s="359"/>
      <c r="N1772" s="360">
        <f t="shared" si="215"/>
        <v>44</v>
      </c>
      <c r="O1772" s="360">
        <f t="shared" si="215"/>
        <v>45.0478</v>
      </c>
    </row>
    <row r="1773" spans="2:15" s="357" customFormat="1" ht="12.75">
      <c r="B1773" s="358">
        <f t="shared" si="206"/>
        <v>42795</v>
      </c>
      <c r="C1773" s="355"/>
      <c r="D1773" s="362">
        <f t="shared" si="207"/>
        <v>44</v>
      </c>
      <c r="E1773" s="371">
        <f t="shared" si="207"/>
        <v>46.4208</v>
      </c>
      <c r="F1773" s="362"/>
      <c r="G1773" s="358">
        <f t="shared" si="208"/>
        <v>42795</v>
      </c>
      <c r="H1773" s="362"/>
      <c r="I1773" s="362">
        <f t="shared" si="209"/>
        <v>0</v>
      </c>
      <c r="J1773" s="360">
        <f t="shared" si="210"/>
        <v>0</v>
      </c>
      <c r="K1773" s="355"/>
      <c r="L1773" s="358">
        <f t="shared" si="214"/>
        <v>42795</v>
      </c>
      <c r="M1773" s="359"/>
      <c r="N1773" s="360">
        <f t="shared" si="215"/>
        <v>44</v>
      </c>
      <c r="O1773" s="360">
        <f t="shared" si="215"/>
        <v>46.4208</v>
      </c>
    </row>
    <row r="1774" spans="2:15" s="357" customFormat="1" ht="12.75">
      <c r="B1774" s="358">
        <f t="shared" si="206"/>
        <v>42826</v>
      </c>
      <c r="C1774" s="355"/>
      <c r="D1774" s="362">
        <f t="shared" si="207"/>
        <v>44</v>
      </c>
      <c r="E1774" s="371">
        <f t="shared" si="207"/>
        <v>48.6684</v>
      </c>
      <c r="F1774" s="362"/>
      <c r="G1774" s="358">
        <f t="shared" si="208"/>
        <v>42826</v>
      </c>
      <c r="H1774" s="362"/>
      <c r="I1774" s="362">
        <f t="shared" si="209"/>
        <v>0</v>
      </c>
      <c r="J1774" s="360">
        <f t="shared" si="210"/>
        <v>0</v>
      </c>
      <c r="K1774" s="355"/>
      <c r="L1774" s="358">
        <f t="shared" si="214"/>
        <v>42826</v>
      </c>
      <c r="M1774" s="359"/>
      <c r="N1774" s="360">
        <f t="shared" si="215"/>
        <v>44</v>
      </c>
      <c r="O1774" s="360">
        <f t="shared" si="215"/>
        <v>48.6684</v>
      </c>
    </row>
    <row r="1775" spans="2:15" s="357" customFormat="1" ht="12.75">
      <c r="B1775" s="358">
        <f t="shared" si="206"/>
        <v>42856</v>
      </c>
      <c r="C1775" s="355"/>
      <c r="D1775" s="362">
        <f t="shared" si="207"/>
        <v>44</v>
      </c>
      <c r="E1775" s="371">
        <f t="shared" si="207"/>
        <v>50.0544</v>
      </c>
      <c r="F1775" s="362"/>
      <c r="G1775" s="358">
        <f t="shared" si="208"/>
        <v>42856</v>
      </c>
      <c r="H1775" s="362"/>
      <c r="I1775" s="362">
        <f t="shared" si="209"/>
        <v>0</v>
      </c>
      <c r="J1775" s="360">
        <f t="shared" si="210"/>
        <v>0</v>
      </c>
      <c r="K1775" s="355"/>
      <c r="L1775" s="358">
        <f t="shared" si="214"/>
        <v>42856</v>
      </c>
      <c r="M1775" s="359"/>
      <c r="N1775" s="360">
        <f t="shared" si="215"/>
        <v>44</v>
      </c>
      <c r="O1775" s="360">
        <f t="shared" si="215"/>
        <v>50.0544</v>
      </c>
    </row>
    <row r="1776" spans="2:15" s="357" customFormat="1" ht="12.75">
      <c r="B1776" s="358">
        <f t="shared" si="206"/>
        <v>42887</v>
      </c>
      <c r="C1776" s="355"/>
      <c r="D1776" s="362">
        <f aca="true" t="shared" si="216" ref="D1776:E1779">+D563</f>
        <v>43</v>
      </c>
      <c r="E1776" s="371">
        <f t="shared" si="216"/>
        <v>7.2751</v>
      </c>
      <c r="F1776" s="362"/>
      <c r="G1776" s="358">
        <f>+B1123</f>
        <v>42887</v>
      </c>
      <c r="H1776" s="362"/>
      <c r="I1776" s="362">
        <f aca="true" t="shared" si="217" ref="I1776:J1779">+D1123</f>
        <v>0</v>
      </c>
      <c r="J1776" s="360">
        <f t="shared" si="217"/>
        <v>0</v>
      </c>
      <c r="K1776" s="355"/>
      <c r="L1776" s="358">
        <f>+B1776</f>
        <v>42887</v>
      </c>
      <c r="M1776" s="359"/>
      <c r="N1776" s="360">
        <f aca="true" t="shared" si="218" ref="N1776:O1779">+D1776+I1776</f>
        <v>43</v>
      </c>
      <c r="O1776" s="360">
        <f t="shared" si="218"/>
        <v>7.2751</v>
      </c>
    </row>
    <row r="1777" spans="2:15" s="357" customFormat="1" ht="12.75">
      <c r="B1777" s="358">
        <f t="shared" si="206"/>
        <v>42917</v>
      </c>
      <c r="C1777" s="355"/>
      <c r="D1777" s="362">
        <f t="shared" si="216"/>
        <v>43</v>
      </c>
      <c r="E1777" s="371">
        <f t="shared" si="216"/>
        <v>8.6089</v>
      </c>
      <c r="F1777" s="362"/>
      <c r="G1777" s="358">
        <f>+B1124</f>
        <v>42917</v>
      </c>
      <c r="H1777" s="362"/>
      <c r="I1777" s="362">
        <f t="shared" si="217"/>
        <v>0</v>
      </c>
      <c r="J1777" s="360">
        <f t="shared" si="217"/>
        <v>0</v>
      </c>
      <c r="K1777" s="355"/>
      <c r="L1777" s="358">
        <f>+B1777</f>
        <v>42917</v>
      </c>
      <c r="M1777" s="359"/>
      <c r="N1777" s="360">
        <f t="shared" si="218"/>
        <v>43</v>
      </c>
      <c r="O1777" s="360">
        <f t="shared" si="218"/>
        <v>8.6089</v>
      </c>
    </row>
    <row r="1778" spans="2:15" s="357" customFormat="1" ht="12.75">
      <c r="B1778" s="358">
        <f t="shared" si="206"/>
        <v>42948</v>
      </c>
      <c r="C1778" s="355"/>
      <c r="D1778" s="362">
        <f t="shared" si="216"/>
        <v>43</v>
      </c>
      <c r="E1778" s="371">
        <f t="shared" si="216"/>
        <v>9.9541</v>
      </c>
      <c r="F1778" s="362"/>
      <c r="G1778" s="358">
        <f>+B1125</f>
        <v>42948</v>
      </c>
      <c r="H1778" s="362"/>
      <c r="I1778" s="362">
        <f t="shared" si="217"/>
        <v>0</v>
      </c>
      <c r="J1778" s="360">
        <f t="shared" si="217"/>
        <v>0</v>
      </c>
      <c r="K1778" s="355"/>
      <c r="L1778" s="358">
        <f>+B1778</f>
        <v>42948</v>
      </c>
      <c r="M1778" s="359"/>
      <c r="N1778" s="360">
        <f t="shared" si="218"/>
        <v>43</v>
      </c>
      <c r="O1778" s="360">
        <f t="shared" si="218"/>
        <v>9.9541</v>
      </c>
    </row>
    <row r="1779" spans="2:15" s="357" customFormat="1" ht="12.75">
      <c r="B1779" s="358">
        <f t="shared" si="206"/>
        <v>42979</v>
      </c>
      <c r="C1779" s="355"/>
      <c r="D1779" s="362">
        <f t="shared" si="216"/>
        <v>43</v>
      </c>
      <c r="E1779" s="371">
        <f t="shared" si="216"/>
        <v>11.317</v>
      </c>
      <c r="F1779" s="362"/>
      <c r="G1779" s="358">
        <f>+B1126</f>
        <v>42979</v>
      </c>
      <c r="H1779" s="362"/>
      <c r="I1779" s="362">
        <f t="shared" si="217"/>
        <v>0</v>
      </c>
      <c r="J1779" s="360">
        <f t="shared" si="217"/>
        <v>0</v>
      </c>
      <c r="K1779" s="355"/>
      <c r="L1779" s="358">
        <f>+B1779</f>
        <v>42979</v>
      </c>
      <c r="M1779" s="359"/>
      <c r="N1779" s="360">
        <f t="shared" si="218"/>
        <v>43</v>
      </c>
      <c r="O1779" s="360">
        <f t="shared" si="218"/>
        <v>11.317</v>
      </c>
    </row>
    <row r="1780" spans="2:15" s="357" customFormat="1" ht="12.75">
      <c r="B1780" s="358"/>
      <c r="C1780" s="355"/>
      <c r="D1780" s="362"/>
      <c r="E1780" s="371"/>
      <c r="F1780" s="362"/>
      <c r="G1780" s="358"/>
      <c r="H1780" s="362"/>
      <c r="I1780" s="362"/>
      <c r="J1780" s="360"/>
      <c r="K1780" s="355"/>
      <c r="L1780" s="358"/>
      <c r="M1780" s="359"/>
      <c r="N1780" s="360"/>
      <c r="O1780" s="360"/>
    </row>
    <row r="1781" spans="2:15" s="357" customFormat="1" ht="12.75">
      <c r="B1781" s="358"/>
      <c r="C1781" s="355"/>
      <c r="D1781" s="362"/>
      <c r="E1781" s="371"/>
      <c r="F1781" s="362"/>
      <c r="G1781" s="358"/>
      <c r="H1781" s="362"/>
      <c r="I1781" s="362"/>
      <c r="J1781" s="360"/>
      <c r="K1781" s="355"/>
      <c r="L1781" s="358"/>
      <c r="M1781" s="359"/>
      <c r="N1781" s="360"/>
      <c r="O1781" s="360"/>
    </row>
    <row r="1782" spans="2:14" s="357" customFormat="1" ht="12.75">
      <c r="B1782" s="358"/>
      <c r="C1782" s="355"/>
      <c r="D1782" s="362"/>
      <c r="E1782" s="362"/>
      <c r="F1782" s="362"/>
      <c r="G1782" s="361"/>
      <c r="H1782" s="362"/>
      <c r="I1782" s="362"/>
      <c r="J1782" s="355"/>
      <c r="K1782" s="355"/>
      <c r="L1782" s="361"/>
      <c r="M1782" s="359"/>
      <c r="N1782" s="360"/>
    </row>
    <row r="1783" spans="2:14" s="357" customFormat="1" ht="12.75">
      <c r="B1783" s="358"/>
      <c r="C1783" s="355"/>
      <c r="D1783" s="362"/>
      <c r="E1783" s="362"/>
      <c r="F1783" s="362"/>
      <c r="G1783" s="361"/>
      <c r="H1783" s="362"/>
      <c r="I1783" s="362"/>
      <c r="J1783" s="355"/>
      <c r="K1783" s="355"/>
      <c r="L1783" s="361"/>
      <c r="M1783" s="359"/>
      <c r="N1783" s="360"/>
    </row>
    <row r="1784" spans="2:13" s="357" customFormat="1" ht="12.75">
      <c r="B1784" s="355"/>
      <c r="C1784" s="355"/>
      <c r="D1784" s="372" t="s">
        <v>81</v>
      </c>
      <c r="E1784" s="357" t="s">
        <v>62</v>
      </c>
      <c r="F1784" s="357" t="s">
        <v>62</v>
      </c>
      <c r="G1784" s="361"/>
      <c r="H1784" s="362"/>
      <c r="L1784" s="373" t="s">
        <v>28</v>
      </c>
      <c r="M1784" s="372" t="s">
        <v>77</v>
      </c>
    </row>
    <row r="1785" spans="2:13" s="357" customFormat="1" ht="12.75">
      <c r="B1785" s="355"/>
      <c r="C1785" s="355"/>
      <c r="E1785" s="357" t="s">
        <v>79</v>
      </c>
      <c r="F1785" s="357" t="s">
        <v>80</v>
      </c>
      <c r="G1785" s="362"/>
      <c r="H1785" s="362"/>
      <c r="I1785" s="362"/>
      <c r="J1785" s="355"/>
      <c r="K1785" s="374" t="s">
        <v>23</v>
      </c>
      <c r="L1785" s="364">
        <f>+AVERAGE(N1597:N1599)</f>
        <v>3095.6666666666665</v>
      </c>
      <c r="M1785" s="364">
        <f>+AVERAGE(O1597:O1599)</f>
        <v>1299.2481999999998</v>
      </c>
    </row>
    <row r="1786" spans="2:13" s="357" customFormat="1" ht="12.75">
      <c r="B1786" s="355"/>
      <c r="C1786" s="355"/>
      <c r="D1786" s="357">
        <v>200208</v>
      </c>
      <c r="E1786" s="364">
        <v>48</v>
      </c>
      <c r="F1786" s="364">
        <v>18</v>
      </c>
      <c r="G1786" s="362"/>
      <c r="H1786" s="362"/>
      <c r="I1786" s="362"/>
      <c r="J1786" s="355"/>
      <c r="K1786" s="374" t="s">
        <v>24</v>
      </c>
      <c r="L1786" s="364">
        <f>AVERAGE(N1777:N1779)</f>
        <v>43</v>
      </c>
      <c r="M1786" s="364">
        <f>AVERAGE(O1777:O1779)</f>
        <v>9.96</v>
      </c>
    </row>
    <row r="1787" spans="2:13" s="357" customFormat="1" ht="12.75">
      <c r="B1787" s="355"/>
      <c r="C1787" s="355"/>
      <c r="D1787" s="357">
        <v>200401</v>
      </c>
      <c r="E1787" s="364">
        <v>125</v>
      </c>
      <c r="F1787" s="364">
        <v>59</v>
      </c>
      <c r="G1787" s="362"/>
      <c r="H1787" s="362"/>
      <c r="I1787" s="362" t="s">
        <v>76</v>
      </c>
      <c r="J1787" s="355"/>
      <c r="K1787" s="355"/>
      <c r="L1787" s="375">
        <f>SUM(L1785:L1786)</f>
        <v>3138.6666666666665</v>
      </c>
      <c r="M1787" s="364">
        <f>ROUNDUP(SUM(M1785:M1786),)</f>
        <v>1310</v>
      </c>
    </row>
    <row r="1788" spans="2:12" s="357" customFormat="1" ht="12.75">
      <c r="B1788" s="355"/>
      <c r="C1788" s="355"/>
      <c r="D1788" s="357">
        <v>200402</v>
      </c>
      <c r="E1788" s="364">
        <v>127</v>
      </c>
      <c r="F1788" s="364">
        <v>61</v>
      </c>
      <c r="G1788" s="362"/>
      <c r="H1788" s="362"/>
      <c r="I1788" s="362"/>
      <c r="J1788" s="355"/>
      <c r="K1788" s="355"/>
      <c r="L1788" s="376"/>
    </row>
    <row r="1789" spans="2:11" s="357" customFormat="1" ht="12.75">
      <c r="B1789" s="355"/>
      <c r="C1789" s="355"/>
      <c r="D1789" s="357">
        <v>200403</v>
      </c>
      <c r="E1789" s="364">
        <v>130</v>
      </c>
      <c r="F1789" s="364">
        <v>58</v>
      </c>
      <c r="G1789" s="362"/>
      <c r="H1789" s="362"/>
      <c r="I1789" s="362"/>
      <c r="J1789" s="355"/>
      <c r="K1789" s="355"/>
    </row>
    <row r="1790" spans="2:13" s="357" customFormat="1" ht="12.75">
      <c r="B1790" s="355"/>
      <c r="C1790" s="355"/>
      <c r="D1790" s="357">
        <v>200404</v>
      </c>
      <c r="E1790" s="364">
        <v>131</v>
      </c>
      <c r="F1790" s="364">
        <v>57</v>
      </c>
      <c r="G1790" s="362"/>
      <c r="H1790" s="362"/>
      <c r="I1790" s="362"/>
      <c r="J1790" s="355"/>
      <c r="K1790" s="355"/>
      <c r="L1790" s="373" t="s">
        <v>28</v>
      </c>
      <c r="M1790" s="372" t="s">
        <v>77</v>
      </c>
    </row>
    <row r="1791" spans="2:13" s="357" customFormat="1" ht="12.75">
      <c r="B1791" s="355"/>
      <c r="C1791" s="355"/>
      <c r="D1791" s="357">
        <v>200405</v>
      </c>
      <c r="E1791" s="364">
        <v>135</v>
      </c>
      <c r="F1791" s="364">
        <v>62</v>
      </c>
      <c r="G1791" s="362"/>
      <c r="H1791" s="362"/>
      <c r="I1791" s="362"/>
      <c r="J1791" s="355"/>
      <c r="K1791" s="374" t="s">
        <v>23</v>
      </c>
      <c r="L1791" s="376">
        <f>+L1785/$L$1787</f>
        <v>0.9862999150382328</v>
      </c>
      <c r="M1791" s="376">
        <f>+M1785/$M$1787</f>
        <v>0.9917925190839693</v>
      </c>
    </row>
    <row r="1792" spans="2:13" s="357" customFormat="1" ht="12.75">
      <c r="B1792" s="355"/>
      <c r="C1792" s="355"/>
      <c r="D1792" s="357">
        <v>200406</v>
      </c>
      <c r="E1792" s="364">
        <v>135</v>
      </c>
      <c r="F1792" s="364">
        <v>61</v>
      </c>
      <c r="G1792" s="362"/>
      <c r="H1792" s="362"/>
      <c r="I1792" s="362"/>
      <c r="J1792" s="355"/>
      <c r="K1792" s="374" t="s">
        <v>24</v>
      </c>
      <c r="L1792" s="376">
        <f>+L1786/$L$1787</f>
        <v>0.013700084961767205</v>
      </c>
      <c r="M1792" s="376">
        <f>+M1786/$M$1787</f>
        <v>0.0076030534351145046</v>
      </c>
    </row>
    <row r="1793" spans="2:13" s="357" customFormat="1" ht="12.75">
      <c r="B1793" s="355"/>
      <c r="C1793" s="355"/>
      <c r="D1793" s="357">
        <v>200407</v>
      </c>
      <c r="E1793" s="364">
        <v>134</v>
      </c>
      <c r="F1793" s="364">
        <v>61</v>
      </c>
      <c r="G1793" s="362"/>
      <c r="H1793" s="362"/>
      <c r="I1793" s="362" t="s">
        <v>76</v>
      </c>
      <c r="J1793" s="355"/>
      <c r="K1793" s="355"/>
      <c r="L1793" s="376">
        <f>+L1787/$L$1787</f>
        <v>1</v>
      </c>
      <c r="M1793" s="376">
        <f>+M1787/$M$1787</f>
        <v>1</v>
      </c>
    </row>
    <row r="1794" spans="2:11" s="357" customFormat="1" ht="12.75">
      <c r="B1794" s="355"/>
      <c r="C1794" s="355"/>
      <c r="D1794" s="357">
        <v>200408</v>
      </c>
      <c r="E1794" s="364">
        <v>133</v>
      </c>
      <c r="F1794" s="364">
        <v>59</v>
      </c>
      <c r="G1794" s="362"/>
      <c r="H1794" s="362"/>
      <c r="I1794" s="362"/>
      <c r="J1794" s="355"/>
      <c r="K1794" s="355"/>
    </row>
    <row r="1795" spans="2:12" s="357" customFormat="1" ht="12.75">
      <c r="B1795" s="355"/>
      <c r="C1795" s="355"/>
      <c r="D1795" s="357">
        <v>200409</v>
      </c>
      <c r="E1795" s="364">
        <v>132</v>
      </c>
      <c r="F1795" s="364">
        <v>60</v>
      </c>
      <c r="G1795" s="362"/>
      <c r="H1795" s="362"/>
      <c r="I1795" s="362"/>
      <c r="J1795" s="355"/>
      <c r="K1795" s="355"/>
      <c r="L1795" s="372" t="s">
        <v>78</v>
      </c>
    </row>
    <row r="1796" spans="2:12" s="357" customFormat="1" ht="12.75">
      <c r="B1796" s="355"/>
      <c r="C1796" s="355"/>
      <c r="D1796" s="357">
        <v>200409</v>
      </c>
      <c r="E1796" s="364">
        <v>132</v>
      </c>
      <c r="F1796" s="364">
        <v>60</v>
      </c>
      <c r="G1796" s="362"/>
      <c r="H1796" s="362"/>
      <c r="I1796" s="362"/>
      <c r="J1796" s="355"/>
      <c r="K1796" s="374" t="s">
        <v>23</v>
      </c>
      <c r="L1796" s="375">
        <f>+(M1785/L1785)*1000</f>
        <v>419.69899860019376</v>
      </c>
    </row>
    <row r="1797" spans="2:12" s="357" customFormat="1" ht="12.75">
      <c r="B1797" s="355"/>
      <c r="C1797" s="355"/>
      <c r="D1797" s="357">
        <v>200409</v>
      </c>
      <c r="E1797" s="364">
        <v>132</v>
      </c>
      <c r="F1797" s="364">
        <v>60</v>
      </c>
      <c r="G1797" s="362"/>
      <c r="I1797" s="362"/>
      <c r="J1797" s="355"/>
      <c r="K1797" s="374" t="s">
        <v>24</v>
      </c>
      <c r="L1797" s="375">
        <f>+(M1786/L1786)*1000</f>
        <v>231.6279069767442</v>
      </c>
    </row>
    <row r="1798" spans="2:11" s="357" customFormat="1" ht="12.75">
      <c r="B1798" s="355"/>
      <c r="C1798" s="355"/>
      <c r="G1798" s="362"/>
      <c r="I1798" s="362"/>
      <c r="J1798" s="355"/>
      <c r="K1798" s="355"/>
    </row>
    <row r="1799" spans="2:11" s="357" customFormat="1" ht="12.75">
      <c r="B1799" s="355"/>
      <c r="C1799" s="355"/>
      <c r="G1799" s="362"/>
      <c r="H1799" s="364"/>
      <c r="I1799" s="362"/>
      <c r="J1799" s="355"/>
      <c r="K1799" s="355"/>
    </row>
    <row r="1800" spans="2:11" s="357" customFormat="1" ht="12.75">
      <c r="B1800" s="355"/>
      <c r="C1800" s="355"/>
      <c r="H1800" s="364"/>
      <c r="I1800" s="362"/>
      <c r="J1800" s="355"/>
      <c r="K1800" s="355"/>
    </row>
    <row r="1801" spans="2:11" s="357" customFormat="1" ht="12.75">
      <c r="B1801" s="355"/>
      <c r="C1801" s="355"/>
      <c r="H1801" s="364"/>
      <c r="I1801" s="362"/>
      <c r="J1801" s="355"/>
      <c r="K1801" s="355"/>
    </row>
    <row r="1802" spans="2:11" s="357" customFormat="1" ht="12.75">
      <c r="B1802" s="355"/>
      <c r="C1802" s="355"/>
      <c r="G1802" s="364"/>
      <c r="H1802" s="364"/>
      <c r="I1802" s="362"/>
      <c r="J1802" s="355"/>
      <c r="K1802" s="355"/>
    </row>
    <row r="1803" spans="2:11" s="357" customFormat="1" ht="12.75">
      <c r="B1803" s="355"/>
      <c r="C1803" s="355"/>
      <c r="E1803" s="357" t="s">
        <v>84</v>
      </c>
      <c r="F1803" s="357" t="s">
        <v>85</v>
      </c>
      <c r="G1803" s="364"/>
      <c r="H1803" s="364"/>
      <c r="I1803" s="362"/>
      <c r="J1803" s="355"/>
      <c r="K1803" s="355"/>
    </row>
    <row r="1804" spans="2:11" s="357" customFormat="1" ht="12.75">
      <c r="B1804" s="355"/>
      <c r="C1804" s="355"/>
      <c r="D1804" s="357" t="s">
        <v>82</v>
      </c>
      <c r="E1804" s="375">
        <f>+'EDAD Y GENERO'!BH45</f>
        <v>116</v>
      </c>
      <c r="F1804" s="375">
        <f>+'EDAD Y GENERO'!BH14</f>
        <v>2052</v>
      </c>
      <c r="G1804" s="377"/>
      <c r="H1804" s="364"/>
      <c r="I1804" s="362"/>
      <c r="J1804" s="355"/>
      <c r="K1804" s="355"/>
    </row>
    <row r="1805" spans="2:11" s="357" customFormat="1" ht="12.75">
      <c r="B1805" s="355"/>
      <c r="C1805" s="355"/>
      <c r="D1805" s="357" t="s">
        <v>83</v>
      </c>
      <c r="E1805" s="375">
        <f>+'EDAD Y GENERO'!BI45</f>
        <v>51</v>
      </c>
      <c r="F1805" s="375">
        <f>+'EDAD Y GENERO'!BI14</f>
        <v>917</v>
      </c>
      <c r="G1805" s="377"/>
      <c r="H1805" s="364"/>
      <c r="I1805" s="362"/>
      <c r="J1805" s="355"/>
      <c r="K1805" s="355"/>
    </row>
    <row r="1806" spans="2:11" s="357" customFormat="1" ht="12.75">
      <c r="B1806" s="355"/>
      <c r="C1806" s="355"/>
      <c r="D1806" s="357" t="s">
        <v>76</v>
      </c>
      <c r="E1806" s="375">
        <f>SUM(E1804:E1805)</f>
        <v>167</v>
      </c>
      <c r="F1806" s="375">
        <f>SUM(F1804:F1805)</f>
        <v>2969</v>
      </c>
      <c r="G1806" s="364"/>
      <c r="H1806" s="364"/>
      <c r="I1806" s="362"/>
      <c r="J1806" s="355"/>
      <c r="K1806" s="355"/>
    </row>
    <row r="1807" spans="2:11" s="357" customFormat="1" ht="12.75">
      <c r="B1807" s="355"/>
      <c r="C1807" s="355"/>
      <c r="G1807" s="364"/>
      <c r="H1807" s="364"/>
      <c r="I1807" s="362"/>
      <c r="J1807" s="355"/>
      <c r="K1807" s="355"/>
    </row>
    <row r="1808" spans="2:11" s="357" customFormat="1" ht="12.75">
      <c r="B1808" s="355"/>
      <c r="C1808" s="355"/>
      <c r="E1808" s="357" t="s">
        <v>84</v>
      </c>
      <c r="F1808" s="357" t="s">
        <v>85</v>
      </c>
      <c r="G1808" s="364"/>
      <c r="H1808" s="364"/>
      <c r="I1808" s="362"/>
      <c r="J1808" s="355"/>
      <c r="K1808" s="355"/>
    </row>
    <row r="1809" spans="2:11" s="357" customFormat="1" ht="12.75">
      <c r="B1809" s="355"/>
      <c r="C1809" s="355"/>
      <c r="D1809" s="357" t="s">
        <v>82</v>
      </c>
      <c r="E1809" s="377">
        <f>+E1804/$E$1806</f>
        <v>0.6946107784431138</v>
      </c>
      <c r="F1809" s="377">
        <f>+F1804/$F$1806</f>
        <v>0.6911417985853823</v>
      </c>
      <c r="G1809" s="364"/>
      <c r="H1809" s="378"/>
      <c r="I1809" s="362"/>
      <c r="J1809" s="355"/>
      <c r="K1809" s="355"/>
    </row>
    <row r="1810" spans="2:11" s="357" customFormat="1" ht="12.75">
      <c r="B1810" s="355"/>
      <c r="C1810" s="355"/>
      <c r="D1810" s="357" t="s">
        <v>83</v>
      </c>
      <c r="E1810" s="377">
        <f>+E1805/$E$1806</f>
        <v>0.30538922155688625</v>
      </c>
      <c r="F1810" s="377">
        <f>+F1805/$F$1806</f>
        <v>0.30885820141461773</v>
      </c>
      <c r="G1810" s="364"/>
      <c r="I1810" s="362"/>
      <c r="J1810" s="355"/>
      <c r="K1810" s="355"/>
    </row>
    <row r="1811" spans="2:11" s="357" customFormat="1" ht="12.75">
      <c r="B1811" s="355"/>
      <c r="C1811" s="355"/>
      <c r="D1811" s="357" t="s">
        <v>76</v>
      </c>
      <c r="E1811" s="377">
        <f>+E1806/$E$1806</f>
        <v>1</v>
      </c>
      <c r="F1811" s="377">
        <f>+F1806/$F$1806</f>
        <v>1</v>
      </c>
      <c r="G1811" s="364"/>
      <c r="I1811" s="362"/>
      <c r="J1811" s="355"/>
      <c r="K1811" s="355"/>
    </row>
    <row r="1812" spans="2:11" s="357" customFormat="1" ht="12.75">
      <c r="B1812" s="355"/>
      <c r="C1812" s="355"/>
      <c r="D1812" s="362"/>
      <c r="E1812" s="362"/>
      <c r="F1812" s="362"/>
      <c r="H1812" s="379" t="s">
        <v>139</v>
      </c>
      <c r="I1812" s="380">
        <v>201306</v>
      </c>
      <c r="J1812" s="379"/>
      <c r="K1812" s="355"/>
    </row>
    <row r="1813" spans="2:11" s="357" customFormat="1" ht="12.75">
      <c r="B1813" s="355"/>
      <c r="C1813" s="355"/>
      <c r="D1813" s="362"/>
      <c r="E1813" s="362"/>
      <c r="F1813" s="362"/>
      <c r="H1813" s="379"/>
      <c r="I1813" s="379"/>
      <c r="J1813" s="379"/>
      <c r="K1813" s="355"/>
    </row>
    <row r="1814" spans="2:12" s="357" customFormat="1" ht="12.75">
      <c r="B1814" s="355"/>
      <c r="C1814" s="355"/>
      <c r="D1814" s="362"/>
      <c r="E1814" s="362"/>
      <c r="F1814" s="362"/>
      <c r="H1814" s="360"/>
      <c r="I1814" s="360" t="s">
        <v>140</v>
      </c>
      <c r="J1814" s="360"/>
      <c r="K1814" s="379"/>
      <c r="L1814" s="379"/>
    </row>
    <row r="1815" spans="2:12" s="357" customFormat="1" ht="12.75">
      <c r="B1815" s="355"/>
      <c r="C1815" s="355"/>
      <c r="E1815" s="381" t="s">
        <v>91</v>
      </c>
      <c r="F1815" s="382" t="s">
        <v>91</v>
      </c>
      <c r="H1815" s="363" t="s">
        <v>141</v>
      </c>
      <c r="I1815" s="360" t="s">
        <v>142</v>
      </c>
      <c r="J1815" s="360"/>
      <c r="K1815" s="379"/>
      <c r="L1815" s="379"/>
    </row>
    <row r="1816" spans="2:14" s="357" customFormat="1" ht="12.75">
      <c r="B1816" s="355"/>
      <c r="C1816" s="355"/>
      <c r="D1816" s="357" t="s">
        <v>86</v>
      </c>
      <c r="E1816" s="377">
        <f>+F1816/$F$1819</f>
        <v>0.011798469387755101</v>
      </c>
      <c r="F1816" s="383">
        <f>'N° CONTRATOS Y SALDO AC.'!D192+'N° CONTRATOS Y SALDO AC.'!D757</f>
        <v>37</v>
      </c>
      <c r="G1816" s="384"/>
      <c r="H1816" s="385">
        <v>1</v>
      </c>
      <c r="I1816" s="386">
        <v>42</v>
      </c>
      <c r="L1816" s="387"/>
      <c r="M1816" s="388"/>
      <c r="N1816" s="389"/>
    </row>
    <row r="1817" spans="2:14" s="357" customFormat="1" ht="12.75">
      <c r="B1817" s="355"/>
      <c r="C1817" s="355"/>
      <c r="D1817" s="357" t="s">
        <v>88</v>
      </c>
      <c r="E1817" s="377">
        <f>+F1817/$F$1819</f>
        <v>0.013392857142857142</v>
      </c>
      <c r="F1817" s="383">
        <f>'N° CONTRATOS Y SALDO AC.'!H192+'N° CONTRATOS Y SALDO AC.'!H757</f>
        <v>42</v>
      </c>
      <c r="G1817" s="384"/>
      <c r="H1817" s="385">
        <v>16</v>
      </c>
      <c r="I1817" s="386"/>
      <c r="L1817" s="390"/>
      <c r="M1817" s="390"/>
      <c r="N1817" s="391"/>
    </row>
    <row r="1818" spans="2:14" s="357" customFormat="1" ht="12.75">
      <c r="B1818" s="355"/>
      <c r="C1818" s="355"/>
      <c r="D1818" s="357" t="s">
        <v>89</v>
      </c>
      <c r="E1818" s="377">
        <f>+F1818/$F$1819</f>
        <v>0.9748086734693877</v>
      </c>
      <c r="F1818" s="392">
        <f>'N° CONTRATOS Y SALDO AC.'!J192+'N° CONTRATOS Y SALDO AC.'!J757</f>
        <v>3057</v>
      </c>
      <c r="G1818" s="384"/>
      <c r="H1818" s="385">
        <v>37</v>
      </c>
      <c r="I1818" s="386">
        <v>50</v>
      </c>
      <c r="K1818" s="360"/>
      <c r="L1818" s="390"/>
      <c r="M1818" s="390"/>
      <c r="N1818" s="391"/>
    </row>
    <row r="1819" spans="2:14" s="357" customFormat="1" ht="12.75">
      <c r="B1819" s="355"/>
      <c r="C1819" s="355"/>
      <c r="D1819" s="372" t="s">
        <v>76</v>
      </c>
      <c r="E1819" s="377">
        <f>+F1819/$F$1819</f>
        <v>1</v>
      </c>
      <c r="F1819" s="392">
        <f>+SUM(F1816:F1818)</f>
        <v>3136</v>
      </c>
      <c r="G1819" s="384"/>
      <c r="H1819" s="385">
        <v>504</v>
      </c>
      <c r="I1819" s="386">
        <v>3138</v>
      </c>
      <c r="K1819" s="360"/>
      <c r="L1819" s="390"/>
      <c r="M1819" s="390"/>
      <c r="N1819" s="391"/>
    </row>
    <row r="1820" spans="2:14" s="357" customFormat="1" ht="12.75">
      <c r="B1820" s="355"/>
      <c r="C1820" s="355"/>
      <c r="I1820" s="393"/>
      <c r="L1820" s="390"/>
      <c r="M1820" s="390"/>
      <c r="N1820" s="391"/>
    </row>
    <row r="1821" spans="2:9" s="357" customFormat="1" ht="12.75">
      <c r="B1821" s="355"/>
      <c r="C1821" s="355"/>
      <c r="D1821" s="372"/>
      <c r="E1821" s="394"/>
      <c r="F1821" s="360"/>
      <c r="I1821" s="393"/>
    </row>
    <row r="1822" spans="2:9" s="357" customFormat="1" ht="12.75">
      <c r="B1822" s="355"/>
      <c r="C1822" s="355"/>
      <c r="D1822" s="357" t="s">
        <v>87</v>
      </c>
      <c r="E1822" s="377">
        <f>+F1822/$F$1819</f>
        <v>0</v>
      </c>
      <c r="F1822" s="388"/>
      <c r="H1822" s="395" t="s">
        <v>139</v>
      </c>
      <c r="I1822" s="380">
        <v>201606</v>
      </c>
    </row>
    <row r="1823" spans="2:9" s="357" customFormat="1" ht="12.75">
      <c r="B1823" s="355"/>
      <c r="C1823" s="355"/>
      <c r="D1823" s="372"/>
      <c r="E1823" s="394"/>
      <c r="F1823" s="360"/>
      <c r="H1823" s="396"/>
      <c r="I1823" s="396"/>
    </row>
    <row r="1824" spans="2:11" s="357" customFormat="1" ht="12.75">
      <c r="B1824" s="355"/>
      <c r="C1824" s="355"/>
      <c r="D1824" s="362"/>
      <c r="E1824" s="362"/>
      <c r="F1824" s="362"/>
      <c r="H1824" s="396"/>
      <c r="I1824" s="396" t="s">
        <v>140</v>
      </c>
      <c r="J1824" s="355"/>
      <c r="K1824" s="355"/>
    </row>
    <row r="1825" spans="2:11" s="357" customFormat="1" ht="12.75">
      <c r="B1825" s="355"/>
      <c r="C1825" s="355"/>
      <c r="E1825" s="381" t="s">
        <v>90</v>
      </c>
      <c r="F1825" s="381" t="s">
        <v>90</v>
      </c>
      <c r="H1825" s="396" t="s">
        <v>141</v>
      </c>
      <c r="I1825" s="396" t="s">
        <v>143</v>
      </c>
      <c r="J1825" s="355"/>
      <c r="K1825" s="355"/>
    </row>
    <row r="1826" spans="2:11" s="357" customFormat="1" ht="12.75">
      <c r="B1826" s="355"/>
      <c r="C1826" s="355"/>
      <c r="D1826" s="357" t="s">
        <v>86</v>
      </c>
      <c r="E1826" s="377">
        <f>+F1826/$F$1829</f>
        <v>0.0012283504771936312</v>
      </c>
      <c r="F1826" s="397">
        <f>'N° CONTRATOS Y SALDO AC.'!E192+'N° CONTRATOS Y SALDO AC.'!E757</f>
        <v>1.5916</v>
      </c>
      <c r="H1826" s="385">
        <v>1</v>
      </c>
      <c r="I1826" s="385">
        <v>5.291021</v>
      </c>
      <c r="J1826" s="385"/>
      <c r="K1826" s="355"/>
    </row>
    <row r="1827" spans="2:11" s="357" customFormat="1" ht="12.75">
      <c r="B1827" s="355"/>
      <c r="C1827" s="355"/>
      <c r="D1827" s="357" t="s">
        <v>88</v>
      </c>
      <c r="E1827" s="377">
        <f>+F1827/$F$1829</f>
        <v>0.20815724738358107</v>
      </c>
      <c r="F1827" s="397">
        <f>'N° CONTRATOS Y SALDO AC.'!I192+'N° CONTRATOS Y SALDO AC.'!I757</f>
        <v>269.7138</v>
      </c>
      <c r="G1827" s="384"/>
      <c r="H1827" s="385">
        <v>16</v>
      </c>
      <c r="I1827" s="385">
        <v>0</v>
      </c>
      <c r="J1827" s="385"/>
      <c r="K1827" s="355"/>
    </row>
    <row r="1828" spans="2:11" s="357" customFormat="1" ht="12.75">
      <c r="B1828" s="355"/>
      <c r="C1828" s="355"/>
      <c r="D1828" s="357" t="s">
        <v>89</v>
      </c>
      <c r="E1828" s="377">
        <f>+F1828/$F$1829</f>
        <v>0.7906144021392253</v>
      </c>
      <c r="F1828" s="397">
        <f>'N° CONTRATOS Y SALDO AC.'!K192+'N° CONTRATOS Y SALDO AC.'!K757</f>
        <v>1024.416</v>
      </c>
      <c r="G1828" s="384"/>
      <c r="H1828" s="385">
        <v>37</v>
      </c>
      <c r="I1828" s="385">
        <v>350.829491</v>
      </c>
      <c r="J1828" s="385"/>
      <c r="K1828" s="355"/>
    </row>
    <row r="1829" spans="2:11" s="357" customFormat="1" ht="12.75">
      <c r="B1829" s="355"/>
      <c r="C1829" s="355"/>
      <c r="D1829" s="372" t="s">
        <v>76</v>
      </c>
      <c r="E1829" s="377">
        <f>+SUM(E1826:E1828)</f>
        <v>1</v>
      </c>
      <c r="F1829" s="398">
        <f>SUM(F1826:F1828)</f>
        <v>1295.7214</v>
      </c>
      <c r="G1829" s="384"/>
      <c r="H1829" s="385">
        <v>504</v>
      </c>
      <c r="I1829" s="385">
        <v>1075.826161</v>
      </c>
      <c r="J1829" s="385"/>
      <c r="K1829" s="355"/>
    </row>
    <row r="1830" spans="2:11" s="357" customFormat="1" ht="12.75">
      <c r="B1830" s="355"/>
      <c r="C1830" s="355"/>
      <c r="G1830" s="384"/>
      <c r="H1830" s="385"/>
      <c r="I1830" s="385">
        <f>SUM(I1826:I1829)</f>
        <v>1431.946673</v>
      </c>
      <c r="J1830" s="385"/>
      <c r="K1830" s="355"/>
    </row>
    <row r="1831" spans="2:12" s="357" customFormat="1" ht="12.75">
      <c r="B1831" s="355"/>
      <c r="C1831" s="355"/>
      <c r="D1831" s="362"/>
      <c r="E1831" s="362"/>
      <c r="F1831" s="362"/>
      <c r="I1831" s="393"/>
      <c r="J1831" s="362"/>
      <c r="K1831" s="355"/>
      <c r="L1831" s="355"/>
    </row>
    <row r="1832" spans="4:6" s="345" customFormat="1" ht="12.75">
      <c r="D1832" s="357" t="s">
        <v>87</v>
      </c>
      <c r="E1832" s="377">
        <f>+F1832/$F$1829</f>
        <v>0</v>
      </c>
      <c r="F1832" s="399">
        <v>0</v>
      </c>
    </row>
    <row r="1833" s="345" customFormat="1" ht="12"/>
    <row r="1834" s="345" customFormat="1" ht="12"/>
    <row r="1835" s="345" customFormat="1" ht="42.75" customHeight="1"/>
    <row r="1836" s="345" customFormat="1" ht="12"/>
    <row r="1837" s="345" customFormat="1" ht="12"/>
    <row r="1838" s="345" customFormat="1" ht="12"/>
    <row r="1839" s="345" customFormat="1" ht="12"/>
    <row r="1840" s="345" customFormat="1" ht="12"/>
    <row r="1841" s="345" customFormat="1" ht="12"/>
    <row r="1842" s="345" customFormat="1" ht="12"/>
    <row r="1843" s="345" customFormat="1" ht="12"/>
    <row r="1844" s="345" customFormat="1" ht="12"/>
    <row r="1845" s="345" customFormat="1" ht="12"/>
    <row r="1846" s="345" customFormat="1" ht="12"/>
    <row r="1847" s="345" customFormat="1" ht="12"/>
    <row r="1848" s="345" customFormat="1" ht="12"/>
    <row r="1849" s="345" customFormat="1" ht="12"/>
    <row r="1850" s="345" customFormat="1" ht="12"/>
    <row r="1851" s="345" customFormat="1" ht="12"/>
    <row r="1852" s="345" customFormat="1" ht="12"/>
    <row r="1853" s="345" customFormat="1" ht="12"/>
    <row r="1854" s="345" customFormat="1" ht="12"/>
    <row r="1855" s="345" customFormat="1" ht="12"/>
    <row r="1856" s="345" customFormat="1" ht="12"/>
    <row r="1857" s="345" customFormat="1" ht="12"/>
    <row r="1858" s="345" customFormat="1" ht="12"/>
    <row r="1859" s="345" customFormat="1" ht="12"/>
    <row r="1860" s="345" customFormat="1" ht="12"/>
    <row r="1861" s="345" customFormat="1" ht="12"/>
    <row r="1862" s="345" customFormat="1" ht="12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8" max="9" man="1"/>
    <brk id="461" max="9" man="1"/>
    <brk id="649" max="9" man="1"/>
    <brk id="835" max="9" man="1"/>
    <brk id="97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6" width="5.7109375" style="9" customWidth="1"/>
    <col min="8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2055</v>
      </c>
      <c r="D14" s="161">
        <f aca="true" t="shared" si="1" ref="D14:D37">+F14+H14+J14+L14+N14+P14+R14+T14+V14+X14+Z14+AB14</f>
        <v>919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4</v>
      </c>
      <c r="L14" s="162">
        <f t="shared" si="2"/>
        <v>3</v>
      </c>
      <c r="M14" s="162">
        <f t="shared" si="2"/>
        <v>60</v>
      </c>
      <c r="N14" s="162">
        <f t="shared" si="2"/>
        <v>29</v>
      </c>
      <c r="O14" s="162">
        <f t="shared" si="2"/>
        <v>228</v>
      </c>
      <c r="P14" s="162">
        <f t="shared" si="2"/>
        <v>118</v>
      </c>
      <c r="Q14" s="162">
        <f t="shared" si="2"/>
        <v>347</v>
      </c>
      <c r="R14" s="162">
        <f t="shared" si="2"/>
        <v>151</v>
      </c>
      <c r="S14" s="162">
        <f t="shared" si="2"/>
        <v>446</v>
      </c>
      <c r="T14" s="162">
        <f t="shared" si="2"/>
        <v>162</v>
      </c>
      <c r="U14" s="162">
        <f t="shared" si="2"/>
        <v>371</v>
      </c>
      <c r="V14" s="162">
        <f t="shared" si="2"/>
        <v>145</v>
      </c>
      <c r="W14" s="162">
        <f t="shared" si="2"/>
        <v>259</v>
      </c>
      <c r="X14" s="162">
        <f t="shared" si="2"/>
        <v>146</v>
      </c>
      <c r="Y14" s="162">
        <f t="shared" si="2"/>
        <v>177</v>
      </c>
      <c r="Z14" s="162">
        <f t="shared" si="2"/>
        <v>96</v>
      </c>
      <c r="AA14" s="162">
        <f t="shared" si="2"/>
        <v>163</v>
      </c>
      <c r="AB14" s="162">
        <f t="shared" si="2"/>
        <v>69</v>
      </c>
      <c r="AC14" s="71"/>
      <c r="AD14" s="9"/>
      <c r="AE14" s="165" t="s">
        <v>20</v>
      </c>
      <c r="AF14" s="161">
        <f>+SUM(AF15:AF37)</f>
        <v>2052</v>
      </c>
      <c r="AG14" s="161">
        <f>+SUM(AG15:AG37)</f>
        <v>918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3</v>
      </c>
      <c r="AP14" s="162">
        <f t="shared" si="3"/>
        <v>58</v>
      </c>
      <c r="AQ14" s="162">
        <f t="shared" si="3"/>
        <v>27</v>
      </c>
      <c r="AR14" s="162">
        <f t="shared" si="3"/>
        <v>222</v>
      </c>
      <c r="AS14" s="162">
        <f t="shared" si="3"/>
        <v>116</v>
      </c>
      <c r="AT14" s="162">
        <f t="shared" si="3"/>
        <v>344</v>
      </c>
      <c r="AU14" s="162">
        <f t="shared" si="3"/>
        <v>152</v>
      </c>
      <c r="AV14" s="162">
        <f t="shared" si="3"/>
        <v>448</v>
      </c>
      <c r="AW14" s="162">
        <f t="shared" si="3"/>
        <v>164</v>
      </c>
      <c r="AX14" s="162">
        <f t="shared" si="3"/>
        <v>373</v>
      </c>
      <c r="AY14" s="162">
        <f t="shared" si="3"/>
        <v>142</v>
      </c>
      <c r="AZ14" s="162">
        <f t="shared" si="3"/>
        <v>261</v>
      </c>
      <c r="BA14" s="162">
        <f t="shared" si="3"/>
        <v>147</v>
      </c>
      <c r="BB14" s="162">
        <f t="shared" si="3"/>
        <v>178</v>
      </c>
      <c r="BC14" s="162">
        <f t="shared" si="3"/>
        <v>98</v>
      </c>
      <c r="BD14" s="162">
        <f t="shared" si="3"/>
        <v>165</v>
      </c>
      <c r="BE14" s="162">
        <f t="shared" si="3"/>
        <v>69</v>
      </c>
      <c r="BG14" s="166" t="s">
        <v>20</v>
      </c>
      <c r="BH14" s="161">
        <f>+SUM(BH15:BH37)</f>
        <v>2052</v>
      </c>
      <c r="BI14" s="161">
        <f>+SUM(BI15:BI37)</f>
        <v>917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54</v>
      </c>
      <c r="BS14" s="162">
        <f t="shared" si="4"/>
        <v>28</v>
      </c>
      <c r="BT14" s="162">
        <f t="shared" si="4"/>
        <v>221</v>
      </c>
      <c r="BU14" s="162">
        <f t="shared" si="4"/>
        <v>115</v>
      </c>
      <c r="BV14" s="162">
        <f t="shared" si="4"/>
        <v>343</v>
      </c>
      <c r="BW14" s="162">
        <f t="shared" si="4"/>
        <v>150</v>
      </c>
      <c r="BX14" s="162">
        <f t="shared" si="4"/>
        <v>445</v>
      </c>
      <c r="BY14" s="162">
        <f t="shared" si="4"/>
        <v>165</v>
      </c>
      <c r="BZ14" s="162">
        <f t="shared" si="4"/>
        <v>375</v>
      </c>
      <c r="CA14" s="162">
        <f t="shared" si="4"/>
        <v>140</v>
      </c>
      <c r="CB14" s="162">
        <f t="shared" si="4"/>
        <v>263</v>
      </c>
      <c r="CC14" s="162">
        <f t="shared" si="4"/>
        <v>147</v>
      </c>
      <c r="CD14" s="162">
        <f t="shared" si="4"/>
        <v>183</v>
      </c>
      <c r="CE14" s="162">
        <f t="shared" si="4"/>
        <v>100</v>
      </c>
      <c r="CF14" s="162">
        <f t="shared" si="4"/>
        <v>165</v>
      </c>
      <c r="CG14" s="162">
        <f t="shared" si="4"/>
        <v>70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719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4</v>
      </c>
      <c r="L15" s="333">
        <v>3</v>
      </c>
      <c r="M15" s="333">
        <v>51</v>
      </c>
      <c r="N15" s="333">
        <v>25</v>
      </c>
      <c r="O15" s="333">
        <v>199</v>
      </c>
      <c r="P15" s="333">
        <v>94</v>
      </c>
      <c r="Q15" s="333">
        <v>297</v>
      </c>
      <c r="R15" s="333">
        <v>117</v>
      </c>
      <c r="S15" s="333">
        <v>370</v>
      </c>
      <c r="T15" s="333">
        <v>130</v>
      </c>
      <c r="U15" s="333">
        <v>303</v>
      </c>
      <c r="V15" s="333">
        <v>113</v>
      </c>
      <c r="W15" s="333">
        <v>198</v>
      </c>
      <c r="X15" s="333">
        <v>108</v>
      </c>
      <c r="Y15" s="333">
        <v>132</v>
      </c>
      <c r="Z15" s="333">
        <v>72</v>
      </c>
      <c r="AA15" s="333">
        <v>118</v>
      </c>
      <c r="AB15" s="333">
        <v>57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3</v>
      </c>
      <c r="AP15" s="333">
        <v>49</v>
      </c>
      <c r="AQ15" s="333">
        <v>23</v>
      </c>
      <c r="AR15" s="333">
        <v>193</v>
      </c>
      <c r="AS15" s="333">
        <v>93</v>
      </c>
      <c r="AT15" s="333">
        <v>296</v>
      </c>
      <c r="AU15" s="333">
        <v>117</v>
      </c>
      <c r="AV15" s="333">
        <v>371</v>
      </c>
      <c r="AW15" s="333">
        <v>132</v>
      </c>
      <c r="AX15" s="333">
        <v>307</v>
      </c>
      <c r="AY15" s="333">
        <v>111</v>
      </c>
      <c r="AZ15" s="333">
        <v>200</v>
      </c>
      <c r="BA15" s="333">
        <v>110</v>
      </c>
      <c r="BB15" s="333">
        <v>131</v>
      </c>
      <c r="BC15" s="333">
        <v>73</v>
      </c>
      <c r="BD15" s="333">
        <v>120</v>
      </c>
      <c r="BE15" s="333">
        <v>57</v>
      </c>
      <c r="BG15" s="171" t="s">
        <v>51</v>
      </c>
      <c r="BH15" s="168">
        <f>+BJ15+BL15+BN15+BP15+BR15+BT15+BV15+BX15+BZ15+CB15+CD15+CF15</f>
        <v>1668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46</v>
      </c>
      <c r="BS15" s="333">
        <v>24</v>
      </c>
      <c r="BT15" s="333">
        <v>192</v>
      </c>
      <c r="BU15" s="333">
        <v>93</v>
      </c>
      <c r="BV15" s="333">
        <v>293</v>
      </c>
      <c r="BW15" s="333">
        <v>116</v>
      </c>
      <c r="BX15" s="333">
        <v>369</v>
      </c>
      <c r="BY15" s="333">
        <v>132</v>
      </c>
      <c r="BZ15" s="333">
        <v>307</v>
      </c>
      <c r="CA15" s="333">
        <v>110</v>
      </c>
      <c r="CB15" s="333">
        <v>204</v>
      </c>
      <c r="CC15" s="333">
        <v>112</v>
      </c>
      <c r="CD15" s="333">
        <v>135</v>
      </c>
      <c r="CE15" s="333">
        <v>75</v>
      </c>
      <c r="CF15" s="333">
        <v>119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3</v>
      </c>
      <c r="Q16" s="333">
        <v>11</v>
      </c>
      <c r="R16" s="333">
        <v>3</v>
      </c>
      <c r="S16" s="333">
        <v>19</v>
      </c>
      <c r="T16" s="333">
        <v>6</v>
      </c>
      <c r="U16" s="333">
        <v>12</v>
      </c>
      <c r="V16" s="333">
        <v>4</v>
      </c>
      <c r="W16" s="333">
        <v>9</v>
      </c>
      <c r="X16" s="333">
        <v>4</v>
      </c>
      <c r="Y16" s="333">
        <v>7</v>
      </c>
      <c r="Z16" s="333">
        <v>2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78</v>
      </c>
      <c r="AG16" s="169">
        <f t="shared" si="6"/>
        <v>26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3</v>
      </c>
      <c r="AT16" s="333">
        <v>11</v>
      </c>
      <c r="AU16" s="333">
        <v>2</v>
      </c>
      <c r="AV16" s="333">
        <v>19</v>
      </c>
      <c r="AW16" s="333">
        <v>7</v>
      </c>
      <c r="AX16" s="333">
        <v>12</v>
      </c>
      <c r="AY16" s="333">
        <v>4</v>
      </c>
      <c r="AZ16" s="333">
        <v>9</v>
      </c>
      <c r="BA16" s="333">
        <v>4</v>
      </c>
      <c r="BB16" s="333">
        <v>7</v>
      </c>
      <c r="BC16" s="333">
        <v>2</v>
      </c>
      <c r="BD16" s="333">
        <v>9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79</v>
      </c>
      <c r="BI16" s="169">
        <f t="shared" si="7"/>
        <v>26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7</v>
      </c>
      <c r="BU16" s="333">
        <v>2</v>
      </c>
      <c r="BV16" s="333">
        <v>12</v>
      </c>
      <c r="BW16" s="333">
        <v>3</v>
      </c>
      <c r="BX16" s="333">
        <v>18</v>
      </c>
      <c r="BY16" s="333">
        <v>7</v>
      </c>
      <c r="BZ16" s="333">
        <v>13</v>
      </c>
      <c r="CA16" s="333">
        <v>4</v>
      </c>
      <c r="CB16" s="333">
        <v>8</v>
      </c>
      <c r="CC16" s="333">
        <v>4</v>
      </c>
      <c r="CD16" s="333">
        <v>8</v>
      </c>
      <c r="CE16" s="333">
        <v>2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4</v>
      </c>
      <c r="Q17" s="333">
        <v>7</v>
      </c>
      <c r="R17" s="333">
        <v>4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5</v>
      </c>
      <c r="Y17" s="333">
        <v>8</v>
      </c>
      <c r="Z17" s="333">
        <v>1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49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4</v>
      </c>
      <c r="AT17" s="333">
        <v>6</v>
      </c>
      <c r="AU17" s="333">
        <v>3</v>
      </c>
      <c r="AV17" s="333">
        <v>5</v>
      </c>
      <c r="AW17" s="333">
        <v>2</v>
      </c>
      <c r="AX17" s="333">
        <v>11</v>
      </c>
      <c r="AY17" s="333">
        <v>2</v>
      </c>
      <c r="AZ17" s="333">
        <v>6</v>
      </c>
      <c r="BA17" s="333">
        <v>5</v>
      </c>
      <c r="BB17" s="333">
        <v>8</v>
      </c>
      <c r="BC17" s="333">
        <v>1</v>
      </c>
      <c r="BD17" s="333">
        <v>7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19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6</v>
      </c>
      <c r="BW17" s="333">
        <v>3</v>
      </c>
      <c r="BX17" s="333">
        <v>5</v>
      </c>
      <c r="BY17" s="333">
        <v>2</v>
      </c>
      <c r="BZ17" s="333">
        <v>11</v>
      </c>
      <c r="CA17" s="333">
        <v>2</v>
      </c>
      <c r="CB17" s="333">
        <v>6</v>
      </c>
      <c r="CC17" s="333">
        <v>4</v>
      </c>
      <c r="CD17" s="333">
        <v>8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45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3</v>
      </c>
      <c r="S18" s="333">
        <v>7</v>
      </c>
      <c r="T18" s="333">
        <v>5</v>
      </c>
      <c r="U18" s="333">
        <v>10</v>
      </c>
      <c r="V18" s="333">
        <v>4</v>
      </c>
      <c r="W18" s="333">
        <v>11</v>
      </c>
      <c r="X18" s="333">
        <v>9</v>
      </c>
      <c r="Y18" s="333">
        <v>5</v>
      </c>
      <c r="Z18" s="333">
        <v>6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0</v>
      </c>
      <c r="AT18" s="333">
        <v>4</v>
      </c>
      <c r="AU18" s="333">
        <v>6</v>
      </c>
      <c r="AV18" s="333">
        <v>7</v>
      </c>
      <c r="AW18" s="333">
        <v>4</v>
      </c>
      <c r="AX18" s="333">
        <v>9</v>
      </c>
      <c r="AY18" s="333">
        <v>4</v>
      </c>
      <c r="AZ18" s="333">
        <v>12</v>
      </c>
      <c r="BA18" s="333">
        <v>9</v>
      </c>
      <c r="BB18" s="333">
        <v>4</v>
      </c>
      <c r="BC18" s="333">
        <v>6</v>
      </c>
      <c r="BD18" s="333">
        <v>3</v>
      </c>
      <c r="BE18" s="333">
        <v>1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0</v>
      </c>
      <c r="BV18" s="335">
        <v>5</v>
      </c>
      <c r="BW18" s="335">
        <v>6</v>
      </c>
      <c r="BX18" s="335">
        <v>7</v>
      </c>
      <c r="BY18" s="335">
        <v>4</v>
      </c>
      <c r="BZ18" s="335">
        <v>9</v>
      </c>
      <c r="CA18" s="335">
        <v>4</v>
      </c>
      <c r="CB18" s="335">
        <v>12</v>
      </c>
      <c r="CC18" s="335">
        <v>9</v>
      </c>
      <c r="CD18" s="335">
        <v>4</v>
      </c>
      <c r="CE18" s="335">
        <v>6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25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5</v>
      </c>
      <c r="Q19" s="333">
        <v>6</v>
      </c>
      <c r="R19" s="333">
        <v>5</v>
      </c>
      <c r="S19" s="333">
        <v>11</v>
      </c>
      <c r="T19" s="333">
        <v>3</v>
      </c>
      <c r="U19" s="333">
        <v>8</v>
      </c>
      <c r="V19" s="333">
        <v>3</v>
      </c>
      <c r="W19" s="333">
        <v>8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5</v>
      </c>
      <c r="AT19" s="333">
        <v>6</v>
      </c>
      <c r="AU19" s="333">
        <v>5</v>
      </c>
      <c r="AV19" s="333">
        <v>10</v>
      </c>
      <c r="AW19" s="333">
        <v>4</v>
      </c>
      <c r="AX19" s="333">
        <v>8</v>
      </c>
      <c r="AY19" s="333">
        <v>2</v>
      </c>
      <c r="AZ19" s="333">
        <v>8</v>
      </c>
      <c r="BA19" s="333">
        <v>6</v>
      </c>
      <c r="BB19" s="333">
        <v>5</v>
      </c>
      <c r="BC19" s="333">
        <v>1</v>
      </c>
      <c r="BD19" s="333">
        <v>7</v>
      </c>
      <c r="BE19" s="333">
        <v>1</v>
      </c>
      <c r="BG19" s="171" t="s">
        <v>47</v>
      </c>
      <c r="BH19" s="169">
        <f t="shared" si="8"/>
        <v>48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5</v>
      </c>
      <c r="BV19" s="335">
        <v>6</v>
      </c>
      <c r="BW19" s="335">
        <v>5</v>
      </c>
      <c r="BX19" s="335">
        <v>11</v>
      </c>
      <c r="BY19" s="335">
        <v>4</v>
      </c>
      <c r="BZ19" s="335">
        <v>8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7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26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7</v>
      </c>
      <c r="T20" s="333">
        <v>2</v>
      </c>
      <c r="U20" s="333">
        <v>6</v>
      </c>
      <c r="V20" s="333">
        <v>2</v>
      </c>
      <c r="W20" s="333">
        <v>3</v>
      </c>
      <c r="X20" s="333">
        <v>3</v>
      </c>
      <c r="Y20" s="333">
        <v>3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27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3</v>
      </c>
      <c r="BB20" s="333">
        <v>3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4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2</v>
      </c>
      <c r="Q21" s="333">
        <v>2</v>
      </c>
      <c r="R21" s="333">
        <v>2</v>
      </c>
      <c r="S21" s="333">
        <v>9</v>
      </c>
      <c r="T21" s="333">
        <v>3</v>
      </c>
      <c r="U21" s="333">
        <v>8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2</v>
      </c>
      <c r="AT21" s="333">
        <v>2</v>
      </c>
      <c r="AU21" s="333">
        <v>2</v>
      </c>
      <c r="AV21" s="333">
        <v>9</v>
      </c>
      <c r="AW21" s="333">
        <v>3</v>
      </c>
      <c r="AX21" s="333">
        <v>7</v>
      </c>
      <c r="AY21" s="333">
        <v>4</v>
      </c>
      <c r="AZ21" s="333">
        <v>5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29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2</v>
      </c>
      <c r="BV21" s="335">
        <v>2</v>
      </c>
      <c r="BW21" s="335">
        <v>2</v>
      </c>
      <c r="BX21" s="335">
        <v>9</v>
      </c>
      <c r="BY21" s="335">
        <v>3</v>
      </c>
      <c r="BZ21" s="335">
        <v>7</v>
      </c>
      <c r="CA21" s="335">
        <v>4</v>
      </c>
      <c r="CB21" s="335">
        <v>5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0</v>
      </c>
      <c r="Q22" s="333">
        <v>4</v>
      </c>
      <c r="R22" s="333">
        <v>3</v>
      </c>
      <c r="S22" s="333">
        <v>2</v>
      </c>
      <c r="T22" s="333">
        <v>1</v>
      </c>
      <c r="U22" s="333">
        <v>1</v>
      </c>
      <c r="V22" s="333">
        <v>4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7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0</v>
      </c>
      <c r="AT22" s="333">
        <v>3</v>
      </c>
      <c r="AU22" s="333">
        <v>3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0</v>
      </c>
      <c r="BV22" s="335">
        <v>3</v>
      </c>
      <c r="BW22" s="335">
        <v>2</v>
      </c>
      <c r="BX22" s="335">
        <v>3</v>
      </c>
      <c r="BY22" s="335">
        <v>0</v>
      </c>
      <c r="BZ22" s="335">
        <v>2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19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2</v>
      </c>
      <c r="P23" s="333">
        <v>4</v>
      </c>
      <c r="Q23" s="333">
        <v>3</v>
      </c>
      <c r="R23" s="333">
        <v>3</v>
      </c>
      <c r="S23" s="333">
        <v>3</v>
      </c>
      <c r="T23" s="333">
        <v>3</v>
      </c>
      <c r="U23" s="333">
        <v>1</v>
      </c>
      <c r="V23" s="333">
        <v>2</v>
      </c>
      <c r="W23" s="333">
        <v>2</v>
      </c>
      <c r="X23" s="333">
        <v>2</v>
      </c>
      <c r="Y23" s="333">
        <v>3</v>
      </c>
      <c r="Z23" s="333">
        <v>4</v>
      </c>
      <c r="AA23" s="333">
        <v>4</v>
      </c>
      <c r="AB23" s="333">
        <v>0</v>
      </c>
      <c r="AC23" s="71"/>
      <c r="AE23" s="170" t="s">
        <v>43</v>
      </c>
      <c r="AF23" s="169">
        <f t="shared" si="5"/>
        <v>19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1</v>
      </c>
      <c r="AY23" s="333">
        <v>2</v>
      </c>
      <c r="AZ23" s="333">
        <v>2</v>
      </c>
      <c r="BA23" s="333">
        <v>1</v>
      </c>
      <c r="BB23" s="333">
        <v>3</v>
      </c>
      <c r="BC23" s="333">
        <v>4</v>
      </c>
      <c r="BD23" s="333">
        <v>4</v>
      </c>
      <c r="BE23" s="333">
        <v>0</v>
      </c>
      <c r="BG23" s="171" t="s">
        <v>43</v>
      </c>
      <c r="BH23" s="169">
        <f t="shared" si="8"/>
        <v>19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4</v>
      </c>
      <c r="BV23" s="335">
        <v>3</v>
      </c>
      <c r="BW23" s="335">
        <v>3</v>
      </c>
      <c r="BX23" s="335">
        <v>3</v>
      </c>
      <c r="BY23" s="335">
        <v>4</v>
      </c>
      <c r="BZ23" s="335">
        <v>1</v>
      </c>
      <c r="CA23" s="335">
        <v>2</v>
      </c>
      <c r="CB23" s="335">
        <v>2</v>
      </c>
      <c r="CC23" s="335">
        <v>1</v>
      </c>
      <c r="CD23" s="335">
        <v>3</v>
      </c>
      <c r="CE23" s="335">
        <v>3</v>
      </c>
      <c r="CF23" s="335">
        <v>4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2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2</v>
      </c>
      <c r="BD24" s="333">
        <v>1</v>
      </c>
      <c r="BE24" s="333">
        <v>3</v>
      </c>
      <c r="BG24" s="171" t="s">
        <v>42</v>
      </c>
      <c r="BH24" s="169">
        <f t="shared" si="8"/>
        <v>13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5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5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5</v>
      </c>
      <c r="BI25" s="169">
        <f t="shared" si="7"/>
        <v>5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1</v>
      </c>
      <c r="CA25" s="335">
        <v>1</v>
      </c>
      <c r="CB25" s="335">
        <v>1</v>
      </c>
      <c r="CC25" s="335">
        <v>1</v>
      </c>
      <c r="CD25" s="335">
        <v>0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2</v>
      </c>
      <c r="V26" s="333">
        <v>1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0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4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1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13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3</v>
      </c>
      <c r="CA27" s="335">
        <v>2</v>
      </c>
      <c r="CB27" s="335">
        <v>3</v>
      </c>
      <c r="CC27" s="335">
        <v>1</v>
      </c>
      <c r="CD27" s="335">
        <v>0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3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3</v>
      </c>
      <c r="Y28" s="333">
        <v>4</v>
      </c>
      <c r="Z28" s="333">
        <v>1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18</v>
      </c>
      <c r="AG28" s="169">
        <f t="shared" si="6"/>
        <v>9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3</v>
      </c>
      <c r="AV28" s="333">
        <v>2</v>
      </c>
      <c r="AW28" s="333">
        <v>1</v>
      </c>
      <c r="AX28" s="333">
        <v>3</v>
      </c>
      <c r="AY28" s="333">
        <v>1</v>
      </c>
      <c r="AZ28" s="333">
        <v>4</v>
      </c>
      <c r="BA28" s="333">
        <v>3</v>
      </c>
      <c r="BB28" s="333">
        <v>5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9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1</v>
      </c>
      <c r="BZ28" s="335">
        <v>3</v>
      </c>
      <c r="CA28" s="335">
        <v>1</v>
      </c>
      <c r="CB28" s="335">
        <v>4</v>
      </c>
      <c r="CC28" s="335">
        <v>3</v>
      </c>
      <c r="CD28" s="335">
        <v>5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7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13</v>
      </c>
      <c r="P45" s="162">
        <f t="shared" si="11"/>
        <v>3</v>
      </c>
      <c r="Q45" s="162">
        <f t="shared" si="11"/>
        <v>18</v>
      </c>
      <c r="R45" s="162">
        <f t="shared" si="11"/>
        <v>11</v>
      </c>
      <c r="S45" s="162">
        <f t="shared" si="11"/>
        <v>17</v>
      </c>
      <c r="T45" s="162">
        <f t="shared" si="11"/>
        <v>9</v>
      </c>
      <c r="U45" s="162">
        <f t="shared" si="11"/>
        <v>26</v>
      </c>
      <c r="V45" s="162">
        <f t="shared" si="11"/>
        <v>11</v>
      </c>
      <c r="W45" s="162">
        <f t="shared" si="11"/>
        <v>17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12</v>
      </c>
      <c r="AS45" s="162">
        <f t="shared" si="12"/>
        <v>3</v>
      </c>
      <c r="AT45" s="162">
        <f t="shared" si="12"/>
        <v>19</v>
      </c>
      <c r="AU45" s="162">
        <f t="shared" si="12"/>
        <v>11</v>
      </c>
      <c r="AV45" s="162">
        <f t="shared" si="12"/>
        <v>17</v>
      </c>
      <c r="AW45" s="162">
        <f t="shared" si="12"/>
        <v>9</v>
      </c>
      <c r="AX45" s="162">
        <f t="shared" si="12"/>
        <v>26</v>
      </c>
      <c r="AY45" s="162">
        <f t="shared" si="12"/>
        <v>11</v>
      </c>
      <c r="AZ45" s="162">
        <f t="shared" si="12"/>
        <v>17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8</v>
      </c>
      <c r="BE45" s="162">
        <f t="shared" si="12"/>
        <v>4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12</v>
      </c>
      <c r="BU45" s="162">
        <f t="shared" si="13"/>
        <v>3</v>
      </c>
      <c r="BV45" s="162">
        <f t="shared" si="13"/>
        <v>19</v>
      </c>
      <c r="BW45" s="162">
        <f t="shared" si="13"/>
        <v>11</v>
      </c>
      <c r="BX45" s="162">
        <f t="shared" si="13"/>
        <v>17</v>
      </c>
      <c r="BY45" s="162">
        <f t="shared" si="13"/>
        <v>8</v>
      </c>
      <c r="BZ45" s="162">
        <f t="shared" si="13"/>
        <v>25</v>
      </c>
      <c r="CA45" s="162">
        <f t="shared" si="13"/>
        <v>12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5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88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13</v>
      </c>
      <c r="P46" s="333">
        <v>3</v>
      </c>
      <c r="Q46" s="333">
        <v>14</v>
      </c>
      <c r="R46" s="333">
        <v>10</v>
      </c>
      <c r="S46" s="333">
        <v>14</v>
      </c>
      <c r="T46" s="333">
        <v>8</v>
      </c>
      <c r="U46" s="333">
        <v>14</v>
      </c>
      <c r="V46" s="333">
        <v>8</v>
      </c>
      <c r="W46" s="333">
        <v>11</v>
      </c>
      <c r="X46" s="333">
        <v>3</v>
      </c>
      <c r="Y46" s="333">
        <v>14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12</v>
      </c>
      <c r="AS46" s="333">
        <v>3</v>
      </c>
      <c r="AT46" s="333">
        <v>15</v>
      </c>
      <c r="AU46" s="333">
        <v>10</v>
      </c>
      <c r="AV46" s="333">
        <v>14</v>
      </c>
      <c r="AW46" s="333">
        <v>8</v>
      </c>
      <c r="AX46" s="333">
        <v>14</v>
      </c>
      <c r="AY46" s="333">
        <v>9</v>
      </c>
      <c r="AZ46" s="333">
        <v>11</v>
      </c>
      <c r="BA46" s="333">
        <v>3</v>
      </c>
      <c r="BB46" s="333">
        <v>14</v>
      </c>
      <c r="BC46" s="333">
        <v>4</v>
      </c>
      <c r="BD46" s="333">
        <v>5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12</v>
      </c>
      <c r="BU46" s="333">
        <v>3</v>
      </c>
      <c r="BV46" s="333">
        <v>15</v>
      </c>
      <c r="BW46" s="333">
        <v>10</v>
      </c>
      <c r="BX46" s="333">
        <v>14</v>
      </c>
      <c r="BY46" s="333">
        <v>7</v>
      </c>
      <c r="BZ46" s="333">
        <v>14</v>
      </c>
      <c r="CA46" s="333">
        <v>10</v>
      </c>
      <c r="CB46" s="333">
        <v>11</v>
      </c>
      <c r="CC46" s="333">
        <v>3</v>
      </c>
      <c r="CD46" s="333">
        <v>13</v>
      </c>
      <c r="CE46" s="333">
        <v>4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1</v>
      </c>
      <c r="V59" s="333">
        <v>1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2017-12-11T15:32:24Z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